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4951866B-72E9-44A5-BB0A-0E2DE3295F6A}"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Q608" i="58"/>
  <c r="T608" i="58" s="1"/>
  <c r="Q612" i="58"/>
  <c r="T612" i="58" s="1"/>
  <c r="R605" i="58" l="1"/>
  <c r="T605" i="58"/>
  <c r="R240" i="58"/>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T3" i="58" s="1"/>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<sst xmlns="http://schemas.openxmlformats.org/spreadsheetml/2006/main" count="9354" uniqueCount="2412">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</sst>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1085850</xdr:colOff>
      <xdr:row>0</xdr:row>
      <xdr:rowOff>0</xdr:rowOff>
    </xdr:from>
    <xdr:to>
      <xdr:col>23</xdr:col>
      <xdr:colOff>152400</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97200" y="0"/>
          <a:ext cx="1762125"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37" sqref="A37"/>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2409</v>
      </c>
      <c r="U2" s="229"/>
      <c r="V2" s="212" t="str">
        <f>IFERROR(VLOOKUP(LEFT(U3,FIND(" ",U3)-1),'BTA Tarama'!$A:$K,11,0),"")</f>
        <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154.80000000000001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9"/>
      <c r="V3" s="212" t="str">
        <f>IFERROR(VLOOKUP(LEFT(U4,FIND(" ",U4)-1),'BTA Tarama'!$A:$K,11,0),"")</f>
        <v/>
      </c>
      <c r="W3" s="200"/>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7.71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0.38094809890901754</v>
      </c>
      <c r="F5" s="128">
        <f>VLOOKUP(A5,'Tüm - Sektör'!$A:$H,6,0)</f>
        <v>2.9880511298442905E-3</v>
      </c>
      <c r="G5" s="127">
        <f>VLOOKUP(A5,'Tüm - Sektör'!$A:$H,7,0)</f>
        <v>3.4871699999999996E-4</v>
      </c>
      <c r="H5" s="159">
        <v>11117.5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1.3284307820725587E-6</v>
      </c>
      <c r="R5" s="166">
        <f t="shared" si="1"/>
        <v>9.6244659320890491E-2</v>
      </c>
      <c r="S5" s="191">
        <v>1.3284307820725587E-6</v>
      </c>
      <c r="T5" s="208">
        <f t="shared" si="2"/>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0.23438111496613875</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36.012755295823155</v>
      </c>
      <c r="F7" s="128">
        <f>VLOOKUP(A7,'Tüm - Sektör'!$A:$H,6,0)</f>
        <v>2.061443455736649</v>
      </c>
      <c r="G7" s="127">
        <f>VLOOKUP(A7,'Tüm - Sektör'!$A:$H,7,0)</f>
        <v>7.01302E-4</v>
      </c>
      <c r="H7" s="159">
        <v>1586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2.5255817314471369E-4</v>
      </c>
      <c r="R7" s="166" t="str">
        <f t="shared" si="1"/>
        <v/>
      </c>
      <c r="S7" s="191">
        <v>2.5255817314471369E-4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30.415911354042997</v>
      </c>
      <c r="F8" s="128">
        <f>VLOOKUP(A8,'Tüm - Sektör'!$A:$H,6,0)</f>
        <v>11.350152383420653</v>
      </c>
      <c r="G8" s="127">
        <f>VLOOKUP(A8,'Tüm - Sektör'!$A:$H,7,0)</f>
        <v>8.7624699999999992E-4</v>
      </c>
      <c r="H8" s="159">
        <v>1501</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2.6651851076246112E-4</v>
      </c>
      <c r="R8" s="166" t="str">
        <f t="shared" si="1"/>
        <v/>
      </c>
      <c r="S8" s="191">
        <v>2.6651851076246112E-4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1.5756849081682327</v>
      </c>
      <c r="F9" s="128">
        <f>VLOOKUP(A9,'Tüm - Sektör'!$A:$H,6,0)</f>
        <v>2.1954822416297544E-2</v>
      </c>
      <c r="G9" s="127">
        <f>VLOOKUP(A9,'Tüm - Sektör'!$A:$H,7,0)</f>
        <v>16.937048000000001</v>
      </c>
      <c r="H9" s="159">
        <v>1499</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0.2668745092252095</v>
      </c>
      <c r="R9" s="166" t="str">
        <f t="shared" si="1"/>
        <v/>
      </c>
      <c r="S9" s="191">
        <v>0.2668745092252095</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2.9019636862774116</v>
      </c>
      <c r="F10" s="128">
        <f>VLOOKUP(A10,'Tüm - Sektör'!$A:$H,6,0)</f>
        <v>5.0618588632084627E-2</v>
      </c>
      <c r="G10" s="127">
        <f>VLOOKUP(A10,'Tüm - Sektör'!$A:$H,7,0)</f>
        <v>10.211128</v>
      </c>
      <c r="H10" s="159">
        <v>1350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0.29632322651930493</v>
      </c>
      <c r="R10" s="166" t="str">
        <f t="shared" si="1"/>
        <v/>
      </c>
      <c r="S10" s="191">
        <v>0.29632322651930493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2.7554946735882981</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7.9407650688920917E-2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f t="shared" si="1"/>
        <v>4.2857142857142859E-3</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33.134756736213205</v>
      </c>
      <c r="F13" s="128">
        <f>VLOOKUP(A13,'Tüm - Sektör'!$A:$H,6,0)</f>
        <v>4.4080934355328338</v>
      </c>
      <c r="G13" s="127">
        <f>VLOOKUP(A13,'Tüm - Sektör'!$A:$H,7,0)</f>
        <v>1.717981</v>
      </c>
      <c r="H13" s="159">
        <v>703</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0.56924882512436303</v>
      </c>
      <c r="R13" s="166" t="str">
        <f t="shared" si="1"/>
        <v/>
      </c>
      <c r="S13" s="191">
        <v>0.56924882512436303</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47.67726070298631</v>
      </c>
      <c r="F14" s="128">
        <f>VLOOKUP(A14,'Tüm - Sektör'!$A:$H,6,0)</f>
        <v>4.2285818805309363</v>
      </c>
      <c r="G14" s="127">
        <f>VLOOKUP(A14,'Tüm - Sektör'!$A:$H,7,0)</f>
        <v>1.8682810000000001</v>
      </c>
      <c r="H14" s="159">
        <v>449.25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0.89074520303435978</v>
      </c>
      <c r="R14" s="166" t="str">
        <f t="shared" si="1"/>
        <v/>
      </c>
      <c r="S14" s="191">
        <v>0.89074520303435978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427</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0.93697694419914446</v>
      </c>
      <c r="R15" s="166" t="str">
        <f t="shared" si="1"/>
        <v/>
      </c>
      <c r="S15" s="191">
        <v>0.93697694419914446</v>
      </c>
      <c r="T15" s="208">
        <f t="shared" si="2"/>
        <v>0</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25.927323120560757</v>
      </c>
      <c r="F16" s="128">
        <f>VLOOKUP(A16,'Tüm - Sektör'!$A:$H,6,0)</f>
        <v>3.3155144655448541</v>
      </c>
      <c r="G16" s="127">
        <f>VLOOKUP(A16,'Tüm - Sektör'!$A:$H,7,0)</f>
        <v>3.9666589999999999</v>
      </c>
      <c r="H16" s="159">
        <v>389</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1.0284484960208042</v>
      </c>
      <c r="R16" s="166" t="str">
        <f t="shared" si="1"/>
        <v/>
      </c>
      <c r="S16" s="191">
        <v>1.0284484960208042</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52.351635465091931</v>
      </c>
      <c r="F17" s="128">
        <f>VLOOKUP(A17,'Tüm - Sektör'!$A:$H,6,0)</f>
        <v>5.7859897728881444</v>
      </c>
      <c r="G17" s="127">
        <f>VLOOKUP(A17,'Tüm - Sektör'!$A:$H,7,0)</f>
        <v>2.016016</v>
      </c>
      <c r="H17" s="159">
        <v>379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1.0554173472379278</v>
      </c>
      <c r="R17" s="166" t="str">
        <f t="shared" si="1"/>
        <v/>
      </c>
      <c r="S17" s="191">
        <v>1.0554173472379278</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19.394175385791701</v>
      </c>
      <c r="F18" s="128">
        <f>VLOOKUP(A18,'Tüm - Sektör'!$A:$H,6,0)</f>
        <v>3.6485221184323011</v>
      </c>
      <c r="G18" s="127">
        <f>VLOOKUP(A18,'Tüm - Sektör'!$A:$H,7,0)</f>
        <v>5.5196949999999996</v>
      </c>
      <c r="H18" s="159">
        <v>373.75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1.0704993290607752</v>
      </c>
      <c r="R18" s="166" t="str">
        <f t="shared" si="1"/>
        <v/>
      </c>
      <c r="S18" s="191">
        <v>1.0704993290607752</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9.8445184619036432</v>
      </c>
      <c r="F19" s="128">
        <f>VLOOKUP(A19,'Tüm - Sektör'!$A:$H,6,0)</f>
        <v>0.23137037663542775</v>
      </c>
      <c r="G19" s="127">
        <f>VLOOKUP(A19,'Tüm - Sektör'!$A:$H,7,0)</f>
        <v>13.658674</v>
      </c>
      <c r="H19" s="159">
        <v>297.75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1.3446306835812327</v>
      </c>
      <c r="R19" s="166">
        <f t="shared" si="1"/>
        <v>8.5642317380352648E-2</v>
      </c>
      <c r="S19" s="191">
        <v>1.3446306835812327</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15.553642504205834</v>
      </c>
      <c r="F20" s="128">
        <f>VLOOKUP(A20,'Tüm - Sektör'!$A:$H,6,0)</f>
        <v>1.3855640638521773</v>
      </c>
      <c r="G20" s="127">
        <f>VLOOKUP(A20,'Tüm - Sektör'!$A:$H,7,0)</f>
        <v>7.956887</v>
      </c>
      <c r="H20" s="159">
        <v>323.25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1.2375857584436285</v>
      </c>
      <c r="R20" s="166" t="str">
        <f t="shared" si="1"/>
        <v/>
      </c>
      <c r="S20" s="191">
        <v>1.2375857584436285</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289</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1.3844685480053069</v>
      </c>
      <c r="R21" s="166" t="str">
        <f t="shared" si="1"/>
        <v/>
      </c>
      <c r="S21" s="191">
        <v>1.3844685480053069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46.800344850400251</v>
      </c>
      <c r="F22" s="128">
        <f>VLOOKUP(A22,'Tüm - Sektör'!$A:$H,6,0)</f>
        <v>4.8868213059662482</v>
      </c>
      <c r="G22" s="127">
        <f>VLOOKUP(A22,'Tüm - Sektör'!$A:$H,7,0)</f>
        <v>3.3655849999999998</v>
      </c>
      <c r="H22" s="159">
        <v>254</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1.5751053862333433</v>
      </c>
      <c r="R22" s="166" t="str">
        <f t="shared" si="1"/>
        <v/>
      </c>
      <c r="S22" s="191">
        <v>1.5751053862333433</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67.269300036429016</v>
      </c>
      <c r="F23" s="128">
        <f>VLOOKUP(A23,'Tüm - Sektör'!$A:$H,6,0)</f>
        <v>14.181782541580022</v>
      </c>
      <c r="G23" s="127">
        <f>VLOOKUP(A23,'Tüm - Sektör'!$A:$H,7,0)</f>
        <v>2.4591859999999999</v>
      </c>
      <c r="H23" s="159">
        <v>241.8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1.6542772087938571</v>
      </c>
      <c r="R23" s="166" t="str">
        <f t="shared" si="1"/>
        <v/>
      </c>
      <c r="S23" s="191">
        <v>1.6542772087938571</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33.77237419790611</v>
      </c>
      <c r="F24" s="128">
        <f>VLOOKUP(A24,'Tüm - Sektör'!$A:$H,6,0)</f>
        <v>1.7812433648684658</v>
      </c>
      <c r="G24" s="127">
        <f>VLOOKUP(A24,'Tüm - Sektör'!$A:$H,7,0)</f>
        <v>5.0446229999999996</v>
      </c>
      <c r="H24" s="159">
        <v>235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1.703688956433637</v>
      </c>
      <c r="R24" s="166" t="str">
        <f t="shared" si="1"/>
        <v/>
      </c>
      <c r="S24" s="191">
        <v>1.703688956433637</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15.056772123922201</v>
      </c>
      <c r="F25" s="128">
        <f>VLOOKUP(A25,'Tüm - Sektör'!$A:$H,6,0)</f>
        <v>4.4811821797387505</v>
      </c>
      <c r="G25" s="127">
        <f>VLOOKUP(A25,'Tüm - Sektör'!$A:$H,7,0)</f>
        <v>12.081939999999999</v>
      </c>
      <c r="H25" s="159">
        <v>219.9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1.8191501739490059</v>
      </c>
      <c r="R25" s="166" t="str">
        <f t="shared" si="1"/>
        <v/>
      </c>
      <c r="S25" s="191">
        <v>1.8191501739490059</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19.998512430651356</v>
      </c>
      <c r="F26" s="128">
        <f>VLOOKUP(A26,'Tüm - Sektör'!$A:$H,6,0)</f>
        <v>4.0507828579692635</v>
      </c>
      <c r="G26" s="127">
        <f>VLOOKUP(A26,'Tüm - Sektör'!$A:$H,7,0)</f>
        <v>10.082440999999999</v>
      </c>
      <c r="H26" s="159">
        <v>198.4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2.0163382166980885</v>
      </c>
      <c r="R26" s="166" t="str">
        <f t="shared" si="1"/>
        <v/>
      </c>
      <c r="S26" s="191">
        <v>2.0163382166980885</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1.83677701471938</v>
      </c>
      <c r="F27" s="128">
        <f>VLOOKUP(A27,'Tüm - Sektör'!$A:$H,6,0)</f>
        <v>3.591312962595327E-2</v>
      </c>
      <c r="G27" s="127">
        <f>VLOOKUP(A27,'Tüm - Sektör'!$A:$H,7,0)</f>
        <v>112.25637500000001</v>
      </c>
      <c r="H27" s="159">
        <v>194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2.0618992935571923</v>
      </c>
      <c r="R27" s="166" t="str">
        <f t="shared" si="1"/>
        <v/>
      </c>
      <c r="S27" s="191">
        <v>2.0618992935571923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1.3166289979110366</v>
      </c>
      <c r="F28" s="128">
        <f>VLOOKUP(A28,'Tüm - Sektör'!$A:$H,6,0)</f>
        <v>9.8476364840017691E-3</v>
      </c>
      <c r="G28" s="127">
        <f>VLOOKUP(A28,'Tüm - Sektör'!$A:$H,7,0)</f>
        <v>158.53750099999999</v>
      </c>
      <c r="H28" s="159">
        <v>191.7</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2.0873507107294995</v>
      </c>
      <c r="R28" s="166" t="str">
        <f t="shared" si="1"/>
        <v/>
      </c>
      <c r="S28" s="191">
        <v>2.0873507107294995</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44.877820582243054</v>
      </c>
      <c r="F29" s="128">
        <f>VLOOKUP(A29,'Tüm - Sektör'!$A:$H,6,0)</f>
        <v>36.631217697984333</v>
      </c>
      <c r="G29" s="127">
        <f>VLOOKUP(A29,'Tüm - Sektör'!$A:$H,7,0)</f>
        <v>5.4653780000000003</v>
      </c>
      <c r="H29" s="159">
        <v>163.1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2.4527425329813837</v>
      </c>
      <c r="R29" s="166" t="str">
        <f t="shared" si="1"/>
        <v/>
      </c>
      <c r="S29" s="191">
        <v>2.4527425329813837</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13.15203515907255</v>
      </c>
      <c r="F30" s="128">
        <f>VLOOKUP(A30,'Tüm - Sektör'!$A:$H,6,0)</f>
        <v>0.87135348017547276</v>
      </c>
      <c r="G30" s="127">
        <f>VLOOKUP(A30,'Tüm - Sektör'!$A:$H,7,0)</f>
        <v>18.897796</v>
      </c>
      <c r="H30" s="159">
        <v>161</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2.4854447742098058</v>
      </c>
      <c r="R30" s="166" t="str">
        <f t="shared" si="1"/>
        <v/>
      </c>
      <c r="S30" s="191">
        <v>2.4854447742098058</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15.279778473771689</v>
      </c>
      <c r="F31" s="197">
        <f>VLOOKUP(A31,'Tüm - Sektör'!$A:$H,6,0)</f>
        <v>1.3059639721172385</v>
      </c>
      <c r="G31" s="196">
        <f>VLOOKUP(A31,'Tüm - Sektör'!$A:$H,7,0)</f>
        <v>17.011634999999998</v>
      </c>
      <c r="H31" s="198">
        <v>153.9</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2.5993401427666099</v>
      </c>
      <c r="R31" s="166">
        <f t="shared" si="1"/>
        <v>2.7290448343079848E-2</v>
      </c>
      <c r="S31" s="191">
        <v>2.5993401427666099</v>
      </c>
      <c r="T31" s="208">
        <f t="shared" si="2"/>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14.024635675026753</v>
      </c>
      <c r="F32" s="128">
        <f>VLOOKUP(A32,'Tüm - Sektör'!$A:$H,6,0)</f>
        <v>1.6451185542553375</v>
      </c>
      <c r="G32" s="127">
        <f>VLOOKUP(A32,'Tüm - Sektör'!$A:$H,7,0)</f>
        <v>18.044423999999999</v>
      </c>
      <c r="H32" s="159">
        <v>158.1</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2.5306647256570893</v>
      </c>
      <c r="R32" s="166" t="str">
        <f t="shared" si="1"/>
        <v/>
      </c>
      <c r="S32" s="191">
        <v>2.5306647256570893</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32.288842239365763</v>
      </c>
      <c r="F33" s="128">
        <f>VLOOKUP(A33,'Tüm - Sektör'!$A:$H,6,0)</f>
        <v>2.1665255468450519</v>
      </c>
      <c r="G33" s="127">
        <f>VLOOKUP(A33,'Tüm - Sektör'!$A:$H,7,0)</f>
        <v>8.2922969999999996</v>
      </c>
      <c r="H33" s="159">
        <v>149.4</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2.6774866963496602</v>
      </c>
      <c r="R33" s="166" t="str">
        <f t="shared" si="1"/>
        <v/>
      </c>
      <c r="S33" s="191">
        <v>2.6774866963496602</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2.7137564727968155</v>
      </c>
      <c r="R34" s="166" t="str">
        <f t="shared" si="1"/>
        <v/>
      </c>
      <c r="S34" s="191">
        <v>2.7137564727968155</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23.728029327844247</v>
      </c>
      <c r="F35" s="128">
        <f>VLOOKUP(A35,'Tüm - Sektör'!$A:$H,6,0)</f>
        <v>8.1260374410425502</v>
      </c>
      <c r="G35" s="127">
        <f>VLOOKUP(A35,'Tüm - Sektör'!$A:$H,7,0)</f>
        <v>11.626663000000001</v>
      </c>
      <c r="H35" s="159">
        <v>145</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2.7587780064896155</v>
      </c>
      <c r="R35" s="166" t="str">
        <f t="shared" si="1"/>
        <v/>
      </c>
      <c r="S35" s="191">
        <v>2.7587780064896155</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49.141818943175892</v>
      </c>
      <c r="F36" s="128">
        <f>VLOOKUP(A36,'Tüm - Sektör'!$A:$H,6,0)</f>
        <v>44.386199623026528</v>
      </c>
      <c r="G36" s="127">
        <f>VLOOKUP(A36,'Tüm - Sektör'!$A:$H,7,0)</f>
        <v>5.6142630000000002</v>
      </c>
      <c r="H36" s="159">
        <v>145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2.7589509584537155</v>
      </c>
      <c r="R36" s="166" t="str">
        <f t="shared" si="1"/>
        <v/>
      </c>
      <c r="S36" s="191">
        <v>2.7589509584537155</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13.590586191113751</v>
      </c>
      <c r="F37" s="128">
        <f>VLOOKUP(A37,'Tüm - Sektör'!$A:$H,6,0)</f>
        <v>2.7205152091487022</v>
      </c>
      <c r="G37" s="127">
        <f>VLOOKUP(A37,'Tüm - Sektör'!$A:$H,7,0)</f>
        <v>21.706330999999999</v>
      </c>
      <c r="H37" s="159">
        <v>135.6</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2.950017623483443</v>
      </c>
      <c r="R37" s="166" t="str">
        <f t="shared" si="1"/>
        <v/>
      </c>
      <c r="S37" s="191">
        <v>2.950017623483443</v>
      </c>
      <c r="T37" s="208">
        <f t="shared" si="2"/>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40.808864338276102</v>
      </c>
      <c r="F38" s="128">
        <f>VLOOKUP(A38,'Tüm - Sektör'!$A:$H,6,0)</f>
        <v>14.124379800389756</v>
      </c>
      <c r="G38" s="127">
        <f>VLOOKUP(A38,'Tüm - Sektör'!$A:$H,7,0)</f>
        <v>7.6577849999999996</v>
      </c>
      <c r="H38" s="159">
        <v>128</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3.1250550919668565</v>
      </c>
      <c r="R38" s="166" t="str">
        <f t="shared" si="1"/>
        <v/>
      </c>
      <c r="S38" s="191">
        <v>3.1250550919668565</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39.838236434289854</v>
      </c>
      <c r="F39" s="128">
        <f>VLOOKUP(A39,'Tüm - Sektör'!$A:$H,6,0)</f>
        <v>13.016336367178956</v>
      </c>
      <c r="G39" s="127">
        <f>VLOOKUP(A39,'Tüm - Sektör'!$A:$H,7,0)</f>
        <v>8.1175940000000004</v>
      </c>
      <c r="H39" s="159">
        <v>123.7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3.2339062904957272</v>
      </c>
      <c r="R39" s="166" t="str">
        <f t="shared" si="1"/>
        <v/>
      </c>
      <c r="S39" s="191">
        <v>3.2339062904957272</v>
      </c>
      <c r="T39" s="208">
        <f t="shared" si="2"/>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25.790520851790003</v>
      </c>
      <c r="F40" s="128">
        <f>VLOOKUP(A40,'Tüm - Sektör'!$A:$H,6,0)</f>
        <v>5.7449002905816586</v>
      </c>
      <c r="G40" s="127">
        <f>VLOOKUP(A40,'Tüm - Sektör'!$A:$H,7,0)</f>
        <v>13.534167</v>
      </c>
      <c r="H40" s="159">
        <v>114.6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3.4905321622510814</v>
      </c>
      <c r="R40" s="166" t="str">
        <f t="shared" si="1"/>
        <v/>
      </c>
      <c r="S40" s="191">
        <v>3.4905321622510814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55.254138506920746</v>
      </c>
      <c r="G41" s="127">
        <f>VLOOKUP(A41,'Tüm - Sektör'!$A:$H,7,0)</f>
        <v>5.1827810000000003</v>
      </c>
      <c r="H41" s="159">
        <v>114.3</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15.129680558165688</v>
      </c>
      <c r="F42" s="128">
        <f>VLOOKUP(A42,'Tüm - Sektör'!$A:$H,6,0)</f>
        <v>2.0162154261947878</v>
      </c>
      <c r="G42" s="127">
        <f>VLOOKUP(A42,'Tüm - Sektör'!$A:$H,7,0)</f>
        <v>23.711504000000001</v>
      </c>
      <c r="H42" s="159">
        <v>111.5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3.5874748107366798</v>
      </c>
      <c r="R42" s="166" t="str">
        <f t="shared" si="1"/>
        <v/>
      </c>
      <c r="S42" s="191">
        <v>3.5874748107366798</v>
      </c>
      <c r="T42" s="208">
        <f t="shared" si="2"/>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28.117818427995303</v>
      </c>
      <c r="F43" s="128">
        <f>VLOOKUP(A43,'Tüm - Sektör'!$A:$H,6,0)</f>
        <v>7.2603332028494378</v>
      </c>
      <c r="G43" s="127">
        <f>VLOOKUP(A43,'Tüm - Sektör'!$A:$H,7,0)</f>
        <v>13.732926000000001</v>
      </c>
      <c r="H43" s="159">
        <v>103.6</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3.8613991975309587</v>
      </c>
      <c r="R43" s="166" t="str">
        <f t="shared" si="1"/>
        <v/>
      </c>
      <c r="S43" s="191">
        <v>3.8613991975309587</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17.873636895032099</v>
      </c>
      <c r="F44" s="128">
        <f>VLOOKUP(A44,'Tüm - Sektör'!$A:$H,6,0)</f>
        <v>2.8703351842075264</v>
      </c>
      <c r="G44" s="127">
        <f>VLOOKUP(A44,'Tüm - Sektör'!$A:$H,7,0)</f>
        <v>23.936191999999998</v>
      </c>
      <c r="H44" s="159">
        <v>93.5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4.2782680445777217</v>
      </c>
      <c r="R44" s="166" t="str">
        <f t="shared" si="1"/>
        <v/>
      </c>
      <c r="S44" s="191">
        <v>4.2782680445777217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35.191255676789424</v>
      </c>
      <c r="F45" s="128">
        <f>VLOOKUP(A45,'Tüm - Sektör'!$A:$H,6,0)</f>
        <v>12.750454955358487</v>
      </c>
      <c r="G45" s="127">
        <f>VLOOKUP(A45,'Tüm - Sektör'!$A:$H,7,0)</f>
        <v>12.224814</v>
      </c>
      <c r="H45" s="159">
        <v>93</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4.3020655507519487</v>
      </c>
      <c r="R45" s="166" t="str">
        <f t="shared" si="1"/>
        <v/>
      </c>
      <c r="S45" s="191">
        <v>4.3020655507519487</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32.217916834602562</v>
      </c>
      <c r="F46" s="128">
        <f>VLOOKUP(A46,'Tüm - Sektör'!$A:$H,6,0)</f>
        <v>6.2568781237090345</v>
      </c>
      <c r="G46" s="127">
        <f>VLOOKUP(A46,'Tüm - Sektör'!$A:$H,7,0)</f>
        <v>13.570377000000001</v>
      </c>
      <c r="H46" s="159">
        <v>91.5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4.3720927760020345</v>
      </c>
      <c r="R46" s="166" t="str">
        <f t="shared" si="1"/>
        <v/>
      </c>
      <c r="S46" s="191">
        <v>4.3720927760020345</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100.27595944037992</v>
      </c>
      <c r="F47" s="128">
        <f>VLOOKUP(A47,'Tüm - Sektör'!$A:$H,6,0)</f>
        <v>42.63433649676017</v>
      </c>
      <c r="G47" s="127">
        <f>VLOOKUP(A47,'Tüm - Sektör'!$A:$H,7,0)</f>
        <v>4.7491070000000004</v>
      </c>
      <c r="H47" s="159">
        <v>84</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4.7622126091002439</v>
      </c>
      <c r="R47" s="166" t="str">
        <f t="shared" si="1"/>
        <v/>
      </c>
      <c r="S47" s="191">
        <v>4.7622126091002439</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9.3393302181000113</v>
      </c>
      <c r="F49" s="128">
        <f>VLOOKUP(A49,'Tüm - Sektör'!$A:$H,6,0)</f>
        <v>1.4887150671068503</v>
      </c>
      <c r="G49" s="127">
        <f>VLOOKUP(A49,'Tüm - Sektör'!$A:$H,7,0)</f>
        <v>54.217528999999999</v>
      </c>
      <c r="H49" s="159">
        <v>79</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5.0635540694041365</v>
      </c>
      <c r="R49" s="166" t="str">
        <f t="shared" si="1"/>
        <v/>
      </c>
      <c r="S49" s="191">
        <v>5.0635540694041365</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49.411906548236104</v>
      </c>
      <c r="F50" s="128">
        <f>VLOOKUP(A50,'Tüm - Sektör'!$A:$H,6,0)</f>
        <v>15.669271371869979</v>
      </c>
      <c r="G50" s="127">
        <f>VLOOKUP(A50,'Tüm - Sektör'!$A:$H,7,0)</f>
        <v>10.270289999999999</v>
      </c>
      <c r="H50" s="159">
        <v>78.849999999999994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5.074746097032838</v>
      </c>
      <c r="R50" s="166" t="str">
        <f t="shared" si="1"/>
        <v/>
      </c>
      <c r="S50" s="191">
        <v>5.074746097032838</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35.046438283046953</v>
      </c>
      <c r="F51" s="128">
        <f>VLOOKUP(A51,'Tüm - Sektör'!$A:$H,6,0)</f>
        <v>9.7676806808938004</v>
      </c>
      <c r="G51" s="127">
        <f>VLOOKUP(A51,'Tüm - Sektör'!$A:$H,7,0)</f>
        <v>14.636780999999999</v>
      </c>
      <c r="H51" s="159">
        <v>78</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5.1296704197897434</v>
      </c>
      <c r="R51" s="166" t="str">
        <f t="shared" si="1"/>
        <v/>
      </c>
      <c r="S51" s="191">
        <v>5.1296704197897434</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62.330880737838065</v>
      </c>
      <c r="F52" s="128">
        <f>VLOOKUP(A52,'Tüm - Sektör'!$A:$H,6,0)</f>
        <v>38.053040743490882</v>
      </c>
      <c r="G52" s="127">
        <f>VLOOKUP(A52,'Tüm - Sektör'!$A:$H,7,0)</f>
        <v>8.2712769999999995</v>
      </c>
      <c r="H52" s="159">
        <v>77.599999999999994</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5.1555598023662297</v>
      </c>
      <c r="R52" s="166" t="str">
        <f t="shared" si="1"/>
        <v/>
      </c>
      <c r="S52" s="191">
        <v>5.1555598023662297</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73.301302345639627</v>
      </c>
      <c r="F53" s="128">
        <f>VLOOKUP(A53,'Tüm - Sektör'!$A:$H,6,0)</f>
        <v>31.855526471351627</v>
      </c>
      <c r="G53" s="127">
        <f>VLOOKUP(A53,'Tüm - Sektör'!$A:$H,7,0)</f>
        <v>7.4210630000000002</v>
      </c>
      <c r="H53" s="159">
        <v>73.55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5.4397358268903941</v>
      </c>
      <c r="R53" s="166" t="str">
        <f t="shared" si="1"/>
        <v/>
      </c>
      <c r="S53" s="191">
        <v>5.4397358268903941</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17.734397990014546</v>
      </c>
      <c r="F54" s="128">
        <f>VLOOKUP(A54,'Tüm - Sektör'!$A:$H,6,0)</f>
        <v>1.5558127162521096</v>
      </c>
      <c r="G54" s="127">
        <f>VLOOKUP(A54,'Tüm - Sektör'!$A:$H,7,0)</f>
        <v>33.030631999999997</v>
      </c>
      <c r="H54" s="159">
        <v>68.3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5.8577837374971011</v>
      </c>
      <c r="R54" s="166">
        <f t="shared" si="1"/>
        <v>2.0497803806735077E-2</v>
      </c>
      <c r="S54" s="191">
        <v>5.8577837374971011</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25.251101291273457</v>
      </c>
      <c r="F55" s="128">
        <f>VLOOKUP(A55,'Tüm - Sektör'!$A:$H,6,0)</f>
        <v>2.5390750418575623</v>
      </c>
      <c r="G55" s="127">
        <f>VLOOKUP(A55,'Tüm - Sektör'!$A:$H,7,0)</f>
        <v>22.737297000000002</v>
      </c>
      <c r="H55" s="159">
        <v>69.7</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5.7414178963676816</v>
      </c>
      <c r="R55" s="166" t="str">
        <f t="shared" si="1"/>
        <v/>
      </c>
      <c r="S55" s="191">
        <v>5.7414178963676816</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15.198287882473464</v>
      </c>
      <c r="F56" s="128">
        <f>VLOOKUP(A56,'Tüm - Sektör'!$A:$H,6,0)</f>
        <v>1.3545711125199165</v>
      </c>
      <c r="G56" s="127">
        <f>VLOOKUP(A56,'Tüm - Sektör'!$A:$H,7,0)</f>
        <v>37.993921</v>
      </c>
      <c r="H56" s="159">
        <v>69.3</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5.7744254914195405</v>
      </c>
      <c r="R56" s="166" t="str">
        <f t="shared" si="1"/>
        <v/>
      </c>
      <c r="S56" s="191">
        <v>5.7744254914195405</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30.847581109985828</v>
      </c>
      <c r="F57" s="128">
        <f>VLOOKUP(A57,'Tüm - Sektör'!$A:$H,6,0)</f>
        <v>8.4649824402975273</v>
      </c>
      <c r="G57" s="127">
        <f>VLOOKUP(A57,'Tüm - Sektör'!$A:$H,7,0)</f>
        <v>22.243836999999999</v>
      </c>
      <c r="H57" s="159">
        <v>58.3</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6.8616856605480381</v>
      </c>
      <c r="R57" s="166" t="str">
        <f t="shared" si="1"/>
        <v/>
      </c>
      <c r="S57" s="191">
        <v>6.8616856605480381</v>
      </c>
      <c r="T57" s="208">
        <f t="shared" si="2"/>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31.91031083720247</v>
      </c>
      <c r="F58" s="128">
        <f>VLOOKUP(A58,'Tüm - Sektör'!$A:$H,6,0)</f>
        <v>6.186781617431115</v>
      </c>
      <c r="G58" s="127">
        <f>VLOOKUP(A58,'Tüm - Sektör'!$A:$H,7,0)</f>
        <v>21.769193000000001</v>
      </c>
      <c r="H58" s="159">
        <v>57.6</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6.9466171530505223</v>
      </c>
      <c r="R58" s="166" t="str">
        <f t="shared" si="1"/>
        <v/>
      </c>
      <c r="S58" s="191">
        <v>6.9466171530505223</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17.152148584260583</v>
      </c>
      <c r="F59" s="128">
        <f>VLOOKUP(A59,'Tüm - Sektör'!$A:$H,6,0)</f>
        <v>4.0369870160071981</v>
      </c>
      <c r="G59" s="127">
        <f>VLOOKUP(A59,'Tüm - Sektör'!$A:$H,7,0)</f>
        <v>42.211663999999999</v>
      </c>
      <c r="H59" s="159">
        <v>55.25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7.2402073291688342</v>
      </c>
      <c r="R59" s="166" t="str">
        <f t="shared" si="1"/>
        <v/>
      </c>
      <c r="S59" s="191">
        <v>7.2402073291688342</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5.8314722935526877</v>
      </c>
      <c r="F60" s="128">
        <f>VLOOKUP(A60,'Tüm - Sektör'!$A:$H,6,0)</f>
        <v>0.60946865697852903</v>
      </c>
      <c r="G60" s="127">
        <f>VLOOKUP(A60,'Tüm - Sektör'!$A:$H,7,0)</f>
        <v>124.842961</v>
      </c>
      <c r="H60" s="159">
        <v>54.95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7.2801826811657868</v>
      </c>
      <c r="R60" s="166" t="str">
        <f t="shared" si="1"/>
        <v/>
      </c>
      <c r="S60" s="191">
        <v>7.2801826811657868</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25.123481913605371</v>
      </c>
      <c r="F61" s="128">
        <f>VLOOKUP(A61,'Tüm - Sektör'!$A:$H,6,0)</f>
        <v>7.157687154873325</v>
      </c>
      <c r="G61" s="127">
        <f>VLOOKUP(A61,'Tüm - Sektör'!$A:$H,7,0)</f>
        <v>29.489985999999998</v>
      </c>
      <c r="H61" s="159">
        <v>54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7.408911299034755</v>
      </c>
      <c r="R61" s="166" t="str">
        <f t="shared" si="1"/>
        <v/>
      </c>
      <c r="S61" s="191">
        <v>7.408911299034755</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13.823643618947443</v>
      </c>
      <c r="F62" s="128">
        <f>VLOOKUP(A62,'Tüm - Sektör'!$A:$H,6,0)</f>
        <v>1.662894697335191</v>
      </c>
      <c r="G62" s="127">
        <f>VLOOKUP(A62,'Tüm - Sektör'!$A:$H,7,0)</f>
        <v>56.026116999999999</v>
      </c>
      <c r="H62" s="159">
        <v>51.65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7.744850747614529</v>
      </c>
      <c r="R62" s="166" t="str">
        <f t="shared" si="1"/>
        <v/>
      </c>
      <c r="S62" s="191">
        <v>7.744850747614529</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64.058987423540174</v>
      </c>
      <c r="F63" s="128">
        <f>VLOOKUP(A63,'Tüm - Sektör'!$A:$H,6,0)</f>
        <v>71.72372492654145</v>
      </c>
      <c r="G63" s="127">
        <f>VLOOKUP(A63,'Tüm - Sektör'!$A:$H,7,0)</f>
        <v>12.279838</v>
      </c>
      <c r="H63" s="159">
        <v>50.85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7.8663398800511075</v>
      </c>
      <c r="R63" s="166" t="str">
        <f t="shared" si="1"/>
        <v/>
      </c>
      <c r="S63" s="191">
        <v>7.8663398800511075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17.582518857726203</v>
      </c>
      <c r="F64" s="128">
        <f>VLOOKUP(A64,'Tüm - Sektör'!$A:$H,6,0)</f>
        <v>2.0899226028439561</v>
      </c>
      <c r="G64" s="127">
        <f>VLOOKUP(A64,'Tüm - Sektör'!$A:$H,7,0)</f>
        <v>47.254246999999999</v>
      </c>
      <c r="H64" s="159">
        <v>48.16</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8.308486889851519</v>
      </c>
      <c r="R64" s="166" t="str">
        <f t="shared" si="1"/>
        <v/>
      </c>
      <c r="S64" s="191">
        <v>8.308486889851519</v>
      </c>
      <c r="T64" s="208">
        <f t="shared" si="2"/>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12.192716863472359</v>
      </c>
      <c r="F65" s="128">
        <f>VLOOKUP(A65,'Tüm - Sektör'!$A:$H,6,0)</f>
        <v>1.8473813429503574</v>
      </c>
      <c r="G65" s="127">
        <f>VLOOKUP(A65,'Tüm - Sektör'!$A:$H,7,0)</f>
        <v>74.740385000000003</v>
      </c>
      <c r="H65" s="159">
        <v>43.9</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9.112883525719166</v>
      </c>
      <c r="R65" s="166" t="str">
        <f t="shared" si="1"/>
        <v/>
      </c>
      <c r="S65" s="191">
        <v>9.112883525719166</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22.553304735742927</v>
      </c>
      <c r="F66" s="128">
        <f>VLOOKUP(A66,'Tüm - Sektör'!$A:$H,6,0)</f>
        <v>4.3707954914230482</v>
      </c>
      <c r="G66" s="127">
        <f>VLOOKUP(A66,'Tüm - Sektör'!$A:$H,7,0)</f>
        <v>42.238092000000002</v>
      </c>
      <c r="H66" s="159">
        <v>42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9.5260856033234553</v>
      </c>
      <c r="R66" s="166">
        <f t="shared" si="1"/>
        <v>2.3333333333333258E-2</v>
      </c>
      <c r="S66" s="191">
        <v>9.5260856033234553</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29.223006122858056</v>
      </c>
      <c r="F67" s="128">
        <f>VLOOKUP(A67,'Tüm - Sektör'!$A:$H,6,0)</f>
        <v>8.7385957347343464</v>
      </c>
      <c r="G67" s="127">
        <f>VLOOKUP(A67,'Tüm - Sektör'!$A:$H,7,0)</f>
        <v>31.848393999999999</v>
      </c>
      <c r="H67" s="159">
        <v>42.98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9.307058128651958</v>
      </c>
      <c r="R67" s="166" t="str">
        <f t="shared" ref="R67:R130" si="4">IF(OR(H67="", H68="", Q67=0), "", IF(H67&lt;H68, (H68-H67)/H67, ""))</f>
        <v/>
      </c>
      <c r="S67" s="191">
        <v>9.307058128651958</v>
      </c>
      <c r="T67" s="208">
        <f t="shared" ref="T67:T130" si="5">S67-Q67</f>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39.935559980415604</v>
      </c>
      <c r="F68" s="128">
        <f>VLOOKUP(A68,'Tüm - Sektör'!$A:$H,6,0)</f>
        <v>8.1268945829091592</v>
      </c>
      <c r="G68" s="127">
        <f>VLOOKUP(A68,'Tüm - Sektör'!$A:$H,7,0)</f>
        <v>23.988026999999999</v>
      </c>
      <c r="H68" s="159">
        <v>41.76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9.5797529107032897</v>
      </c>
      <c r="R68" s="166" t="str">
        <f t="shared" si="4"/>
        <v/>
      </c>
      <c r="S68" s="191">
        <v>9.5797529107032897</v>
      </c>
      <c r="T68" s="208">
        <f t="shared" si="5"/>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49.316479755153544</v>
      </c>
      <c r="F69" s="128">
        <f>VLOOKUP(A69,'Tüm - Sektör'!$A:$H,6,0)</f>
        <v>17.183442423398446</v>
      </c>
      <c r="G69" s="127">
        <f>VLOOKUP(A69,'Tüm - Sektör'!$A:$H,7,0)</f>
        <v>19.831706000000001</v>
      </c>
      <c r="H69" s="159">
        <v>40.9</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9.7802992745915702</v>
      </c>
      <c r="R69" s="166">
        <f t="shared" si="4"/>
        <v>2.4449877750611594E-3</v>
      </c>
      <c r="S69" s="191">
        <v>9.7802992745915702</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7.3835230351502448</v>
      </c>
      <c r="F70" s="128">
        <f>VLOOKUP(A70,'Tüm - Sektör'!$A:$H,6,0)</f>
        <v>1.0307690676533112</v>
      </c>
      <c r="G70" s="127">
        <f>VLOOKUP(A70,'Tüm - Sektör'!$A:$H,7,0)</f>
        <v>132.143317</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9.7568322501066085</v>
      </c>
      <c r="R70" s="166" t="str">
        <f t="shared" si="4"/>
        <v/>
      </c>
      <c r="S70" s="191">
        <v>9.7568322501066085</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84.447378990864379</v>
      </c>
      <c r="F71" s="128">
        <f>VLOOKUP(A71,'Tüm - Sektör'!$A:$H,6,0)</f>
        <v>91.790629337896064</v>
      </c>
      <c r="G71" s="127">
        <f>VLOOKUP(A71,'Tüm - Sektör'!$A:$H,7,0)</f>
        <v>11.696857</v>
      </c>
      <c r="H71" s="159">
        <v>40.5</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9.8776891608094495</v>
      </c>
      <c r="R71" s="166">
        <f t="shared" si="4"/>
        <v>4.9382716049390437E-4</v>
      </c>
      <c r="S71" s="191">
        <v>9.8776891608094495</v>
      </c>
      <c r="T71" s="208">
        <f t="shared" si="5"/>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47.125758739442503</v>
      </c>
      <c r="F72" s="128">
        <f>VLOOKUP(A72,'Tüm - Sektör'!$A:$H,6,0)</f>
        <v>15.708586246480834</v>
      </c>
      <c r="G72" s="127">
        <f>VLOOKUP(A72,'Tüm - Sektör'!$A:$H,7,0)</f>
        <v>20.950914999999998</v>
      </c>
      <c r="H72" s="159">
        <v>40.520000000000003</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9.8732776566056693</v>
      </c>
      <c r="R72" s="166" t="str">
        <f t="shared" si="4"/>
        <v/>
      </c>
      <c r="S72" s="191">
        <v>9.8732776566056693</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18.33747545714921</v>
      </c>
      <c r="F73" s="128">
        <f>VLOOKUP(A73,'Tüm - Sektör'!$A:$H,6,0)</f>
        <v>1.6771058585283711</v>
      </c>
      <c r="G73" s="127">
        <f>VLOOKUP(A73,'Tüm - Sektör'!$A:$H,7,0)</f>
        <v>54.497838000000002</v>
      </c>
      <c r="H73" s="159">
        <v>40.04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9.9935276679269354</v>
      </c>
      <c r="R73" s="166" t="str">
        <f t="shared" si="4"/>
        <v/>
      </c>
      <c r="S73" s="191">
        <v>9.9935276679269354</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83.017865444643675</v>
      </c>
      <c r="F74" s="128">
        <f>VLOOKUP(A74,'Tüm - Sektör'!$A:$H,6,0)</f>
        <v>30.34278707772064</v>
      </c>
      <c r="G74" s="127">
        <f>VLOOKUP(A74,'Tüm - Sektör'!$A:$H,7,0)</f>
        <v>12.606714999999999</v>
      </c>
      <c r="H74" s="159">
        <v>38.24</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10.465825695689709</v>
      </c>
      <c r="R74" s="166" t="str">
        <f t="shared" si="4"/>
        <v/>
      </c>
      <c r="S74" s="191">
        <v>10.465825695689709</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58.411608685726783</v>
      </c>
      <c r="F75" s="128">
        <f>VLOOKUP(A75,'Tüm - Sektör'!$A:$H,6,0)</f>
        <v>18.29937615467631</v>
      </c>
      <c r="G75" s="127">
        <f>VLOOKUP(A75,'Tüm - Sektör'!$A:$H,7,0)</f>
        <v>17.924288000000001</v>
      </c>
      <c r="H75" s="159">
        <v>38.22</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10.469864966262685</v>
      </c>
      <c r="R75" s="166">
        <f t="shared" si="4"/>
        <v>3.5583464154892712E-2</v>
      </c>
      <c r="S75" s="191">
        <v>10.469864966262685</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0.80836356408450027</v>
      </c>
      <c r="F76" s="128">
        <f>VLOOKUP(A76,'Tüm - Sektör'!$A:$H,6,0)</f>
        <v>1.065853243278256E-2</v>
      </c>
      <c r="G76" s="127">
        <f>VLOOKUP(A76,'Tüm - Sektör'!$A:$H,7,0)</f>
        <v>1250.3727839999999</v>
      </c>
      <c r="H76" s="159">
        <v>39.58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10.107558001084989</v>
      </c>
      <c r="R76" s="166" t="str">
        <f t="shared" si="4"/>
        <v/>
      </c>
      <c r="S76" s="191">
        <v>10.107558001084989</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19.956870010807442</v>
      </c>
      <c r="F77" s="128">
        <f>VLOOKUP(A77,'Tüm - Sektör'!$A:$H,6,0)</f>
        <v>4.4887246987870988</v>
      </c>
      <c r="G77" s="127">
        <f>VLOOKUP(A77,'Tüm - Sektör'!$A:$H,7,0)</f>
        <v>53.028322000000003</v>
      </c>
      <c r="H77" s="159">
        <v>37.799999999999997</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10.582793290452406</v>
      </c>
      <c r="R77" s="166" t="str">
        <f t="shared" si="4"/>
        <v/>
      </c>
      <c r="S77" s="191">
        <v>10.582793290452406</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5.5718841987149696</v>
      </c>
      <c r="F78" s="128">
        <f>VLOOKUP(A78,'Tüm - Sektör'!$A:$H,6,0)</f>
        <v>0.41552962241802999</v>
      </c>
      <c r="G78" s="127">
        <f>VLOOKUP(A78,'Tüm - Sektör'!$A:$H,7,0)</f>
        <v>194.679441</v>
      </c>
      <c r="H78" s="159">
        <v>36.880000000000003</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10.84731301122563</v>
      </c>
      <c r="R78" s="166" t="str">
        <f t="shared" si="4"/>
        <v/>
      </c>
      <c r="S78" s="191">
        <v>10.84731301122563</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35.731641082811649</v>
      </c>
      <c r="F79" s="128">
        <f>VLOOKUP(A79,'Tüm - Sektör'!$A:$H,6,0)</f>
        <v>15.269932086671645</v>
      </c>
      <c r="G79" s="127">
        <f>VLOOKUP(A79,'Tüm - Sektör'!$A:$H,7,0)</f>
        <v>31.101011</v>
      </c>
      <c r="H79" s="159">
        <v>36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11.11290162364577</v>
      </c>
      <c r="R79" s="166" t="str">
        <f t="shared" si="4"/>
        <v/>
      </c>
      <c r="S79" s="191">
        <v>11.11290162364577</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3.6819300360544105</v>
      </c>
      <c r="F80" s="128">
        <f>VLOOKUP(A80,'Tüm - Sektör'!$A:$H,6,0)</f>
        <v>0.31776497338856874</v>
      </c>
      <c r="G80" s="127">
        <f>VLOOKUP(A80,'Tüm - Sektör'!$A:$H,7,0)</f>
        <v>306.919645</v>
      </c>
      <c r="H80" s="159">
        <v>35.4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11.30056659580657</v>
      </c>
      <c r="R80" s="166" t="str">
        <f t="shared" si="4"/>
        <v/>
      </c>
      <c r="S80" s="191">
        <v>11.30056659580657</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72.12873406624422</v>
      </c>
      <c r="F81" s="128">
        <f>VLOOKUP(A81,'Tüm - Sektör'!$A:$H,6,0)</f>
        <v>45.292768644423376</v>
      </c>
      <c r="G81" s="127">
        <f>VLOOKUP(A81,'Tüm - Sektör'!$A:$H,7,0)</f>
        <v>15.667655999999999</v>
      </c>
      <c r="H81" s="159">
        <v>35.4</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11.300881930653956</v>
      </c>
      <c r="R81" s="166">
        <f t="shared" si="4"/>
        <v>7.3446327683615257E-3</v>
      </c>
      <c r="S81" s="191">
        <v>11.300881930653956</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40.721165901191036</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37.412527173186135</v>
      </c>
      <c r="F83" s="128">
        <f>VLOOKUP(A83,'Tüm - Sektör'!$A:$H,6,0)</f>
        <v>10.689293478053182</v>
      </c>
      <c r="G83" s="127">
        <f>VLOOKUP(A83,'Tüm - Sektör'!$A:$H,7,0)</f>
        <v>30.53511</v>
      </c>
      <c r="H83" s="159">
        <v>35.020000000000003</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11.423956326112277</v>
      </c>
      <c r="R83" s="166" t="str">
        <f t="shared" si="4"/>
        <v/>
      </c>
      <c r="S83" s="191">
        <v>11.423956326112277</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43.993844095374186</v>
      </c>
      <c r="F84" s="128">
        <f>VLOOKUP(A84,'Tüm - Sektör'!$A:$H,6,0)</f>
        <v>34.736552779608516</v>
      </c>
      <c r="G84" s="127">
        <f>VLOOKUP(A84,'Tüm - Sektör'!$A:$H,7,0)</f>
        <v>26.585895000000001</v>
      </c>
      <c r="H84" s="159">
        <v>34.200000000000003</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11.696157197659881</v>
      </c>
      <c r="R84" s="166">
        <f t="shared" si="4"/>
        <v>1.7543859649121394E-3</v>
      </c>
      <c r="S84" s="191">
        <v>11.696157197659881</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61.734223229691835</v>
      </c>
      <c r="F85" s="128">
        <f>VLOOKUP(A85,'Tüm - Sektör'!$A:$H,6,0)</f>
        <v>34.917547075617556</v>
      </c>
      <c r="G85" s="127">
        <f>VLOOKUP(A85,'Tüm - Sektör'!$A:$H,7,0)</f>
        <v>18.913271000000002</v>
      </c>
      <c r="H85" s="159">
        <v>34.26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11.675960939176571</v>
      </c>
      <c r="R85" s="166" t="str">
        <f t="shared" si="4"/>
        <v/>
      </c>
      <c r="S85" s="191">
        <v>11.675960939176571</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9.8291178094216747</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f t="shared" si="4"/>
        <v>4.2424242424242593E-3</v>
      </c>
      <c r="S86" s="191">
        <v>12.121443283615712</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27.051906317979682</v>
      </c>
      <c r="F87" s="128">
        <f>VLOOKUP(A87,'Tüm - Sektör'!$A:$H,6,0)</f>
        <v>6.9265292514446575</v>
      </c>
      <c r="G87" s="127">
        <f>VLOOKUP(A87,'Tüm - Sektör'!$A:$H,7,0)</f>
        <v>44.628962999999999</v>
      </c>
      <c r="H87" s="159">
        <v>33.14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12.072985261445815</v>
      </c>
      <c r="R87" s="166" t="str">
        <f t="shared" si="4"/>
        <v/>
      </c>
      <c r="S87" s="191">
        <v>12.072985261445815</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30.838475957584023</v>
      </c>
      <c r="F88" s="128">
        <f>VLOOKUP(A88,'Tüm - Sektör'!$A:$H,6,0)</f>
        <v>6.0231398354656296</v>
      </c>
      <c r="G88" s="127">
        <f>VLOOKUP(A88,'Tüm - Sektör'!$A:$H,7,0)</f>
        <v>39.992564999999999</v>
      </c>
      <c r="H88" s="159">
        <v>32.44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12.333097542346163</v>
      </c>
      <c r="R88" s="166">
        <f t="shared" si="4"/>
        <v>3.6991368680642589E-3</v>
      </c>
      <c r="S88" s="191">
        <v>12.333097542346163</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16.952514082250019</v>
      </c>
      <c r="F89" s="128">
        <f>VLOOKUP(A89,'Tüm - Sektör'!$A:$H,6,0)</f>
        <v>1.9767390487698251</v>
      </c>
      <c r="G89" s="127">
        <f>VLOOKUP(A89,'Tüm - Sektör'!$A:$H,7,0)</f>
        <v>72.488142999999994</v>
      </c>
      <c r="H89" s="159">
        <v>32.56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12.288562650036532</v>
      </c>
      <c r="R89" s="166" t="str">
        <f t="shared" si="4"/>
        <v/>
      </c>
      <c r="S89" s="191">
        <v>12.288562650036532</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22.996529838261704</v>
      </c>
      <c r="F90" s="128">
        <f>VLOOKUP(A90,'Tüm - Sektör'!$A:$H,6,0)</f>
        <v>3.9415719198200492</v>
      </c>
      <c r="G90" s="127">
        <f>VLOOKUP(A90,'Tüm - Sektör'!$A:$H,7,0)</f>
        <v>54.564166</v>
      </c>
      <c r="H90" s="159">
        <v>31.88</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12.547864715188648</v>
      </c>
      <c r="R90" s="166">
        <f t="shared" si="4"/>
        <v>1.5683814303638757E-2</v>
      </c>
      <c r="S90" s="191">
        <v>12.547864715188648</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25.636389595771739</v>
      </c>
      <c r="F91" s="128">
        <f>VLOOKUP(A91,'Tüm - Sektör'!$A:$H,6,0)</f>
        <v>10.091278944978937</v>
      </c>
      <c r="G91" s="127">
        <f>VLOOKUP(A91,'Tüm - Sektör'!$A:$H,7,0)</f>
        <v>48.191560000000003</v>
      </c>
      <c r="H91" s="159">
        <v>32.380000000000003</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12.354576073880096</v>
      </c>
      <c r="R91" s="166" t="str">
        <f t="shared" si="4"/>
        <v/>
      </c>
      <c r="S91" s="191">
        <v>12.354576073880096</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2.1700489365657964</v>
      </c>
      <c r="G92" s="127">
        <f>VLOOKUP(A92,'Tüm - Sektör'!$A:$H,7,0)</f>
        <v>71.729606000000004</v>
      </c>
      <c r="H92" s="159">
        <v>31.9</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31.84518810824439</v>
      </c>
      <c r="F93" s="128">
        <f>VLOOKUP(A93,'Tüm - Sektör'!$A:$H,6,0)</f>
        <v>10.22153365695535</v>
      </c>
      <c r="G93" s="127">
        <f>VLOOKUP(A93,'Tüm - Sektör'!$A:$H,7,0)</f>
        <v>40.319831000000001</v>
      </c>
      <c r="H93" s="159">
        <v>31.16</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12.839926026876235</v>
      </c>
      <c r="R93" s="166" t="str">
        <f t="shared" si="4"/>
        <v/>
      </c>
      <c r="S93" s="191">
        <v>12.839926026876235</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28.08088874103365</v>
      </c>
      <c r="F94" s="128">
        <f>VLOOKUP(A94,'Tüm - Sektör'!$A:$H,6,0)</f>
        <v>3.3730797286526908</v>
      </c>
      <c r="G94" s="127">
        <f>VLOOKUP(A94,'Tüm - Sektör'!$A:$H,7,0)</f>
        <v>46.985779999999998</v>
      </c>
      <c r="H94" s="159">
        <v>30.32</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13.19402460590684</v>
      </c>
      <c r="R94" s="166">
        <f t="shared" si="4"/>
        <v>8.5751978891819916E-3</v>
      </c>
      <c r="S94" s="191">
        <v>13.19402460590684</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37.277717473593313</v>
      </c>
      <c r="F95" s="128">
        <f>VLOOKUP(A95,'Tüm - Sektör'!$A:$H,6,0)</f>
        <v>5.7332609448813718</v>
      </c>
      <c r="G95" s="127">
        <f>VLOOKUP(A95,'Tüm - Sektör'!$A:$H,7,0)</f>
        <v>35.091225000000001</v>
      </c>
      <c r="H95" s="159">
        <v>30.58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13.081207713522945</v>
      </c>
      <c r="R95" s="166" t="str">
        <f t="shared" si="4"/>
        <v/>
      </c>
      <c r="S95" s="191">
        <v>13.081207713522945</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45.748087621442721</v>
      </c>
      <c r="F96" s="128">
        <f>VLOOKUP(A96,'Tüm - Sektör'!$A:$H,6,0)</f>
        <v>11.897528382530426</v>
      </c>
      <c r="G96" s="127">
        <f>VLOOKUP(A96,'Tüm - Sektör'!$A:$H,7,0)</f>
        <v>29.906797999999998</v>
      </c>
      <c r="H96" s="159">
        <v>29.24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13.681788153807879</v>
      </c>
      <c r="R96" s="166" t="str">
        <f t="shared" si="4"/>
        <v/>
      </c>
      <c r="S96" s="191">
        <v>13.681788153807879</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56.646001599850571</v>
      </c>
      <c r="F97" s="128">
        <f>VLOOKUP(A97,'Tüm - Sektör'!$A:$H,6,0)</f>
        <v>43.361443023597154</v>
      </c>
      <c r="G97" s="127">
        <f>VLOOKUP(A97,'Tüm - Sektör'!$A:$H,7,0)</f>
        <v>24.81212</v>
      </c>
      <c r="H97" s="159">
        <v>28.46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14.055073892156843</v>
      </c>
      <c r="R97" s="166" t="str">
        <f t="shared" si="4"/>
        <v/>
      </c>
      <c r="S97" s="191">
        <v>14.055073892156843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56.918643223471243</v>
      </c>
      <c r="F98" s="128">
        <f>VLOOKUP(A98,'Tüm - Sektör'!$A:$H,6,0)</f>
        <v>26.617397691484868</v>
      </c>
      <c r="G98" s="127">
        <f>VLOOKUP(A98,'Tüm - Sektör'!$A:$H,7,0)</f>
        <v>25.101271000000001</v>
      </c>
      <c r="H98" s="159">
        <v>28</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14.287302885046651</v>
      </c>
      <c r="R98" s="166" t="str">
        <f t="shared" si="4"/>
        <v/>
      </c>
      <c r="S98" s="191">
        <v>14.287302885046651</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27.20985482168355</v>
      </c>
      <c r="F99" s="128">
        <f>VLOOKUP(A99,'Tüm - Sektör'!$A:$H,6,0)</f>
        <v>15.269278800046886</v>
      </c>
      <c r="G99" s="127">
        <f>VLOOKUP(A99,'Tüm - Sektör'!$A:$H,7,0)</f>
        <v>53.070768999999999</v>
      </c>
      <c r="H99" s="159">
        <v>27.7</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14.440479197651038</v>
      </c>
      <c r="R99" s="166" t="str">
        <f t="shared" si="4"/>
        <v/>
      </c>
      <c r="S99" s="191">
        <v>14.440479197651038</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76.643517922757098</v>
      </c>
      <c r="F100" s="128">
        <f>VLOOKUP(A100,'Tüm - Sektör'!$A:$H,6,0)</f>
        <v>50.917467478994915</v>
      </c>
      <c r="G100" s="127">
        <f>VLOOKUP(A100,'Tüm - Sektör'!$A:$H,7,0)</f>
        <v>18.855746</v>
      </c>
      <c r="H100" s="159">
        <v>27.68</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14.451707064979555</v>
      </c>
      <c r="R100" s="166" t="str">
        <f t="shared" si="4"/>
        <v/>
      </c>
      <c r="S100" s="191">
        <v>14.451707064979555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44.78033276444399</v>
      </c>
      <c r="F101" s="128">
        <f>VLOOKUP(A101,'Tüm - Sektör'!$A:$H,6,0)</f>
        <v>3.715531833561009</v>
      </c>
      <c r="G101" s="127">
        <f>VLOOKUP(A101,'Tüm - Sektör'!$A:$H,7,0)</f>
        <v>33.254894999999998</v>
      </c>
      <c r="H101" s="159">
        <v>26.88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14.891652641466447</v>
      </c>
      <c r="R101" s="166">
        <f t="shared" si="4"/>
        <v>7.4404761904760318E-4</v>
      </c>
      <c r="S101" s="191">
        <v>14.891652641466447</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36.657122618221784</v>
      </c>
      <c r="F102" s="128">
        <f>VLOOKUP(A102,'Tüm - Sektör'!$A:$H,6,0)</f>
        <v>10.878775705787566</v>
      </c>
      <c r="G102" s="127">
        <f>VLOOKUP(A102,'Tüm - Sektör'!$A:$H,7,0)</f>
        <v>40.565173999999999</v>
      </c>
      <c r="H102" s="159">
        <v>26.9</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14.870025573475022</v>
      </c>
      <c r="R102" s="166" t="str">
        <f t="shared" si="4"/>
        <v/>
      </c>
      <c r="S102" s="191">
        <v>14.870025573475022</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22.605613425925924</v>
      </c>
      <c r="F103" s="128">
        <f>VLOOKUP(A103,'Tüm - Sektör'!$A:$H,6,0)</f>
        <v>4.3472333511396011</v>
      </c>
      <c r="G103" s="127">
        <f>VLOOKUP(A103,'Tüm - Sektör'!$A:$H,7,0)</f>
        <v>69.12876</v>
      </c>
      <c r="H103" s="159">
        <v>25.6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15.626980251736109</v>
      </c>
      <c r="R103" s="166">
        <f t="shared" si="4"/>
        <v>1.8749999999999878E-2</v>
      </c>
      <c r="S103" s="191">
        <v>15.626980251736109</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18.572918597089394</v>
      </c>
      <c r="F104" s="128">
        <f>VLOOKUP(A104,'Tüm - Sektör'!$A:$H,6,0)</f>
        <v>5.503086991730191</v>
      </c>
      <c r="G104" s="127">
        <f>VLOOKUP(A104,'Tüm - Sektör'!$A:$H,7,0)</f>
        <v>82.584238999999997</v>
      </c>
      <c r="H104" s="159">
        <v>26.08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15.338303483495752</v>
      </c>
      <c r="R104" s="166" t="str">
        <f t="shared" si="4"/>
        <v/>
      </c>
      <c r="S104" s="191">
        <v>15.338303483495752</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33.618889326923579</v>
      </c>
      <c r="F105" s="128">
        <f>VLOOKUP(A105,'Tüm - Sektör'!$A:$H,6,0)</f>
        <v>6.3886234899029795</v>
      </c>
      <c r="G105" s="127">
        <f>VLOOKUP(A105,'Tüm - Sektör'!$A:$H,7,0)</f>
        <v>50.002209999999998</v>
      </c>
      <c r="H105" s="159">
        <v>23.8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16.810187640915913</v>
      </c>
      <c r="R105" s="166">
        <f t="shared" si="4"/>
        <v>3.9495798319327632E-2</v>
      </c>
      <c r="S105" s="191">
        <v>16.810187640915913</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21.798732240728061</v>
      </c>
      <c r="F106" s="128">
        <f>VLOOKUP(A106,'Tüm - Sektör'!$A:$H,6,0)</f>
        <v>2.2618678975286195</v>
      </c>
      <c r="G106" s="127">
        <f>VLOOKUP(A106,'Tüm - Sektör'!$A:$H,7,0)</f>
        <v>74.176674000000006</v>
      </c>
      <c r="H106" s="159">
        <v>24.74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16.169574550337749</v>
      </c>
      <c r="R106" s="166">
        <f t="shared" si="4"/>
        <v>8.8924818108327575E-3</v>
      </c>
      <c r="S106" s="191">
        <v>16.169574550337749</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65.436954478285301</v>
      </c>
      <c r="F107" s="128">
        <f>VLOOKUP(A107,'Tüm - Sektör'!$A:$H,6,0)</f>
        <v>21.995614950684136</v>
      </c>
      <c r="G107" s="127">
        <f>VLOOKUP(A107,'Tüm - Sektör'!$A:$H,7,0)</f>
        <v>24.496238000000002</v>
      </c>
      <c r="H107" s="159">
        <v>24.96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16.029592108952428</v>
      </c>
      <c r="R107" s="166" t="str">
        <f t="shared" si="4"/>
        <v/>
      </c>
      <c r="S107" s="191">
        <v>16.029592108952428</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62.714294303950602</v>
      </c>
      <c r="F108" s="128">
        <f>VLOOKUP(A108,'Tüm - Sektör'!$A:$H,6,0)</f>
        <v>32.470465644210499</v>
      </c>
      <c r="G108" s="127">
        <f>VLOOKUP(A108,'Tüm - Sektör'!$A:$H,7,0)</f>
        <v>26.361856</v>
      </c>
      <c r="H108" s="159">
        <v>24.2</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16.53265195582366</v>
      </c>
      <c r="R108" s="166" t="str">
        <f t="shared" si="4"/>
        <v/>
      </c>
      <c r="S108" s="191">
        <v>16.53265195582366</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90.465053985727721</v>
      </c>
      <c r="F109" s="128">
        <f>VLOOKUP(A109,'Tüm - Sektör'!$A:$H,6,0)</f>
        <v>52.903540342530832</v>
      </c>
      <c r="G109" s="127">
        <f>VLOOKUP(A109,'Tüm - Sektör'!$A:$H,7,0)</f>
        <v>18.348433</v>
      </c>
      <c r="H109" s="159">
        <v>24.1</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16.598919818985081</v>
      </c>
      <c r="R109" s="166" t="str">
        <f t="shared" si="4"/>
        <v/>
      </c>
      <c r="S109" s="191">
        <v>16.598919818985081</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75.207184512253576</v>
      </c>
      <c r="F110" s="128">
        <f>VLOOKUP(A110,'Tüm - Sektör'!$A:$H,6,0)</f>
        <v>71.218924727512857</v>
      </c>
      <c r="G110" s="127">
        <f>VLOOKUP(A110,'Tüm - Sektör'!$A:$H,7,0)</f>
        <v>22.200189999999999</v>
      </c>
      <c r="H110" s="159">
        <v>23.96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16.696137855370868</v>
      </c>
      <c r="R110" s="166" t="str">
        <f t="shared" si="4"/>
        <v/>
      </c>
      <c r="S110" s="191">
        <v>16.696137855370868</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15.934426462642231</v>
      </c>
      <c r="F111" s="128">
        <f>VLOOKUP(A111,'Tüm - Sektör'!$A:$H,6,0)</f>
        <v>4.0462120483383135</v>
      </c>
      <c r="G111" s="127">
        <f>VLOOKUP(A111,'Tüm - Sektör'!$A:$H,7,0)</f>
        <v>111.579138</v>
      </c>
      <c r="H111" s="159">
        <v>22.5</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17.779495692260092</v>
      </c>
      <c r="R111" s="166">
        <f t="shared" si="4"/>
        <v>2.2222222222222223E-2</v>
      </c>
      <c r="S111" s="191">
        <v>17.779495692260092</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31.409822008391131</v>
      </c>
      <c r="F112" s="128">
        <f>VLOOKUP(A112,'Tüm - Sektör'!$A:$H,6,0)</f>
        <v>8.0332025596908263</v>
      </c>
      <c r="G112" s="127">
        <f>VLOOKUP(A112,'Tüm - Sektör'!$A:$H,7,0)</f>
        <v>55.376739000000001</v>
      </c>
      <c r="H112" s="159">
        <v>23</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17.393735153951315</v>
      </c>
      <c r="R112" s="166" t="str">
        <f t="shared" si="4"/>
        <v/>
      </c>
      <c r="S112" s="191">
        <v>17.393735153951315</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59.128219439493229</v>
      </c>
      <c r="F113" s="128">
        <f>VLOOKUP(A113,'Tüm - Sektör'!$A:$H,6,0)</f>
        <v>80.683943492920633</v>
      </c>
      <c r="G113" s="127">
        <f>VLOOKUP(A113,'Tüm - Sektör'!$A:$H,7,0)</f>
        <v>29.645479000000002</v>
      </c>
      <c r="H113" s="159">
        <v>22.82</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17.528843877008882</v>
      </c>
      <c r="R113" s="166" t="str">
        <f t="shared" si="4"/>
        <v/>
      </c>
      <c r="S113" s="191">
        <v>17.528843877008882</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41.364101192723524</v>
      </c>
      <c r="F114" s="128">
        <f>VLOOKUP(A114,'Tüm - Sektör'!$A:$H,6,0)</f>
        <v>14.1900861724609</v>
      </c>
      <c r="G114" s="127">
        <f>VLOOKUP(A114,'Tüm - Sektör'!$A:$H,7,0)</f>
        <v>42.424709</v>
      </c>
      <c r="H114" s="159">
        <v>22.8</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17.548599561478483</v>
      </c>
      <c r="R114" s="166" t="str">
        <f t="shared" si="4"/>
        <v/>
      </c>
      <c r="S114" s="191">
        <v>17.548599561478483</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55.840565803416197</v>
      </c>
      <c r="F115" s="128">
        <f>VLOOKUP(A115,'Tüm - Sektör'!$A:$H,6,0)</f>
        <v>7.8339738781448087</v>
      </c>
      <c r="G115" s="127">
        <f>VLOOKUP(A115,'Tüm - Sektör'!$A:$H,7,0)</f>
        <v>32.008808999999999</v>
      </c>
      <c r="H115" s="159">
        <v>22.4</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17.873900052534804</v>
      </c>
      <c r="R115" s="166" t="str">
        <f t="shared" si="4"/>
        <v/>
      </c>
      <c r="S115" s="191">
        <v>17.873900052534804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74.730417840979285</v>
      </c>
      <c r="F116" s="128">
        <f>VLOOKUP(A116,'Tüm - Sektör'!$A:$H,6,0)</f>
        <v>34.074855669868015</v>
      </c>
      <c r="G116" s="127">
        <f>VLOOKUP(A116,'Tüm - Sektör'!$A:$H,7,0)</f>
        <v>24.468298000000001</v>
      </c>
      <c r="H116" s="159">
        <v>21.88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18.285261333975978</v>
      </c>
      <c r="R116" s="166">
        <f t="shared" si="4"/>
        <v>1.0054844606947094E-2</v>
      </c>
      <c r="S116" s="191">
        <v>18.285261333975978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20.184798694883209</v>
      </c>
      <c r="F117" s="128">
        <f>VLOOKUP(A117,'Tüm - Sektör'!$A:$H,6,0)</f>
        <v>3.1986052919551873</v>
      </c>
      <c r="G117" s="127">
        <f>VLOOKUP(A117,'Tüm - Sektör'!$A:$H,7,0)</f>
        <v>89.692524000000006</v>
      </c>
      <c r="H117" s="159">
        <v>22.1</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18.104255413759812</v>
      </c>
      <c r="R117" s="166" t="str">
        <f t="shared" si="4"/>
        <v/>
      </c>
      <c r="S117" s="191">
        <v>18.104255413759812</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51.752629432151267</v>
      </c>
      <c r="F118" s="128">
        <f>VLOOKUP(A118,'Tüm - Sektör'!$A:$H,6,0)</f>
        <v>49.411747876501984</v>
      </c>
      <c r="G118" s="127">
        <f>VLOOKUP(A118,'Tüm - Sektör'!$A:$H,7,0)</f>
        <v>37.056989999999999</v>
      </c>
      <c r="H118" s="159">
        <v>20.86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19.177966713409351</v>
      </c>
      <c r="R118" s="166" t="str">
        <f t="shared" si="4"/>
        <v/>
      </c>
      <c r="S118" s="191">
        <v>19.177966713409351</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112.05167285303952</v>
      </c>
      <c r="F119" s="128">
        <f>VLOOKUP(A119,'Tüm - Sektör'!$A:$H,6,0)</f>
        <v>133.39484863457085</v>
      </c>
      <c r="G119" s="127">
        <f>VLOOKUP(A119,'Tüm - Sektör'!$A:$H,7,0)</f>
        <v>17.263808999999998</v>
      </c>
      <c r="H119" s="159">
        <v>20.68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19.34438678265359</v>
      </c>
      <c r="R119" s="166" t="str">
        <f t="shared" si="4"/>
        <v/>
      </c>
      <c r="S119" s="191">
        <v>19.34438678265359</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18.635822045491683</v>
      </c>
      <c r="F120" s="128">
        <f>VLOOKUP(A120,'Tüm - Sektör'!$A:$H,6,0)</f>
        <v>4.1597817065829652</v>
      </c>
      <c r="G120" s="127">
        <f>VLOOKUP(A120,'Tüm - Sektör'!$A:$H,7,0)</f>
        <v>107.968583</v>
      </c>
      <c r="H120" s="159">
        <v>19.88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20.120832992918984</v>
      </c>
      <c r="R120" s="166">
        <f t="shared" si="4"/>
        <v>2.9175050301810959E-2</v>
      </c>
      <c r="S120" s="191">
        <v>20.120832992918984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39.524405652775158</v>
      </c>
      <c r="F121" s="128">
        <f>VLOOKUP(A121,'Tüm - Sektör'!$A:$H,6,0)</f>
        <v>8.0744444643054454</v>
      </c>
      <c r="G121" s="127">
        <f>VLOOKUP(A121,'Tüm - Sektör'!$A:$H,7,0)</f>
        <v>49.484341999999998</v>
      </c>
      <c r="H121" s="159">
        <v>20.46</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19.55839206668659</v>
      </c>
      <c r="R121" s="166" t="str">
        <f t="shared" si="4"/>
        <v/>
      </c>
      <c r="S121" s="191">
        <v>19.55839206668659</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39.258693788666129</v>
      </c>
      <c r="F122" s="128">
        <f>VLOOKUP(A122,'Tüm - Sektör'!$A:$H,6,0)</f>
        <v>19.629346894333064</v>
      </c>
      <c r="G122" s="127">
        <f>VLOOKUP(A122,'Tüm - Sektör'!$A:$H,7,0)</f>
        <v>50.595194999999997</v>
      </c>
      <c r="H122" s="159">
        <v>20.14</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19.863012676828514</v>
      </c>
      <c r="R122" s="166">
        <f t="shared" si="4"/>
        <v>1.3902681231380394E-2</v>
      </c>
      <c r="S122" s="191">
        <v>19.863012676828514</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39.621032745991144</v>
      </c>
      <c r="F123" s="128">
        <f>VLOOKUP(A123,'Tüm - Sektör'!$A:$H,6,0)</f>
        <v>10.426587564734511</v>
      </c>
      <c r="G123" s="127">
        <f>VLOOKUP(A123,'Tüm - Sektör'!$A:$H,7,0)</f>
        <v>49.455556000000001</v>
      </c>
      <c r="H123" s="159">
        <v>20.420000000000002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19.59480203747199</v>
      </c>
      <c r="R123" s="166" t="str">
        <f t="shared" si="4"/>
        <v/>
      </c>
      <c r="S123" s="191">
        <v>19.59480203747199</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44.083853957207324</v>
      </c>
      <c r="F124" s="128">
        <f>VLOOKUP(A124,'Tüm - Sektör'!$A:$H,6,0)</f>
        <v>12.689979332253891</v>
      </c>
      <c r="G124" s="127">
        <f>VLOOKUP(A124,'Tüm - Sektör'!$A:$H,7,0)</f>
        <v>46.995370999999999</v>
      </c>
      <c r="H124" s="159">
        <v>19.309999999999999</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20.717370718287761</v>
      </c>
      <c r="R124" s="166">
        <f t="shared" si="4"/>
        <v>6.2143966856551529E-3</v>
      </c>
      <c r="S124" s="191">
        <v>20.717370718287761</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33.526678334621259</v>
      </c>
      <c r="F125" s="128">
        <f>VLOOKUP(A125,'Tüm - Sektör'!$A:$H,6,0)</f>
        <v>2.0518162995484248</v>
      </c>
      <c r="G125" s="127">
        <f>VLOOKUP(A125,'Tüm - Sektör'!$A:$H,7,0)</f>
        <v>61.448740000000001</v>
      </c>
      <c r="H125" s="159">
        <v>19.43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20.60172140047775</v>
      </c>
      <c r="R125" s="166">
        <f t="shared" si="4"/>
        <v>4.6320123520329319E-3</v>
      </c>
      <c r="S125" s="191">
        <v>20.60172140047775</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101.34422986492842</v>
      </c>
      <c r="F126" s="128">
        <f>VLOOKUP(A126,'Tüm - Sektör'!$A:$H,6,0)</f>
        <v>37.534899949973493</v>
      </c>
      <c r="G126" s="127">
        <f>VLOOKUP(A126,'Tüm - Sektör'!$A:$H,7,0)</f>
        <v>20.225930999999999</v>
      </c>
      <c r="H126" s="159">
        <v>19.52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20.497814004961814</v>
      </c>
      <c r="R126" s="166" t="str">
        <f t="shared" si="4"/>
        <v/>
      </c>
      <c r="S126" s="191">
        <v>20.497814004961814</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46.392560113996787</v>
      </c>
      <c r="F127" s="128">
        <f>VLOOKUP(A127,'Tüm - Sektör'!$A:$H,6,0)</f>
        <v>17.313173797257729</v>
      </c>
      <c r="G127" s="127">
        <f>VLOOKUP(A127,'Tüm - Sektör'!$A:$H,7,0)</f>
        <v>46.839131000000002</v>
      </c>
      <c r="H127" s="159">
        <v>18.41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21.729872006048705</v>
      </c>
      <c r="R127" s="166" t="str">
        <f t="shared" si="4"/>
        <v/>
      </c>
      <c r="S127" s="191">
        <v>21.729872006048705</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7.4581403630876606</v>
      </c>
      <c r="F128" s="128">
        <f>VLOOKUP(A128,'Tüm - Sektör'!$A:$H,6,0)</f>
        <v>0.38258645547797582</v>
      </c>
      <c r="G128" s="127">
        <f>VLOOKUP(A128,'Tüm - Sektör'!$A:$H,7,0)</f>
        <v>295.34477800000002</v>
      </c>
      <c r="H128" s="159">
        <v>18.16</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22.027228098289648</v>
      </c>
      <c r="R128" s="166" t="str">
        <f t="shared" si="4"/>
        <v/>
      </c>
      <c r="S128" s="191">
        <v>22.027228098289648</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21.447141405318451</v>
      </c>
      <c r="F129" s="128">
        <f>VLOOKUP(A129,'Tüm - Sektör'!$A:$H,6,0)</f>
        <v>5.1535806913971669</v>
      </c>
      <c r="G129" s="127">
        <f>VLOOKUP(A129,'Tüm - Sektör'!$A:$H,7,0)</f>
        <v>106.89830000000001</v>
      </c>
      <c r="H129" s="159">
        <v>17.45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22.926629560881533</v>
      </c>
      <c r="R129" s="166">
        <f t="shared" si="4"/>
        <v>2.5214899713467125E-2</v>
      </c>
      <c r="S129" s="191">
        <v>22.926629560881533</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15.391900172293019</v>
      </c>
      <c r="F130" s="128">
        <f>VLOOKUP(A130,'Tüm - Sektör'!$A:$H,6,0)</f>
        <v>2.2513014210105791</v>
      </c>
      <c r="G130" s="127">
        <f>VLOOKUP(A130,'Tüm - Sektör'!$A:$H,7,0)</f>
        <v>145.268338</v>
      </c>
      <c r="H130" s="159">
        <v>17.89</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22.359557566909206</v>
      </c>
      <c r="R130" s="166" t="str">
        <f t="shared" si="4"/>
        <v/>
      </c>
      <c r="S130" s="191">
        <v>22.359557566909206</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30.86653942704131</v>
      </c>
      <c r="F131" s="128">
        <f>VLOOKUP(A131,'Tüm - Sektör'!$A:$H,6,0)</f>
        <v>9.5375834809685696</v>
      </c>
      <c r="G131" s="127">
        <f>VLOOKUP(A131,'Tüm - Sektör'!$A:$H,7,0)</f>
        <v>74.278114000000002</v>
      </c>
      <c r="H131" s="159">
        <v>17.45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22.927083343472692</v>
      </c>
      <c r="R131" s="166" t="str">
        <f t="shared" ref="R131:R194" si="7">IF(OR(H131="", H132="", Q131=0), "", IF(H131&lt;H132, (H132-H131)/H131, ""))</f>
        <v/>
      </c>
      <c r="S131" s="191">
        <v>22.927083343472692</v>
      </c>
      <c r="T131" s="208">
        <f t="shared" ref="T131:T194" si="8">S131-Q131</f>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23.667772616712281</v>
      </c>
      <c r="F132" s="128">
        <f>VLOOKUP(A132,'Tüm - Sektör'!$A:$H,6,0)</f>
        <v>7.3593820325597887</v>
      </c>
      <c r="G132" s="127">
        <f>VLOOKUP(A132,'Tüm - Sektör'!$A:$H,7,0)</f>
        <v>100.424344</v>
      </c>
      <c r="H132" s="159">
        <v>16.829999999999998</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23.768205389744946</v>
      </c>
      <c r="R132" s="166">
        <f t="shared" si="7"/>
        <v>2.1390374331550981E-2</v>
      </c>
      <c r="S132" s="191">
        <v>23.768205389744946</v>
      </c>
      <c r="T132" s="208">
        <f t="shared" si="8"/>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21.308921832482042</v>
      </c>
      <c r="F133" s="128">
        <f>VLOOKUP(A133,'Tüm - Sektör'!$A:$H,6,0)</f>
        <v>2.6636152290602553</v>
      </c>
      <c r="G133" s="127">
        <f>VLOOKUP(A133,'Tüm - Sektör'!$A:$H,7,0)</f>
        <v>109.220557</v>
      </c>
      <c r="H133" s="159">
        <v>17.190000000000001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23.273723116131492</v>
      </c>
      <c r="R133" s="166" t="str">
        <f t="shared" si="7"/>
        <v/>
      </c>
      <c r="S133" s="191">
        <v>23.273723116131492</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22.737343523044277</v>
      </c>
      <c r="F134" s="128">
        <f>VLOOKUP(A134,'Tüm - Sektör'!$A:$H,6,0)</f>
        <v>1.9696243523080628</v>
      </c>
      <c r="G134" s="127">
        <f>VLOOKUP(A134,'Tüm - Sektör'!$A:$H,7,0)</f>
        <v>112.720027</v>
      </c>
      <c r="H134" s="159">
        <v>15.61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25.629539758258261</v>
      </c>
      <c r="R134" s="166">
        <f t="shared" si="7"/>
        <v>1.2812299807815572E-2</v>
      </c>
      <c r="S134" s="191">
        <v>25.629539758258261</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23.467227091434371</v>
      </c>
      <c r="F135" s="128">
        <f>VLOOKUP(A135,'Tüm - Sektör'!$A:$H,6,0)</f>
        <v>3.6263559254209703</v>
      </c>
      <c r="G135" s="127">
        <f>VLOOKUP(A135,'Tüm - Sektör'!$A:$H,7,0)</f>
        <v>107.825118</v>
      </c>
      <c r="H135" s="159">
        <v>15.81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25.303565302667081</v>
      </c>
      <c r="R135" s="166" t="str">
        <f t="shared" si="7"/>
        <v/>
      </c>
      <c r="S135" s="191">
        <v>25.303565302667081</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18.444494613469793</v>
      </c>
      <c r="F136" s="128">
        <f>VLOOKUP(A136,'Tüm - Sektör'!$A:$H,6,0)</f>
        <v>4.098776580771065</v>
      </c>
      <c r="G136" s="127">
        <f>VLOOKUP(A136,'Tüm - Sektör'!$A:$H,7,0)</f>
        <v>140.647705</v>
      </c>
      <c r="H136" s="159">
        <v>15.42</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25.941758372693883</v>
      </c>
      <c r="R136" s="166">
        <f t="shared" si="7"/>
        <v>2.5940337224383939E-2</v>
      </c>
      <c r="S136" s="191">
        <v>25.941758372693883</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81.361054642632638</v>
      </c>
      <c r="F137" s="128">
        <f>VLOOKUP(A137,'Tüm - Sektör'!$A:$H,6,0)</f>
        <v>63.775946217877824</v>
      </c>
      <c r="G137" s="127">
        <f>VLOOKUP(A137,'Tüm - Sektör'!$A:$H,7,0)</f>
        <v>31.079121000000001</v>
      </c>
      <c r="H137" s="159">
        <v>15.82</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25.286300619259915</v>
      </c>
      <c r="R137" s="166" t="str">
        <f t="shared" si="7"/>
        <v/>
      </c>
      <c r="S137" s="191">
        <v>25.286300619259915</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61.87973592183787</v>
      </c>
      <c r="F138" s="128">
        <f>VLOOKUP(A138,'Tüm - Sektör'!$A:$H,6,0)</f>
        <v>49.172366983998145</v>
      </c>
      <c r="G138" s="127">
        <f>VLOOKUP(A138,'Tüm - Sektör'!$A:$H,7,0)</f>
        <v>41.711512999999997</v>
      </c>
      <c r="H138" s="159">
        <v>15.5</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25.810974093403068</v>
      </c>
      <c r="R138" s="166">
        <f t="shared" si="7"/>
        <v>5.6774193548387031E-2</v>
      </c>
      <c r="S138" s="191">
        <v>25.810974093403068</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42.015634239343008</v>
      </c>
      <c r="F139" s="128">
        <f>VLOOKUP(A139,'Tüm - Sektör'!$A:$H,6,0)</f>
        <v>25.098945184792719</v>
      </c>
      <c r="G139" s="127">
        <f>VLOOKUP(A139,'Tüm - Sektör'!$A:$H,7,0)</f>
        <v>58.125256</v>
      </c>
      <c r="H139" s="159">
        <v>16.38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24.421694961641773</v>
      </c>
      <c r="R139" s="166" t="str">
        <f t="shared" si="7"/>
        <v/>
      </c>
      <c r="S139" s="191">
        <v>24.421694961641773</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21.988034990879363</v>
      </c>
      <c r="F140" s="128">
        <f>VLOOKUP(A140,'Tüm - Sektör'!$A:$H,6,0)</f>
        <v>2.0940985705599395</v>
      </c>
      <c r="G140" s="127">
        <f>VLOOKUP(A140,'Tüm - Sektör'!$A:$H,7,0)</f>
        <v>119.87214899999999</v>
      </c>
      <c r="H140" s="159">
        <v>15.18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26.357530066439043</v>
      </c>
      <c r="R140" s="166">
        <f t="shared" si="7"/>
        <v>6.5876152832673165E-4</v>
      </c>
      <c r="S140" s="191">
        <v>26.357530066439043</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61.889204609101967</v>
      </c>
      <c r="F141" s="128">
        <f>VLOOKUP(A141,'Tüm - Sektör'!$A:$H,6,0)</f>
        <v>36.838812267322602</v>
      </c>
      <c r="G141" s="127">
        <f>VLOOKUP(A141,'Tüm - Sektör'!$A:$H,7,0)</f>
        <v>42.556854000000001</v>
      </c>
      <c r="H141" s="159">
        <v>15.19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26.338098447256794</v>
      </c>
      <c r="R141" s="166">
        <f t="shared" si="7"/>
        <v>2.5674786043449676E-2</v>
      </c>
      <c r="S141" s="191">
        <v>26.338098447256794</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48.947496663493887</v>
      </c>
      <c r="F142" s="128">
        <f>VLOOKUP(A142,'Tüm - Sektör'!$A:$H,6,0)</f>
        <v>22.556450075342806</v>
      </c>
      <c r="G142" s="127">
        <f>VLOOKUP(A142,'Tüm - Sektör'!$A:$H,7,0)</f>
        <v>52.462822000000003</v>
      </c>
      <c r="H142" s="159">
        <v>15.58</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25.67923804802474</v>
      </c>
      <c r="R142" s="166" t="str">
        <f t="shared" si="7"/>
        <v/>
      </c>
      <c r="S142" s="191">
        <v>25.67923804802474</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24.562921238747421</v>
      </c>
      <c r="F143" s="128">
        <f>VLOOKUP(A143,'Tüm - Sektör'!$A:$H,6,0)</f>
        <v>11.696629161308296</v>
      </c>
      <c r="G143" s="127">
        <f>VLOOKUP(A143,'Tüm - Sektör'!$A:$H,7,0)</f>
        <v>116.820232</v>
      </c>
      <c r="H143" s="159">
        <v>13.94</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28.694461577082009</v>
      </c>
      <c r="R143" s="166" t="str">
        <f t="shared" si="7"/>
        <v/>
      </c>
      <c r="S143" s="191">
        <v>28.694461577082009</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19.188691235391044</v>
      </c>
      <c r="F144" s="128">
        <f>VLOOKUP(A144,'Tüm - Sektör'!$A:$H,6,0)</f>
        <v>6.8335794997831352</v>
      </c>
      <c r="G144" s="127">
        <f>VLOOKUP(A144,'Tüm - Sektör'!$A:$H,7,0)</f>
        <v>154.526747</v>
      </c>
      <c r="H144" s="159">
        <v>13.49</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29.651660357923891</v>
      </c>
      <c r="R144" s="166" t="str">
        <f t="shared" si="7"/>
        <v/>
      </c>
      <c r="S144" s="191">
        <v>29.651660357923891</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43.888219776404881</v>
      </c>
      <c r="F145" s="128">
        <f>VLOOKUP(A145,'Tüm - Sektör'!$A:$H,6,0)</f>
        <v>32.15254196073618</v>
      </c>
      <c r="G145" s="127">
        <f>VLOOKUP(A145,'Tüm - Sektör'!$A:$H,7,0)</f>
        <v>69.578063</v>
      </c>
      <c r="H145" s="159">
        <v>13.1</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30.536573205605446</v>
      </c>
      <c r="R145" s="166">
        <f t="shared" si="7"/>
        <v>3.0534351145038875E-3</v>
      </c>
      <c r="S145" s="191">
        <v>30.536573205605446</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46.855991110106515</v>
      </c>
      <c r="F146" s="128">
        <f>VLOOKUP(A146,'Tüm - Sektör'!$A:$H,6,0)</f>
        <v>15.017945868623883</v>
      </c>
      <c r="G146" s="127">
        <f>VLOOKUP(A146,'Tüm - Sektör'!$A:$H,7,0)</f>
        <v>64.982984999999999</v>
      </c>
      <c r="H146" s="159">
        <v>13.14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30.44842167468185</v>
      </c>
      <c r="R146" s="166" t="str">
        <f t="shared" si="7"/>
        <v/>
      </c>
      <c r="S146" s="191">
        <v>30.44842167468185</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40.217273821822396</v>
      </c>
      <c r="F147" s="128">
        <f>VLOOKUP(A147,'Tüm - Sektör'!$A:$H,6,0)</f>
        <v>10.312121492774974</v>
      </c>
      <c r="G147" s="127">
        <f>VLOOKUP(A147,'Tüm - Sektör'!$A:$H,7,0)</f>
        <v>75.779038999999997</v>
      </c>
      <c r="H147" s="159">
        <v>13.13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30.476263614175583</v>
      </c>
      <c r="R147" s="166">
        <f t="shared" si="7"/>
        <v>9.1393754760090793E-3</v>
      </c>
      <c r="S147" s="191">
        <v>30.476263614175583</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18.798150540030303</v>
      </c>
      <c r="F148" s="128">
        <f>VLOOKUP(A148,'Tüm - Sektör'!$A:$H,6,0)</f>
        <v>3.6745941207024138</v>
      </c>
      <c r="G148" s="127">
        <f>VLOOKUP(A148,'Tüm - Sektör'!$A:$H,7,0)</f>
        <v>160.62860900000001</v>
      </c>
      <c r="H148" s="159">
        <v>13.25</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30.195207730176666</v>
      </c>
      <c r="R148" s="166" t="str">
        <f t="shared" si="7"/>
        <v/>
      </c>
      <c r="S148" s="191">
        <v>30.195207730176666</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67.849555822882806</v>
      </c>
      <c r="F149" s="128">
        <f>VLOOKUP(A149,'Tüm - Sektör'!$A:$H,6,0)</f>
        <v>34.794644011734775</v>
      </c>
      <c r="G149" s="127">
        <f>VLOOKUP(A149,'Tüm - Sektör'!$A:$H,7,0)</f>
        <v>45.644831000000003</v>
      </c>
      <c r="H149" s="159">
        <v>12.92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30.969815089605518</v>
      </c>
      <c r="R149" s="166">
        <f t="shared" si="7"/>
        <v>2.7089783281733719E-2</v>
      </c>
      <c r="S149" s="191">
        <v>30.969815089605518</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67.115047871762613</v>
      </c>
      <c r="F150" s="128">
        <f>VLOOKUP(A150,'Tüm - Sektör'!$A:$H,6,0)</f>
        <v>88.776518348892338</v>
      </c>
      <c r="G150" s="127">
        <f>VLOOKUP(A150,'Tüm - Sektör'!$A:$H,7,0)</f>
        <v>44.915382999999999</v>
      </c>
      <c r="H150" s="159">
        <v>13.27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30.144980802235526</v>
      </c>
      <c r="R150" s="166" t="str">
        <f t="shared" si="7"/>
        <v/>
      </c>
      <c r="S150" s="191">
        <v>30.144980802235526</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1.5957722885604708E-2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54.932201413574724</v>
      </c>
      <c r="F152" s="128">
        <f>VLOOKUP(A152,'Tüm - Sektör'!$A:$H,6,0)</f>
        <v>17.339710042163738</v>
      </c>
      <c r="G152" s="127">
        <f>VLOOKUP(A152,'Tüm - Sektör'!$A:$H,7,0)</f>
        <v>59.070202000000002</v>
      </c>
      <c r="H152" s="159">
        <v>12.33</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32.448562338045441</v>
      </c>
      <c r="R152" s="166">
        <f t="shared" si="7"/>
        <v>1.1354420113544247E-2</v>
      </c>
      <c r="S152" s="191">
        <v>32.448562338045441</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12.47</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53.407170926151316</v>
      </c>
      <c r="F154" s="128">
        <f>VLOOKUP(A154,'Tüm - Sektör'!$A:$H,6,0)</f>
        <v>19.468930783811359</v>
      </c>
      <c r="G154" s="127">
        <f>VLOOKUP(A154,'Tüm - Sektör'!$A:$H,7,0)</f>
        <v>61.006332999999998</v>
      </c>
      <c r="H154" s="159">
        <v>12.28</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32.58175654108706</v>
      </c>
      <c r="R154" s="166" t="str">
        <f t="shared" si="7"/>
        <v/>
      </c>
      <c r="S154" s="191">
        <v>32.58175654108706</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19.770211816566633</v>
      </c>
      <c r="F155" s="128">
        <f>VLOOKUP(A155,'Tüm - Sektör'!$A:$H,6,0)</f>
        <v>2.0658528543956773</v>
      </c>
      <c r="G155" s="127">
        <f>VLOOKUP(A155,'Tüm - Sektör'!$A:$H,7,0)</f>
        <v>174.93409199999999</v>
      </c>
      <c r="H155" s="159">
        <v>11.57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34.584840527787541</v>
      </c>
      <c r="R155" s="166">
        <f t="shared" si="7"/>
        <v>2.7657735522904087E-2</v>
      </c>
      <c r="S155" s="191">
        <v>34.584840527787541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11.438869679531486</v>
      </c>
      <c r="F156" s="128">
        <f>VLOOKUP(A156,'Tüm - Sektör'!$A:$H,6,0)</f>
        <v>1.0398972435937714</v>
      </c>
      <c r="G156" s="127">
        <f>VLOOKUP(A156,'Tüm - Sektör'!$A:$H,7,0)</f>
        <v>294.12620600000002</v>
      </c>
      <c r="H156" s="159">
        <v>11.89</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33.644713397690317</v>
      </c>
      <c r="R156" s="166" t="str">
        <f t="shared" si="7"/>
        <v/>
      </c>
      <c r="S156" s="191">
        <v>33.644713397690317</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36.334864370063066</v>
      </c>
      <c r="F157" s="128">
        <f>VLOOKUP(A157,'Tüm - Sektör'!$A:$H,6,0)</f>
        <v>8.5463634881954764</v>
      </c>
      <c r="G157" s="127">
        <f>VLOOKUP(A157,'Tüm - Sektör'!$A:$H,7,0)</f>
        <v>94.595506999999998</v>
      </c>
      <c r="H157" s="159">
        <v>11.64</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34.371149168623518</v>
      </c>
      <c r="R157" s="166" t="str">
        <f t="shared" si="7"/>
        <v/>
      </c>
      <c r="S157" s="191">
        <v>34.371149168623518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34.672975693711592</v>
      </c>
      <c r="F158" s="128">
        <f>VLOOKUP(A158,'Tüm - Sektör'!$A:$H,6,0)</f>
        <v>10.39110154915468</v>
      </c>
      <c r="G158" s="127">
        <f>VLOOKUP(A158,'Tüm - Sektör'!$A:$H,7,0)</f>
        <v>100.333235</v>
      </c>
      <c r="H158" s="159">
        <v>11.5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34.788518184264532</v>
      </c>
      <c r="R158" s="166" t="str">
        <f t="shared" si="7"/>
        <v/>
      </c>
      <c r="S158" s="191">
        <v>34.788518184264532</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4.8448759925574505</v>
      </c>
      <c r="F159" s="128">
        <f>VLOOKUP(A159,'Tüm - Sektör'!$A:$H,6,0)</f>
        <v>0.29711499733585894</v>
      </c>
      <c r="G159" s="127">
        <f>VLOOKUP(A159,'Tüm - Sektör'!$A:$H,7,0)</f>
        <v>727.55648099999996</v>
      </c>
      <c r="H159" s="159">
        <v>11.35</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35.249209280264807</v>
      </c>
      <c r="R159" s="166" t="str">
        <f t="shared" si="7"/>
        <v/>
      </c>
      <c r="S159" s="191">
        <v>35.249209280264807</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25.773593678278242</v>
      </c>
      <c r="F160" s="128">
        <f>VLOOKUP(A160,'Tüm - Sektör'!$A:$H,6,0)</f>
        <v>8.4497537025750287</v>
      </c>
      <c r="G160" s="127">
        <f>VLOOKUP(A160,'Tüm - Sektör'!$A:$H,7,0)</f>
        <v>137.36788300000001</v>
      </c>
      <c r="H160" s="159">
        <v>11.3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35.404640008872654</v>
      </c>
      <c r="R160" s="166" t="str">
        <f t="shared" si="7"/>
        <v/>
      </c>
      <c r="S160" s="191">
        <v>35.404640008872654</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30.318390570016486</v>
      </c>
      <c r="F161" s="128">
        <f>VLOOKUP(A161,'Tüm - Sektör'!$A:$H,6,0)</f>
        <v>8.7594243252609054</v>
      </c>
      <c r="G161" s="127">
        <f>VLOOKUP(A161,'Tüm - Sektör'!$A:$H,7,0)</f>
        <v>118.75529</v>
      </c>
      <c r="H161" s="159">
        <v>11.11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36.004692644755735</v>
      </c>
      <c r="R161" s="166" t="str">
        <f t="shared" si="7"/>
        <v/>
      </c>
      <c r="S161" s="191">
        <v>36.004692644755735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22.871074608876036</v>
      </c>
      <c r="F162" s="128">
        <f>VLOOKUP(A162,'Tüm - Sektör'!$A:$H,6,0)</f>
        <v>2.4688120260012991</v>
      </c>
      <c r="G162" s="127">
        <f>VLOOKUP(A162,'Tüm - Sektör'!$A:$H,7,0)</f>
        <v>159.75809699999999</v>
      </c>
      <c r="H162" s="159">
        <v>10.95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36.538393558590549</v>
      </c>
      <c r="R162" s="166" t="str">
        <f t="shared" si="7"/>
        <v/>
      </c>
      <c r="S162" s="191">
        <v>36.538393558590549</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44.581354378157833</v>
      </c>
      <c r="F163" s="128">
        <f>VLOOKUP(A163,'Tüm - Sektör'!$A:$H,6,0)</f>
        <v>14.950152373627711</v>
      </c>
      <c r="G163" s="127">
        <f>VLOOKUP(A163,'Tüm - Sektör'!$A:$H,7,0)</f>
        <v>83.863085999999996</v>
      </c>
      <c r="H163" s="159">
        <v>10.7</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37.387299562119267</v>
      </c>
      <c r="R163" s="166" t="str">
        <f t="shared" si="7"/>
        <v/>
      </c>
      <c r="S163" s="191">
        <v>37.387299562119267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61.105703276739689</v>
      </c>
      <c r="F164" s="128">
        <f>VLOOKUP(A164,'Tüm - Sektör'!$A:$H,6,0)</f>
        <v>34.77051512276072</v>
      </c>
      <c r="G164" s="127">
        <f>VLOOKUP(A164,'Tüm - Sektör'!$A:$H,7,0)</f>
        <v>61.770183000000003</v>
      </c>
      <c r="H164" s="159">
        <v>10.6</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37.745104737479103</v>
      </c>
      <c r="R164" s="166" t="str">
        <f t="shared" si="7"/>
        <v/>
      </c>
      <c r="S164" s="191">
        <v>37.745104737479103</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60.864105971712185</v>
      </c>
      <c r="F165" s="128">
        <f>VLOOKUP(A165,'Tüm - Sektör'!$A:$H,6,0)</f>
        <v>60.864105971712185</v>
      </c>
      <c r="G165" s="127">
        <f>VLOOKUP(A165,'Tüm - Sektör'!$A:$H,7,0)</f>
        <v>62.830463000000002</v>
      </c>
      <c r="H165" s="159">
        <v>10.46</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38.241199582837417</v>
      </c>
      <c r="R165" s="166" t="str">
        <f t="shared" si="7"/>
        <v/>
      </c>
      <c r="S165" s="191">
        <v>38.241199582837417</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20.970734155848742</v>
      </c>
      <c r="F166" s="128">
        <f>VLOOKUP(A166,'Tüm - Sektör'!$A:$H,6,0)</f>
        <v>2.8759969164479791</v>
      </c>
      <c r="G166" s="127">
        <f>VLOOKUP(A166,'Tüm - Sektör'!$A:$H,7,0)</f>
        <v>184.162025</v>
      </c>
      <c r="H166" s="159">
        <v>10.36</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38.620128678777704</v>
      </c>
      <c r="R166" s="166" t="str">
        <f t="shared" si="7"/>
        <v/>
      </c>
      <c r="S166" s="191">
        <v>38.620128678777704</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37.198748262120979</v>
      </c>
      <c r="F167" s="128">
        <f>VLOOKUP(A167,'Tüm - Sektör'!$A:$H,6,0)</f>
        <v>18.59937413106049</v>
      </c>
      <c r="G167" s="127">
        <f>VLOOKUP(A167,'Tüm - Sektör'!$A:$H,7,0)</f>
        <v>104.516908</v>
      </c>
      <c r="H167" s="159">
        <v>10.29</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38.87898149827258</v>
      </c>
      <c r="R167" s="166" t="str">
        <f t="shared" si="7"/>
        <v/>
      </c>
      <c r="S167" s="191">
        <v>38.87898149827258</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0.71710496121896361</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39.918712558063262</v>
      </c>
      <c r="F169" s="128">
        <f>VLOOKUP(A169,'Tüm - Sektör'!$A:$H,6,0)</f>
        <v>14.041639114564937</v>
      </c>
      <c r="G169" s="127">
        <f>VLOOKUP(A169,'Tüm - Sektör'!$A:$H,7,0)</f>
        <v>98.355564999999999</v>
      </c>
      <c r="H169" s="159">
        <v>10.19</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39.262275277209071</v>
      </c>
      <c r="R169" s="166">
        <f t="shared" si="7"/>
        <v>2.9440628066732161E-2</v>
      </c>
      <c r="S169" s="191">
        <v>39.262275277209071</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48.596746611391019</v>
      </c>
      <c r="F170" s="128">
        <f>VLOOKUP(A170,'Tüm - Sektör'!$A:$H,6,0)</f>
        <v>27.83318820812773</v>
      </c>
      <c r="G170" s="127">
        <f>VLOOKUP(A170,'Tüm - Sektör'!$A:$H,7,0)</f>
        <v>78.469515999999999</v>
      </c>
      <c r="H170" s="159">
        <v>10.49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38.133631857704934</v>
      </c>
      <c r="R170" s="166" t="str">
        <f t="shared" si="7"/>
        <v/>
      </c>
      <c r="S170" s="191">
        <v>38.133631857704934</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18.907809303398491</v>
      </c>
      <c r="F171" s="128">
        <f>VLOOKUP(A171,'Tüm - Sektör'!$A:$H,6,0)</f>
        <v>5.0420824809062639</v>
      </c>
      <c r="G171" s="127">
        <f>VLOOKUP(A171,'Tüm - Sektör'!$A:$H,7,0)</f>
        <v>217.20958099999999</v>
      </c>
      <c r="H171" s="159">
        <v>9.74</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41.069573364190873</v>
      </c>
      <c r="R171" s="166">
        <f t="shared" si="7"/>
        <v>1.8480492813141656E-2</v>
      </c>
      <c r="S171" s="191">
        <v>41.069573364190873</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23.00991819513883</v>
      </c>
      <c r="F172" s="128">
        <f>VLOOKUP(A172,'Tüm - Sektör'!$A:$H,6,0)</f>
        <v>5.7524795487847076</v>
      </c>
      <c r="G172" s="127">
        <f>VLOOKUP(A172,'Tüm - Sektör'!$A:$H,7,0)</f>
        <v>175.248232</v>
      </c>
      <c r="H172" s="159">
        <v>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40.324474821627106</v>
      </c>
      <c r="R172" s="166">
        <f t="shared" si="7"/>
        <v>5.0403225806452331E-3</v>
      </c>
      <c r="S172" s="191">
        <v>40.324474821627106</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33.492245665956887</v>
      </c>
      <c r="F173" s="128">
        <f>VLOOKUP(A173,'Tüm - Sektör'!$A:$H,6,0)</f>
        <v>10.149165353320269</v>
      </c>
      <c r="G173" s="127">
        <f>VLOOKUP(A173,'Tüm - Sektör'!$A:$H,7,0)</f>
        <v>119.817104</v>
      </c>
      <c r="H173" s="159">
        <v>9.9700000000000006</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40.129438821515052</v>
      </c>
      <c r="R173" s="166" t="str">
        <f t="shared" si="7"/>
        <v/>
      </c>
      <c r="S173" s="191">
        <v>40.129438821515052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47.346332742451096</v>
      </c>
      <c r="F174" s="128">
        <f>VLOOKUP(A174,'Tüm - Sektör'!$A:$H,6,0)</f>
        <v>10.736129873571677</v>
      </c>
      <c r="G174" s="127">
        <f>VLOOKUP(A174,'Tüm - Sektör'!$A:$H,7,0)</f>
        <v>88.016211999999996</v>
      </c>
      <c r="H174" s="159">
        <v>9.6</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41.67244860082117</v>
      </c>
      <c r="R174" s="166" t="str">
        <f t="shared" si="7"/>
        <v/>
      </c>
      <c r="S174" s="191">
        <v>41.67244860082117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33.96782591137314</v>
      </c>
      <c r="F175" s="128">
        <f>VLOOKUP(A175,'Tüm - Sektör'!$A:$H,6,0)</f>
        <v>6.1973774696904105</v>
      </c>
      <c r="G175" s="127">
        <f>VLOOKUP(A175,'Tüm - Sektör'!$A:$H,7,0)</f>
        <v>123.570446</v>
      </c>
      <c r="H175" s="159">
        <v>9.5299999999999994</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41.974193975187355</v>
      </c>
      <c r="R175" s="166">
        <f t="shared" si="7"/>
        <v>2.098635886673804E-3</v>
      </c>
      <c r="S175" s="191">
        <v>41.974193975187355</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56.346781760603093</v>
      </c>
      <c r="F176" s="128">
        <f>VLOOKUP(A176,'Tüm - Sektör'!$A:$H,6,0)</f>
        <v>16.053214176809998</v>
      </c>
      <c r="G176" s="127">
        <f>VLOOKUP(A176,'Tüm - Sektör'!$A:$H,7,0)</f>
        <v>74.35284</v>
      </c>
      <c r="H176" s="159">
        <v>9.5500000000000007</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41.895432487610407</v>
      </c>
      <c r="R176" s="166" t="str">
        <f t="shared" si="7"/>
        <v/>
      </c>
      <c r="S176" s="191">
        <v>41.895432487610407</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33.023480892015414</v>
      </c>
      <c r="F177" s="128">
        <f>VLOOKUP(A177,'Tüm - Sektör'!$A:$H,6,0)</f>
        <v>20.967289455247883</v>
      </c>
      <c r="G177" s="127">
        <f>VLOOKUP(A177,'Tüm - Sektör'!$A:$H,7,0)</f>
        <v>134.44486900000001</v>
      </c>
      <c r="H177" s="159">
        <v>9.01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44.398375624510152</v>
      </c>
      <c r="R177" s="166" t="str">
        <f t="shared" si="7"/>
        <v/>
      </c>
      <c r="S177" s="191">
        <v>44.398375624510152</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9.9749872449819392</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26.095750108767088</v>
      </c>
      <c r="F179" s="128">
        <f>VLOOKUP(A179,'Tüm - Sektör'!$A:$H,6,0)</f>
        <v>16.989420643728572</v>
      </c>
      <c r="G179" s="127">
        <f>VLOOKUP(A179,'Tüm - Sektör'!$A:$H,7,0)</f>
        <v>171.666124</v>
      </c>
      <c r="H179" s="159">
        <v>8.93</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44.797562740446246</v>
      </c>
      <c r="R179" s="166" t="str">
        <f t="shared" si="7"/>
        <v/>
      </c>
      <c r="S179" s="191">
        <v>44.797562740446246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57.514102457922675</v>
      </c>
      <c r="F180" s="128">
        <f>VLOOKUP(A180,'Tüm - Sektör'!$A:$H,6,0)</f>
        <v>32.678467305637881</v>
      </c>
      <c r="G180" s="127">
        <f>VLOOKUP(A180,'Tüm - Sektör'!$A:$H,7,0)</f>
        <v>78.150914</v>
      </c>
      <c r="H180" s="159">
        <v>8.9</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44.947796749763036</v>
      </c>
      <c r="R180" s="166" t="str">
        <f t="shared" si="7"/>
        <v/>
      </c>
      <c r="S180" s="191">
        <v>44.947796749763036</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23.750888802791916</v>
      </c>
      <c r="F181" s="128">
        <f>VLOOKUP(A181,'Tüm - Sektör'!$A:$H,6,0)</f>
        <v>5.9377222006979791</v>
      </c>
      <c r="G181" s="127">
        <f>VLOOKUP(A181,'Tüm - Sektör'!$A:$H,7,0)</f>
        <v>194.287902</v>
      </c>
      <c r="H181" s="159">
        <v>8.67</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46.145103561297326</v>
      </c>
      <c r="R181" s="166" t="str">
        <f t="shared" si="7"/>
        <v/>
      </c>
      <c r="S181" s="191">
        <v>46.145103561297326</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16.137263563874317</v>
      </c>
      <c r="F182" s="128">
        <f>VLOOKUP(A182,'Tüm - Sektör'!$A:$H,6,0)</f>
        <v>2.689543927312386</v>
      </c>
      <c r="G182" s="127">
        <f>VLOOKUP(A182,'Tüm - Sektör'!$A:$H,7,0)</f>
        <v>290.32257499999997</v>
      </c>
      <c r="H182" s="159">
        <v>8.5399999999999991</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46.850119113176682</v>
      </c>
      <c r="R182" s="166" t="str">
        <f t="shared" si="7"/>
        <v/>
      </c>
      <c r="S182" s="191">
        <v>46.850119113176682</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14.842154062598119</v>
      </c>
      <c r="F183" s="128">
        <f>VLOOKUP(A183,'Tüm - Sektör'!$A:$H,6,0)</f>
        <v>3.4356838107866019</v>
      </c>
      <c r="G183" s="127">
        <f>VLOOKUP(A183,'Tüm - Sektör'!$A:$H,7,0)</f>
        <v>324.72809000000001</v>
      </c>
      <c r="H183" s="159">
        <v>8.3000000000000007</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48.196643402332278</v>
      </c>
      <c r="R183" s="166">
        <f t="shared" si="7"/>
        <v>9.6385542168674777E-3</v>
      </c>
      <c r="S183" s="191">
        <v>48.196643402332278</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45.295783732562818</v>
      </c>
      <c r="F184" s="128">
        <f>VLOOKUP(A184,'Tüm - Sektör'!$A:$H,6,0)</f>
        <v>28.309864832851762</v>
      </c>
      <c r="G184" s="127">
        <f>VLOOKUP(A184,'Tüm - Sektör'!$A:$H,7,0)</f>
        <v>105.381429</v>
      </c>
      <c r="H184" s="159">
        <v>8.3800000000000008</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47.733344174124234</v>
      </c>
      <c r="R184" s="166" t="str">
        <f t="shared" si="7"/>
        <v/>
      </c>
      <c r="S184" s="191">
        <v>47.733344174124234</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23.799865739007402</v>
      </c>
      <c r="F185" s="128">
        <f>VLOOKUP(A185,'Tüm - Sektör'!$A:$H,6,0)</f>
        <v>10.818120790457909</v>
      </c>
      <c r="G185" s="127">
        <f>VLOOKUP(A185,'Tüm - Sektör'!$A:$H,7,0)</f>
        <v>204.47359800000001</v>
      </c>
      <c r="H185" s="159">
        <v>8.2200000000000006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48.664441795717728</v>
      </c>
      <c r="R185" s="166" t="str">
        <f t="shared" si="7"/>
        <v/>
      </c>
      <c r="S185" s="191">
        <v>48.664441795717728</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43.88509593418015</v>
      </c>
      <c r="F186" s="128">
        <f>VLOOKUP(A186,'Tüm - Sektör'!$A:$H,6,0)</f>
        <v>13.282414023662273</v>
      </c>
      <c r="G186" s="127">
        <f>VLOOKUP(A186,'Tüm - Sektör'!$A:$H,7,0)</f>
        <v>112.701047</v>
      </c>
      <c r="H186" s="159">
        <v>8.09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49.458962594775457</v>
      </c>
      <c r="R186" s="166" t="str">
        <f t="shared" si="7"/>
        <v/>
      </c>
      <c r="S186" s="191">
        <v>49.458962594775457</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35.605668397484905</v>
      </c>
      <c r="F187" s="128">
        <f>VLOOKUP(A187,'Tüm - Sektör'!$A:$H,6,0)</f>
        <v>6.0553857818851879</v>
      </c>
      <c r="G187" s="127">
        <f>VLOOKUP(A187,'Tüm - Sektör'!$A:$H,7,0)</f>
        <v>139.25645700000001</v>
      </c>
      <c r="H187" s="159">
        <v>8.07</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49.583192301506159</v>
      </c>
      <c r="R187" s="166">
        <f t="shared" si="7"/>
        <v>3.7174721189590283E-3</v>
      </c>
      <c r="S187" s="191">
        <v>49.583192301506159</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33.463472778970754</v>
      </c>
      <c r="F188" s="128">
        <f>VLOOKUP(A188,'Tüm - Sektör'!$A:$H,6,0)</f>
        <v>24.205043601425501</v>
      </c>
      <c r="G188" s="127">
        <f>VLOOKUP(A188,'Tüm - Sektör'!$A:$H,7,0)</f>
        <v>147.57517300000001</v>
      </c>
      <c r="H188" s="159">
        <v>8.1</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49.383777845373999</v>
      </c>
      <c r="R188" s="166" t="str">
        <f t="shared" si="7"/>
        <v/>
      </c>
      <c r="S188" s="191">
        <v>49.383777845373999</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30.673111854295051</v>
      </c>
      <c r="F190" s="128">
        <f>VLOOKUP(A190,'Tüm - Sektör'!$A:$H,6,0)</f>
        <v>12.519637491549</v>
      </c>
      <c r="G190" s="127">
        <f>VLOOKUP(A190,'Tüm - Sektör'!$A:$H,7,0)</f>
        <v>172.747309</v>
      </c>
      <c r="H190" s="159">
        <v>7.55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52.986975314854696</v>
      </c>
      <c r="R190" s="166" t="str">
        <f t="shared" si="7"/>
        <v/>
      </c>
      <c r="S190" s="191">
        <v>52.986975314854696</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49.380100001418199</v>
      </c>
      <c r="F191" s="128">
        <f>VLOOKUP(A191,'Tüm - Sektör'!$A:$H,6,0)</f>
        <v>35.991326531645917</v>
      </c>
      <c r="G191" s="127">
        <f>VLOOKUP(A191,'Tüm - Sektör'!$A:$H,7,0)</f>
        <v>110.663554</v>
      </c>
      <c r="H191" s="159">
        <v>7.32</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54.645773630323426</v>
      </c>
      <c r="R191" s="166">
        <f t="shared" si="7"/>
        <v>2.049180327868845E-2</v>
      </c>
      <c r="S191" s="191">
        <v>54.645773630323426</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26.733127359933651</v>
      </c>
      <c r="F192" s="128">
        <f>VLOOKUP(A192,'Tüm - Sektör'!$A:$H,6,0)</f>
        <v>7.9562879047421582</v>
      </c>
      <c r="G192" s="127">
        <f>VLOOKUP(A192,'Tüm - Sektör'!$A:$H,7,0)</f>
        <v>200.330117</v>
      </c>
      <c r="H192" s="159">
        <v>7.47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53.554505317914092</v>
      </c>
      <c r="R192" s="166" t="str">
        <f t="shared" si="7"/>
        <v/>
      </c>
      <c r="S192" s="191">
        <v>53.554505317914092</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50.161129497842737</v>
      </c>
      <c r="F193" s="128">
        <f>VLOOKUP(A193,'Tüm - Sektör'!$A:$H,6,0)</f>
        <v>44.619598942601527</v>
      </c>
      <c r="G193" s="127">
        <f>VLOOKUP(A193,'Tüm - Sektör'!$A:$H,7,0)</f>
        <v>107.916184</v>
      </c>
      <c r="H193" s="159">
        <v>7.39</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54.131976805370243</v>
      </c>
      <c r="R193" s="166">
        <f t="shared" si="7"/>
        <v>1.3531799729364919E-3</v>
      </c>
      <c r="S193" s="191">
        <v>54.131976805370243</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48.827552802115598</v>
      </c>
      <c r="F194" s="128">
        <f>VLOOKUP(A194,'Tüm - Sektör'!$A:$H,6,0)</f>
        <v>11.782710618271139</v>
      </c>
      <c r="G194" s="127">
        <f>VLOOKUP(A194,'Tüm - Sektör'!$A:$H,7,0)</f>
        <v>110.71429000000001</v>
      </c>
      <c r="H194" s="159">
        <v>7.4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54.059078409237394</v>
      </c>
      <c r="R194" s="166" t="str">
        <f t="shared" si="7"/>
        <v/>
      </c>
      <c r="S194" s="191">
        <v>54.059078409237394</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50.300899983702514</v>
      </c>
      <c r="F195" s="128">
        <f>VLOOKUP(A195,'Tüm - Sektör'!$A:$H,6,0)</f>
        <v>17.964607137036612</v>
      </c>
      <c r="G195" s="127">
        <f>VLOOKUP(A195,'Tüm - Sektör'!$A:$H,7,0)</f>
        <v>112.187603</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56.431373979143238</v>
      </c>
      <c r="R195" s="166" t="str">
        <f t="shared" ref="R195:R258" si="10">IF(OR(H195="", H196="", Q195=0), "", IF(H195&lt;H196, (H196-H195)/H195, ""))</f>
        <v/>
      </c>
      <c r="S195" s="191">
        <v>56.431373979143238</v>
      </c>
      <c r="T195" s="208">
        <f t="shared" ref="T195:T258" si="11">S195-Q195</f>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44.096863169638425</v>
      </c>
      <c r="F196" s="128">
        <f>VLOOKUP(A196,'Tüm - Sektör'!$A:$H,6,0)</f>
        <v>15.748879703442295</v>
      </c>
      <c r="G196" s="127">
        <f>VLOOKUP(A196,'Tüm - Sektör'!$A:$H,7,0)</f>
        <v>129.881788</v>
      </c>
      <c r="H196" s="159">
        <v>7.01</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57.27379433663986</v>
      </c>
      <c r="R196" s="166">
        <f t="shared" si="10"/>
        <v>7.1326676176889908E-3</v>
      </c>
      <c r="S196" s="191">
        <v>57.27379433663986</v>
      </c>
      <c r="T196" s="208">
        <f t="shared" si="11"/>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68.743676417566974</v>
      </c>
      <c r="F197" s="128">
        <f>VLOOKUP(A197,'Tüm - Sektör'!$A:$H,6,0)</f>
        <v>26.996545433450787</v>
      </c>
      <c r="G197" s="127">
        <f>VLOOKUP(A197,'Tüm - Sektör'!$A:$H,7,0)</f>
        <v>82.424139999999994</v>
      </c>
      <c r="H197" s="159">
        <v>7.06</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56.661384091562383</v>
      </c>
      <c r="R197" s="166" t="str">
        <f t="shared" si="10"/>
        <v/>
      </c>
      <c r="S197" s="191">
        <v>56.661384091562383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39.815514812118053</v>
      </c>
      <c r="F199" s="128">
        <f>VLOOKUP(A199,'Tüm - Sektör'!$A:$H,6,0)</f>
        <v>5.1045531810407763</v>
      </c>
      <c r="G199" s="127">
        <f>VLOOKUP(A199,'Tüm - Sektör'!$A:$H,7,0)</f>
        <v>158.22672900000001</v>
      </c>
      <c r="H199" s="159">
        <v>6.35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62.99878672172489</v>
      </c>
      <c r="R199" s="166" t="str">
        <f t="shared" si="10"/>
        <v/>
      </c>
      <c r="S199" s="191">
        <v>62.99878672172489</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45.60268655915138</v>
      </c>
      <c r="F200" s="128">
        <f>VLOOKUP(A200,'Tüm - Sektör'!$A:$H,6,0)</f>
        <v>31.423039834040573</v>
      </c>
      <c r="G200" s="127">
        <f>VLOOKUP(A200,'Tüm - Sektör'!$A:$H,7,0)</f>
        <v>141.93746899999999</v>
      </c>
      <c r="H200" s="159">
        <v>6.18</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64.727299098062645</v>
      </c>
      <c r="R200" s="166" t="str">
        <f t="shared" si="10"/>
        <v/>
      </c>
      <c r="S200" s="191">
        <v>64.727299098062645</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42.857185714328573</v>
      </c>
      <c r="F201" s="128">
        <f>VLOOKUP(A201,'Tüm - Sektör'!$A:$H,6,0)</f>
        <v>18.315036630054944</v>
      </c>
      <c r="G201" s="127">
        <f>VLOOKUP(A201,'Tüm - Sektör'!$A:$H,7,0)</f>
        <v>151.529539</v>
      </c>
      <c r="H201" s="159">
        <v>6.16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64.941295941295934</v>
      </c>
      <c r="R201" s="166" t="str">
        <f t="shared" si="10"/>
        <v/>
      </c>
      <c r="S201" s="191">
        <v>64.941295941295934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93.395469339084627</v>
      </c>
      <c r="F202" s="128">
        <f>VLOOKUP(A202,'Tüm - Sektör'!$A:$H,6,0)</f>
        <v>28.737067488949116</v>
      </c>
      <c r="G202" s="127">
        <f>VLOOKUP(A202,'Tüm - Sektör'!$A:$H,7,0)</f>
        <v>73.999791000000002</v>
      </c>
      <c r="H202" s="159">
        <v>5.79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69.112452114391715</v>
      </c>
      <c r="R202" s="166" t="str">
        <f t="shared" si="10"/>
        <v/>
      </c>
      <c r="S202" s="191">
        <v>69.112452114391715</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48.763838996009461</v>
      </c>
      <c r="F203" s="128">
        <f>VLOOKUP(A203,'Tüm - Sektör'!$A:$H,6,0)</f>
        <v>20.760812463654446</v>
      </c>
      <c r="G203" s="127">
        <f>VLOOKUP(A203,'Tüm - Sektör'!$A:$H,7,0)</f>
        <v>141.922583</v>
      </c>
      <c r="H203" s="159">
        <v>5.78</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69.206899873097896</v>
      </c>
      <c r="R203" s="166" t="str">
        <f t="shared" si="10"/>
        <v/>
      </c>
      <c r="S203" s="191">
        <v>69.206899873097896</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53.257912909394413</v>
      </c>
      <c r="F204" s="128">
        <f>VLOOKUP(A204,'Tüm - Sektör'!$A:$H,6,0)</f>
        <v>55.880020568340875</v>
      </c>
      <c r="G204" s="127">
        <f>VLOOKUP(A204,'Tüm - Sektör'!$A:$H,7,0)</f>
        <v>136.56980300000001</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72.734226742271517</v>
      </c>
      <c r="R204" s="166">
        <f t="shared" si="10"/>
        <v>2.9090909090909115E-2</v>
      </c>
      <c r="S204" s="191">
        <v>72.734226742271517</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14.408028153287013</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48.229578969279878</v>
      </c>
      <c r="F206" s="128">
        <f>VLOOKUP(A206,'Tüm - Sektör'!$A:$H,6,0)</f>
        <v>40.191315807733233</v>
      </c>
      <c r="G206" s="127">
        <f>VLOOKUP(A206,'Tüm - Sektör'!$A:$H,7,0)</f>
        <v>148.650609</v>
      </c>
      <c r="H206" s="159">
        <v>5.58</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71.693562855970455</v>
      </c>
      <c r="R206" s="166">
        <f t="shared" si="10"/>
        <v>2.1505376344086041E-2</v>
      </c>
      <c r="S206" s="191">
        <v>71.693562855970455</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15.09790069440125</v>
      </c>
      <c r="F207" s="128">
        <f>VLOOKUP(A207,'Tüm - Sektör'!$A:$H,6,0)</f>
        <v>3.144295474584156</v>
      </c>
      <c r="G207" s="127">
        <f>VLOOKUP(A207,'Tüm - Sektör'!$A:$H,7,0)</f>
        <v>464.88056799999998</v>
      </c>
      <c r="H207" s="159">
        <v>5.7</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70.187206504208476</v>
      </c>
      <c r="R207" s="166" t="str">
        <f t="shared" si="10"/>
        <v/>
      </c>
      <c r="S207" s="191">
        <v>70.187206504208476</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25.378732535847274</v>
      </c>
      <c r="F208" s="128">
        <f>VLOOKUP(A208,'Tüm - Sektör'!$A:$H,6,0)</f>
        <v>9.4873766489148679</v>
      </c>
      <c r="G208" s="127">
        <f>VLOOKUP(A208,'Tüm - Sektör'!$A:$H,7,0)</f>
        <v>285.553631</v>
      </c>
      <c r="H208" s="159">
        <v>5.52</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72.469892257890265</v>
      </c>
      <c r="R208" s="166" t="str">
        <f t="shared" si="10"/>
        <v/>
      </c>
      <c r="S208" s="191">
        <v>72.469892257890265</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16.5574586855688</v>
      </c>
      <c r="F209" s="128">
        <f>VLOOKUP(A209,'Tüm - Sektör'!$A:$H,6,0)</f>
        <v>4.6982030979229199</v>
      </c>
      <c r="G209" s="127">
        <f>VLOOKUP(A209,'Tüm - Sektör'!$A:$H,7,0)</f>
        <v>465.53517099999999</v>
      </c>
      <c r="H209" s="159">
        <v>5.19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77.080793605117066</v>
      </c>
      <c r="R209" s="166" t="str">
        <f t="shared" si="10"/>
        <v/>
      </c>
      <c r="S209" s="191">
        <v>77.080793605117066</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39.299030270883698</v>
      </c>
      <c r="F210" s="128">
        <f>VLOOKUP(A210,'Tüm - Sektör'!$A:$H,6,0)</f>
        <v>17.994061479342353</v>
      </c>
      <c r="G210" s="127">
        <f>VLOOKUP(A210,'Tüm - Sektör'!$A:$H,7,0)</f>
        <v>205.642202</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80.815391213691797</v>
      </c>
      <c r="R210" s="166">
        <f t="shared" si="10"/>
        <v>6.0606060606061109E-3</v>
      </c>
      <c r="S210" s="191">
        <v>80.815391213691797</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26.183071617822669</v>
      </c>
      <c r="F211" s="128">
        <f>VLOOKUP(A211,'Tüm - Sektör'!$A:$H,6,0)</f>
        <v>5.8444356289782746</v>
      </c>
      <c r="G211" s="127">
        <f>VLOOKUP(A211,'Tüm - Sektör'!$A:$H,7,0)</f>
        <v>306.82462600000002</v>
      </c>
      <c r="H211" s="159">
        <v>4.9800000000000004</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80.336111566696559</v>
      </c>
      <c r="R211" s="166">
        <f t="shared" si="10"/>
        <v>2.4096385542168516E-2</v>
      </c>
      <c r="S211" s="191">
        <v>80.336111566696559</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46.936787880921372</v>
      </c>
      <c r="F212" s="128">
        <f>VLOOKUP(A212,'Tüm - Sektör'!$A:$H,6,0)</f>
        <v>23.468393940460686</v>
      </c>
      <c r="G212" s="127">
        <f>VLOOKUP(A212,'Tüm - Sektör'!$A:$H,7,0)</f>
        <v>167.149394</v>
      </c>
      <c r="H212" s="159">
        <v>5.0999999999999996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78.454556506025526</v>
      </c>
      <c r="R212" s="166" t="str">
        <f t="shared" si="10"/>
        <v/>
      </c>
      <c r="S212" s="191">
        <v>78.454556506025526</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14.243081933565257</v>
      </c>
      <c r="F213" s="128">
        <f>VLOOKUP(A213,'Tüm - Sektör'!$A:$H,6,0)</f>
        <v>3.8042419694351648</v>
      </c>
      <c r="G213" s="127">
        <f>VLOOKUP(A213,'Tüm - Sektör'!$A:$H,7,0)</f>
        <v>576.74861299999998</v>
      </c>
      <c r="H213" s="159">
        <v>4.87</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82.146777500291194</v>
      </c>
      <c r="R213" s="166">
        <f t="shared" si="10"/>
        <v>4.1067761806980645E-3</v>
      </c>
      <c r="S213" s="191">
        <v>82.146777500291194</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12.137554316451419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34.293057467907907</v>
      </c>
      <c r="F215" s="128">
        <f>VLOOKUP(A215,'Tüm - Sektör'!$A:$H,6,0)</f>
        <v>26.460692490669683</v>
      </c>
      <c r="G215" s="127">
        <f>VLOOKUP(A215,'Tüm - Sektör'!$A:$H,7,0)</f>
        <v>267.548676</v>
      </c>
      <c r="H215" s="159">
        <v>4.3600000000000003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91.750621215306722</v>
      </c>
      <c r="R215" s="166">
        <f t="shared" si="10"/>
        <v>3.8990825688073376E-2</v>
      </c>
      <c r="S215" s="191">
        <v>91.750621215306722</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15.927168245049039</v>
      </c>
      <c r="F216" s="128">
        <f>VLOOKUP(A216,'Tüm - Sektör'!$A:$H,6,0)</f>
        <v>3.9817920612622597</v>
      </c>
      <c r="G216" s="127">
        <f>VLOOKUP(A216,'Tüm - Sektör'!$A:$H,7,0)</f>
        <v>554.46052299999997</v>
      </c>
      <c r="H216" s="159">
        <v>4.53</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88.309860350588821</v>
      </c>
      <c r="R216" s="166" t="str">
        <f t="shared" si="10"/>
        <v/>
      </c>
      <c r="S216" s="191">
        <v>88.309860350588821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170.23794086638748</v>
      </c>
      <c r="F217" s="128">
        <f>VLOOKUP(A217,'Tüm - Sektör'!$A:$H,6,0)</f>
        <v>355.46773338843207</v>
      </c>
      <c r="G217" s="127">
        <f>VLOOKUP(A217,'Tüm - Sektör'!$A:$H,7,0)</f>
        <v>53.051453000000002</v>
      </c>
      <c r="H217" s="159">
        <v>4.43</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90.313701186899337</v>
      </c>
      <c r="R217" s="166" t="str">
        <f t="shared" si="10"/>
        <v/>
      </c>
      <c r="S217" s="191">
        <v>90.313701186899337</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50.792975179378601</v>
      </c>
      <c r="F218" s="128">
        <f>VLOOKUP(A218,'Tüm - Sektör'!$A:$H,6,0)</f>
        <v>50.792976804753856</v>
      </c>
      <c r="G218" s="127">
        <f>VLOOKUP(A218,'Tüm - Sektör'!$A:$H,7,0)</f>
        <v>187.95273599999999</v>
      </c>
      <c r="H218" s="159">
        <v>4.1900000000000004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95.466786545442972</v>
      </c>
      <c r="R218" s="166" t="str">
        <f t="shared" si="10"/>
        <v/>
      </c>
      <c r="S218" s="191">
        <v>95.466786545442972</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30.005626298726725</v>
      </c>
      <c r="F219" s="128">
        <f>VLOOKUP(A219,'Tüm - Sektör'!$A:$H,6,0)</f>
        <v>21.58678150987534</v>
      </c>
      <c r="G219" s="127">
        <f>VLOOKUP(A219,'Tüm - Sektör'!$A:$H,7,0)</f>
        <v>335.80419000000001</v>
      </c>
      <c r="H219" s="159">
        <v>3.97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100.76015034686627</v>
      </c>
      <c r="R219" s="166">
        <f t="shared" si="10"/>
        <v>1.7632241813601974E-2</v>
      </c>
      <c r="S219" s="191">
        <v>100.76015034686627</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14.57674914025641</v>
      </c>
      <c r="F220" s="128">
        <f>VLOOKUP(A220,'Tüm - Sektör'!$A:$H,6,0)</f>
        <v>4.6070635715096113</v>
      </c>
      <c r="G220" s="127">
        <f>VLOOKUP(A220,'Tüm - Sektör'!$A:$H,7,0)</f>
        <v>679.26380900000004</v>
      </c>
      <c r="H220" s="159">
        <v>4.04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99.014581438480448</v>
      </c>
      <c r="R220" s="166" t="str">
        <f t="shared" si="10"/>
        <v/>
      </c>
      <c r="S220" s="191">
        <v>99.014581438480448</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16.125932931783733</v>
      </c>
      <c r="F221" s="128">
        <f>VLOOKUP(A221,'Tüm - Sektör'!$A:$H,6,0)</f>
        <v>2.2880154557014376</v>
      </c>
      <c r="G221" s="127">
        <f>VLOOKUP(A221,'Tüm - Sektör'!$A:$H,7,0)</f>
        <v>624.90556200000003</v>
      </c>
      <c r="H221" s="159">
        <v>3.97</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100.77185181510622</v>
      </c>
      <c r="R221" s="166">
        <f t="shared" si="10"/>
        <v>2.5188916876573769E-3</v>
      </c>
      <c r="S221" s="191">
        <v>100.77185181510622</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39.696227792515998</v>
      </c>
      <c r="F222" s="128">
        <f>VLOOKUP(A222,'Tüm - Sektör'!$A:$H,6,0)</f>
        <v>36.755766474551848</v>
      </c>
      <c r="G222" s="127">
        <f>VLOOKUP(A222,'Tüm - Sektör'!$A:$H,7,0)</f>
        <v>253.18759900000001</v>
      </c>
      <c r="H222" s="159">
        <v>3.98</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100.50592604144197</v>
      </c>
      <c r="R222" s="166" t="str">
        <f t="shared" si="10"/>
        <v/>
      </c>
      <c r="S222" s="191">
        <v>100.50592604144197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15.396174358595378</v>
      </c>
      <c r="F223" s="128">
        <f>VLOOKUP(A223,'Tüm - Sektör'!$A:$H,6,0)</f>
        <v>5.1320581195317923</v>
      </c>
      <c r="G223" s="127">
        <f>VLOOKUP(A223,'Tüm - Sektör'!$A:$H,7,0)</f>
        <v>669.65183400000001</v>
      </c>
      <c r="H223" s="159">
        <v>3.88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103.10076395817168</v>
      </c>
      <c r="R223" s="166" t="str">
        <f t="shared" si="10"/>
        <v/>
      </c>
      <c r="S223" s="191">
        <v>103.10076395817168</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34.197060107468097</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53.158991551508997</v>
      </c>
      <c r="F225" s="128">
        <f>VLOOKUP(A225,'Tüm - Sektör'!$A:$H,6,0)</f>
        <v>21.780528282185585</v>
      </c>
      <c r="G225" s="127">
        <f>VLOOKUP(A225,'Tüm - Sektör'!$A:$H,7,0)</f>
        <v>202.870632</v>
      </c>
      <c r="H225" s="159">
        <v>3.71</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107.84398212537292</v>
      </c>
      <c r="R225" s="166">
        <f t="shared" si="10"/>
        <v>1.3477088948787014E-2</v>
      </c>
      <c r="S225" s="191">
        <v>107.84398212537292</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41.686120189421736</v>
      </c>
      <c r="F226" s="128">
        <f>VLOOKUP(A226,'Tüm - Sektör'!$A:$H,6,0)</f>
        <v>13.895373396473913</v>
      </c>
      <c r="G226" s="127">
        <f>VLOOKUP(A226,'Tüm - Sektör'!$A:$H,7,0)</f>
        <v>255.25220999999999</v>
      </c>
      <c r="H226" s="159">
        <v>3.76</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106.40474304675516</v>
      </c>
      <c r="R226" s="166" t="str">
        <f t="shared" si="10"/>
        <v/>
      </c>
      <c r="S226" s="191">
        <v>106.40474304675516</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41.100992845858435</v>
      </c>
      <c r="F228" s="128">
        <f>VLOOKUP(A228,'Tüm - Sektör'!$A:$H,6,0)</f>
        <v>27.400661897238958</v>
      </c>
      <c r="G228" s="127">
        <f>VLOOKUP(A228,'Tüm - Sektör'!$A:$H,7,0)</f>
        <v>299.480053</v>
      </c>
      <c r="H228" s="159">
        <v>3.25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123.08927515830304</v>
      </c>
      <c r="R228" s="166" t="str">
        <f t="shared" si="10"/>
        <v/>
      </c>
      <c r="S228" s="191">
        <v>123.08927515830304</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48.017164446085282</v>
      </c>
      <c r="F229" s="128">
        <f>VLOOKUP(A229,'Tüm - Sektör'!$A:$H,6,0)</f>
        <v>12.902637228559795</v>
      </c>
      <c r="G229" s="127">
        <f>VLOOKUP(A229,'Tüm - Sektör'!$A:$H,7,0)</f>
        <v>259.57994600000001</v>
      </c>
      <c r="H229" s="159">
        <v>3.21</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124.64292953987938</v>
      </c>
      <c r="R229" s="166" t="str">
        <f t="shared" si="10"/>
        <v/>
      </c>
      <c r="S229" s="191">
        <v>124.64292953987938</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39.767092095017901</v>
      </c>
      <c r="F230" s="128">
        <f>VLOOKUP(A230,'Tüm - Sektör'!$A:$H,6,0)</f>
        <v>22.092828941676611</v>
      </c>
      <c r="G230" s="127">
        <f>VLOOKUP(A230,'Tüm - Sektör'!$A:$H,7,0)</f>
        <v>321.37161300000002</v>
      </c>
      <c r="H230" s="159">
        <v>3.13</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127.80014530895453</v>
      </c>
      <c r="R230" s="166" t="str">
        <f t="shared" si="10"/>
        <v/>
      </c>
      <c r="S230" s="191">
        <v>127.80014530895453</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132.89814764843103</v>
      </c>
      <c r="R231" s="166" t="str">
        <f t="shared" si="10"/>
        <v/>
      </c>
      <c r="S231" s="191">
        <v>132.89814764843103</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45.17936206740761</v>
      </c>
      <c r="F232" s="128">
        <f>VLOOKUP(A232,'Tüm - Sektör'!$A:$H,6,0)</f>
        <v>18.824734194753169</v>
      </c>
      <c r="G232" s="127">
        <f>VLOOKUP(A232,'Tüm - Sektör'!$A:$H,7,0)</f>
        <v>295.12339900000001</v>
      </c>
      <c r="H232" s="159">
        <v>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133.33486897985003</v>
      </c>
      <c r="R232" s="166" t="str">
        <f t="shared" si="10"/>
        <v/>
      </c>
      <c r="S232" s="191">
        <v>133.33486897985003</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52.948074670339984</v>
      </c>
      <c r="F233" s="128">
        <f>VLOOKUP(A233,'Tüm - Sektör'!$A:$H,6,0)</f>
        <v>26.741451853707062</v>
      </c>
      <c r="G233" s="127">
        <f>VLOOKUP(A233,'Tüm - Sektör'!$A:$H,7,0)</f>
        <v>255.32031000000001</v>
      </c>
      <c r="H233" s="159">
        <v>2.96</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135.18718838734353</v>
      </c>
      <c r="R233" s="166" t="str">
        <f t="shared" si="10"/>
        <v/>
      </c>
      <c r="S233" s="191">
        <v>135.18718838734353</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56.012166738810336</v>
      </c>
      <c r="F234" s="128">
        <f>VLOOKUP(A234,'Tüm - Sektör'!$A:$H,6,0)</f>
        <v>38.897338013062736</v>
      </c>
      <c r="G234" s="127">
        <f>VLOOKUP(A234,'Tüm - Sektör'!$A:$H,7,0)</f>
        <v>247.17509200000001</v>
      </c>
      <c r="H234" s="159">
        <v>2.89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138.44812466784785</v>
      </c>
      <c r="R234" s="166" t="str">
        <f t="shared" si="10"/>
        <v/>
      </c>
      <c r="S234" s="191">
        <v>138.44812466784785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2.81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142.35827534734761</v>
      </c>
      <c r="R235" s="166" t="str">
        <f t="shared" si="10"/>
        <v/>
      </c>
      <c r="S235" s="191">
        <v>142.35827534734761</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60.776049374462524</v>
      </c>
      <c r="F237" s="128">
        <f>VLOOKUP(A237,'Tüm - Sektör'!$A:$H,6,0)</f>
        <v>43.411463838901803</v>
      </c>
      <c r="G237" s="127">
        <f>VLOOKUP(A237,'Tüm - Sektör'!$A:$H,7,0)</f>
        <v>248.370544</v>
      </c>
      <c r="H237" s="159">
        <v>2.65</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150.94980445306118</v>
      </c>
      <c r="R237" s="166">
        <f t="shared" si="10"/>
        <v>3.7735849056604646E-3</v>
      </c>
      <c r="S237" s="191">
        <v>150.94980445306118</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221.0110814956262</v>
      </c>
      <c r="F238" s="128">
        <f>VLOOKUP(A238,'Tüm - Sektör'!$A:$H,6,0)</f>
        <v>409.27978054745591</v>
      </c>
      <c r="G238" s="127">
        <f>VLOOKUP(A238,'Tüm - Sektör'!$A:$H,7,0)</f>
        <v>68.060782000000003</v>
      </c>
      <c r="H238" s="159">
        <v>2.66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150.42187037258049</v>
      </c>
      <c r="R238" s="166" t="str">
        <f t="shared" si="10"/>
        <v/>
      </c>
      <c r="S238" s="191">
        <v>150.42187037258049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34.520348862331261</v>
      </c>
      <c r="F239" s="128">
        <f>VLOOKUP(A239,'Tüm - Sektör'!$A:$H,6,0)</f>
        <v>9.9388373420074849</v>
      </c>
      <c r="G239" s="127">
        <f>VLOOKUP(A239,'Tüm - Sektör'!$A:$H,7,0)</f>
        <v>447.465259</v>
      </c>
      <c r="H239" s="159">
        <v>2.59</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154.46656844453412</v>
      </c>
      <c r="R239" s="166" t="str">
        <f t="shared" si="10"/>
        <v/>
      </c>
      <c r="S239" s="191">
        <v>154.46656844453412</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18.358649528561351</v>
      </c>
      <c r="F240" s="128">
        <f>VLOOKUP(A240,'Tüm - Sektör'!$A:$H,6,0)</f>
        <v>8.1232962515758196</v>
      </c>
      <c r="G240" s="127">
        <f>VLOOKUP(A240,'Tüm - Sektör'!$A:$H,7,0)</f>
        <v>889.34080200000005</v>
      </c>
      <c r="H240" s="159">
        <v>2.4500000000000002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163.27096095367676</v>
      </c>
      <c r="R240" s="166" t="str">
        <f t="shared" si="10"/>
        <v/>
      </c>
      <c r="S240" s="191">
        <v>163.27096095367676</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46.071926016595476</v>
      </c>
      <c r="F241" s="128">
        <f>VLOOKUP(A241,'Tüm - Sektör'!$A:$H,6,0)</f>
        <v>29.878032436183837</v>
      </c>
      <c r="G241" s="127">
        <f>VLOOKUP(A241,'Tüm - Sektör'!$A:$H,7,0)</f>
        <v>377.50861900000001</v>
      </c>
      <c r="H241" s="159">
        <v>2.2999999999999998</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173.92549165195132</v>
      </c>
      <c r="R241" s="166" t="str">
        <f t="shared" si="10"/>
        <v/>
      </c>
      <c r="S241" s="191">
        <v>173.92549165195132</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34.275815430218039</v>
      </c>
      <c r="F243" s="128">
        <f>VLOOKUP(A243,'Tüm - Sektör'!$A:$H,6,0)</f>
        <v>28.563179525181699</v>
      </c>
      <c r="G243" s="127">
        <f>VLOOKUP(A243,'Tüm - Sektör'!$A:$H,7,0)</f>
        <v>523.35924</v>
      </c>
      <c r="H243" s="159">
        <v>2.23</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179.38564713939184</v>
      </c>
      <c r="R243" s="166" t="str">
        <f t="shared" si="10"/>
        <v/>
      </c>
      <c r="S243" s="191">
        <v>179.38564713939184</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19.114352928501351</v>
      </c>
      <c r="F245" s="128">
        <f>VLOOKUP(A245,'Tüm - Sektör'!$A:$H,6,0)</f>
        <v>2.7916607494857373</v>
      </c>
      <c r="G245" s="127">
        <f>VLOOKUP(A245,'Tüm - Sektör'!$A:$H,7,0)</f>
        <v>955.68482200000005</v>
      </c>
      <c r="H245" s="159">
        <v>2.19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182.67296976119994</v>
      </c>
      <c r="R245" s="166" t="str">
        <f t="shared" si="10"/>
        <v/>
      </c>
      <c r="S245" s="191">
        <v>182.67296976119994</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165.62365099717982</v>
      </c>
      <c r="F246" s="128">
        <f>VLOOKUP(A246,'Tüm - Sektör'!$A:$H,6,0)</f>
        <v>419.76515688000484</v>
      </c>
      <c r="G246" s="127">
        <f>VLOOKUP(A246,'Tüm - Sektör'!$A:$H,7,0)</f>
        <v>116.67577300000001</v>
      </c>
      <c r="H246" s="159">
        <v>2.0699999999999998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193.24267507178178</v>
      </c>
      <c r="R246" s="166">
        <f t="shared" si="10"/>
        <v>1.9323671497584561E-2</v>
      </c>
      <c r="S246" s="191">
        <v>193.24267507178178</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55.954385984545397</v>
      </c>
      <c r="F247" s="128">
        <f>VLOOKUP(A247,'Tüm - Sektör'!$A:$H,6,0)</f>
        <v>27.977192992272698</v>
      </c>
      <c r="G247" s="127">
        <f>VLOOKUP(A247,'Tüm - Sektör'!$A:$H,7,0)</f>
        <v>338.83675399999998</v>
      </c>
      <c r="H247" s="159">
        <v>2.11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189.59402519066455</v>
      </c>
      <c r="R247" s="166" t="str">
        <f t="shared" si="10"/>
        <v/>
      </c>
      <c r="S247" s="191">
        <v>189.59402519066455</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7.0333225635581584</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f t="shared" si="10"/>
        <v>4.8780487804879176E-3</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541.02746525927387</v>
      </c>
      <c r="F249" s="128">
        <f>VLOOKUP(A249,'Tüm - Sektör'!$A:$H,6,0)</f>
        <v>2705.1373262963693</v>
      </c>
      <c r="G249" s="127">
        <f>VLOOKUP(A249,'Tüm - Sektör'!$A:$H,7,0)</f>
        <v>35.895862999999999</v>
      </c>
      <c r="H249" s="159">
        <v>2.06</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194.20647772184154</v>
      </c>
      <c r="R249" s="166" t="str">
        <f t="shared" si="10"/>
        <v/>
      </c>
      <c r="S249" s="191">
        <v>194.20647772184154</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14.571129280907742</v>
      </c>
      <c r="F251" s="128">
        <f>VLOOKUP(A251,'Tüm - Sektör'!$A:$H,6,0)</f>
        <v>6.0709092579431267</v>
      </c>
      <c r="G251" s="127">
        <f>VLOOKUP(A251,'Tüm - Sektör'!$A:$H,7,0)</f>
        <v>1653.7573420000001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240.9711202953236</v>
      </c>
      <c r="R251" s="166" t="str">
        <f t="shared" si="10"/>
        <v/>
      </c>
      <c r="S251" s="191">
        <v>240.9711202953236</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33.782237838490026</v>
      </c>
      <c r="F253" s="128">
        <f>VLOOKUP(A253,'Tüm - Sektör'!$A:$H,6,0)</f>
        <v>14.409776132796441</v>
      </c>
      <c r="G253" s="127">
        <f>VLOOKUP(A253,'Tüm - Sektör'!$A:$H,7,0)</f>
        <v>735.54148399999997</v>
      </c>
      <c r="H253" s="159">
        <v>1.61</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248.48237352563905</v>
      </c>
      <c r="R253" s="166" t="str">
        <f t="shared" si="10"/>
        <v/>
      </c>
      <c r="S253" s="191">
        <v>248.48237352563905</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65.029357503444942</v>
      </c>
      <c r="F254" s="128">
        <f>VLOOKUP(A254,'Tüm - Sektör'!$A:$H,6,0)</f>
        <v>108.38226250574156</v>
      </c>
      <c r="G254" s="127">
        <f>VLOOKUP(A254,'Tüm - Sektör'!$A:$H,7,0)</f>
        <v>399.45994000000002</v>
      </c>
      <c r="H254" s="159">
        <v>1.54</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259.76623246564668</v>
      </c>
      <c r="R254" s="166">
        <f t="shared" si="10"/>
        <v>2.5974025974025997E-2</v>
      </c>
      <c r="S254" s="191">
        <v>259.76623246564668</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33.773286681166667</v>
      </c>
      <c r="F255" s="128">
        <f>VLOOKUP(A255,'Tüm - Sektör'!$A:$H,6,0)</f>
        <v>33.773286681166667</v>
      </c>
      <c r="G255" s="127">
        <f>VLOOKUP(A255,'Tüm - Sektör'!$A:$H,7,0)</f>
        <v>749.65266799999995</v>
      </c>
      <c r="H255" s="159">
        <v>1.58</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253.18234467665454</v>
      </c>
      <c r="R255" s="166" t="str">
        <f t="shared" si="10"/>
        <v/>
      </c>
      <c r="S255" s="191">
        <v>253.18234467665454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32.688263949755459</v>
      </c>
      <c r="F256" s="128">
        <f>VLOOKUP(A256,'Tüm - Sektör'!$A:$H,6,0)</f>
        <v>31.042985707270141</v>
      </c>
      <c r="G256" s="127">
        <f>VLOOKUP(A256,'Tüm - Sektör'!$A:$H,7,0)</f>
        <v>774.54246000000001</v>
      </c>
      <c r="H256" s="159">
        <v>1.58</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253.18448372772909</v>
      </c>
      <c r="R256" s="166" t="str">
        <f t="shared" si="10"/>
        <v/>
      </c>
      <c r="S256" s="191">
        <v>253.18448372772909</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51.640789252002534</v>
      </c>
      <c r="F257" s="128">
        <f>VLOOKUP(A257,'Tüm - Sektör'!$A:$H,6,0)</f>
        <v>87.526761444072093</v>
      </c>
      <c r="G257" s="127">
        <f>VLOOKUP(A257,'Tüm - Sektör'!$A:$H,7,0)</f>
        <v>499.73981700000002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258.06958570531316</v>
      </c>
      <c r="R257" s="166" t="str">
        <f t="shared" si="10"/>
        <v/>
      </c>
      <c r="S257" s="191">
        <v>258.06958570531316</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22.467588257180193</v>
      </c>
      <c r="F259" s="128">
        <f>VLOOKUP(A259,'Tüm - Sektör'!$A:$H,6,0)</f>
        <v>14.042242660737621</v>
      </c>
      <c r="G259" s="127">
        <f>VLOOKUP(A259,'Tüm - Sektör'!$A:$H,7,0)</f>
        <v>1359.1032560000001</v>
      </c>
      <c r="H259" s="159">
        <v>1.31</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305.35772354800969</v>
      </c>
      <c r="R259" s="166" t="str">
        <f t="shared" ref="R259:R263" si="12">IF(OR(H259="", H260="", Q259=0), "", IF(H259&lt;H260, (H260-H259)/H259, ""))</f>
        <v/>
      </c>
      <c r="S259" s="191">
        <v>305.35772354800969</v>
      </c>
      <c r="T259" s="208">
        <f t="shared" ref="T259:T263" si="13">S259-Q259</f>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103.8</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8.8000000000000007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13.306421096665328</v>
      </c>
      <c r="F272" s="128">
        <f>VLOOKUP(A272,'Tüm - Sektör'!$A:$H,6,0)</f>
        <v>0.87034068165581413</v>
      </c>
      <c r="G272" s="127">
        <f>VLOOKUP(A272,'Tüm - Sektör'!$A:$H,7,0)</f>
        <v>7.3957799999999996E-4</v>
      </c>
      <c r="H272" s="159">
        <v>4065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9.8411363018295495E-5</v>
      </c>
      <c r="R272" s="166" t="str">
        <f t="shared" si="18"/>
        <v/>
      </c>
      <c r="S272" s="191">
        <v>9.8411363018295495E-5</v>
      </c>
      <c r="T272" s="208">
        <f t="shared" si="19"/>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13.722473875240002</v>
      </c>
      <c r="F273" s="128">
        <f>VLOOKUP(A273,'Tüm - Sektör'!$A:$H,6,0)</f>
        <v>0.74589867060682391</v>
      </c>
      <c r="G273" s="127">
        <f>VLOOKUP(A273,'Tüm - Sektör'!$A:$H,7,0)</f>
        <v>7.7739300000000003E-4</v>
      </c>
      <c r="H273" s="159">
        <v>3750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1.0667755133294452E-4</v>
      </c>
      <c r="R273" s="166">
        <f t="shared" si="18"/>
        <v>0.29866666666666669</v>
      </c>
      <c r="S273" s="191">
        <v>1.0667755133294452E-4</v>
      </c>
      <c r="T273" s="208">
        <f t="shared" si="19"/>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0.47280500648733381</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8.2147998886110504E-2</v>
      </c>
      <c r="R274" s="166" t="str">
        <f t="shared" si="18"/>
        <v/>
      </c>
      <c r="S274" s="191">
        <v>8.2147998886110504E-2</v>
      </c>
      <c r="T274" s="208">
        <f t="shared" si="19"/>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0.76576359746043521</v>
      </c>
      <c r="F275" s="128">
        <f>VLOOKUP(A275,'Tüm - Sektör'!$A:$H,6,0)</f>
        <v>2.2359366896181829E-3</v>
      </c>
      <c r="G275" s="127">
        <f>VLOOKUP(A275,'Tüm - Sektör'!$A:$H,7,0)</f>
        <v>10.951673</v>
      </c>
      <c r="H275" s="159">
        <v>4772.5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8.3863925146903162E-2</v>
      </c>
      <c r="R275" s="166" t="str">
        <f t="shared" si="18"/>
        <v/>
      </c>
      <c r="S275" s="191">
        <v>8.3863925146903162E-2</v>
      </c>
      <c r="T275" s="208">
        <f t="shared" si="19"/>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0.21361587614551511</v>
      </c>
      <c r="F276" s="128">
        <f>VLOOKUP(A276,'Tüm - Sektör'!$A:$H,6,0)</f>
        <v>1.9244673545867655E-4</v>
      </c>
      <c r="G276" s="127">
        <f>VLOOKUP(A276,'Tüm - Sektör'!$A:$H,7,0)</f>
        <v>84.532953000000006</v>
      </c>
      <c r="H276" s="159">
        <v>2216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0.1805758081826265</v>
      </c>
      <c r="R276" s="166" t="str">
        <f t="shared" si="18"/>
        <v/>
      </c>
      <c r="S276" s="191">
        <v>0.1805758081826265</v>
      </c>
      <c r="T276" s="208">
        <f t="shared" si="19"/>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5.6250668800676413</v>
      </c>
      <c r="F277" s="128">
        <f>VLOOKUP(A277,'Tüm - Sektör'!$A:$H,6,0)</f>
        <v>0.12180412786721108</v>
      </c>
      <c r="G277" s="127">
        <f>VLOOKUP(A277,'Tüm - Sektör'!$A:$H,7,0)</f>
        <v>4.3228220000000004</v>
      </c>
      <c r="H277" s="159">
        <v>1645</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0.24316162860627763</v>
      </c>
      <c r="R277" s="166" t="str">
        <f t="shared" si="18"/>
        <v/>
      </c>
      <c r="S277" s="191">
        <v>0.24316162860627763</v>
      </c>
      <c r="T277" s="208">
        <f t="shared" si="19"/>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2.8506491339406839E-3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0.24526847384711559</v>
      </c>
      <c r="R278" s="166" t="str">
        <f t="shared" si="18"/>
        <v/>
      </c>
      <c r="S278" s="191">
        <v>0.24526847384711559</v>
      </c>
      <c r="T278" s="208">
        <f t="shared" si="19"/>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11.413944458747542</v>
      </c>
      <c r="F279" s="128">
        <f>VLOOKUP(A279,'Tüm - Sektör'!$A:$H,6,0)</f>
        <v>0.32596089417635621</v>
      </c>
      <c r="G279" s="127">
        <f>VLOOKUP(A279,'Tüm - Sektör'!$A:$H,7,0)</f>
        <v>2.442218</v>
      </c>
      <c r="H279" s="159">
        <v>1435</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0.27875340608153504</v>
      </c>
      <c r="R279" s="166" t="str">
        <f t="shared" si="18"/>
        <v/>
      </c>
      <c r="S279" s="191">
        <v>0.27875340608153504</v>
      </c>
      <c r="T279" s="208">
        <f t="shared" si="19"/>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1.3405328324767538</v>
      </c>
      <c r="F280" s="128">
        <f>VLOOKUP(A280,'Tüm - Sektör'!$A:$H,6,0)</f>
        <v>8.9592837592431338E-3</v>
      </c>
      <c r="G280" s="127">
        <f>VLOOKUP(A280,'Tüm - Sektör'!$A:$H,7,0)</f>
        <v>37.479664</v>
      </c>
      <c r="H280" s="159">
        <v>796.5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0.50242720142197017</v>
      </c>
      <c r="R280" s="166" t="str">
        <f t="shared" si="18"/>
        <v/>
      </c>
      <c r="S280" s="191">
        <v>0.50242720142197017</v>
      </c>
      <c r="T280" s="208">
        <f t="shared" si="19"/>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1.844930287467571</v>
      </c>
      <c r="F281" s="128">
        <f>VLOOKUP(A281,'Tüm - Sektör'!$A:$H,6,0)</f>
        <v>1.8942302046979127E-2</v>
      </c>
      <c r="G281" s="127">
        <f>VLOOKUP(A281,'Tüm - Sektör'!$A:$H,7,0)</f>
        <v>31.219389</v>
      </c>
      <c r="H281" s="159">
        <v>694.5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0.57597596322331923</v>
      </c>
      <c r="R281" s="166" t="str">
        <f t="shared" si="18"/>
        <v/>
      </c>
      <c r="S281" s="191">
        <v>0.57597596322331923</v>
      </c>
      <c r="T281" s="208">
        <f t="shared" si="19"/>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0.82919469950451807</v>
      </c>
      <c r="F282" s="128">
        <f>VLOOKUP(A282,'Tüm - Sektör'!$A:$H,6,0)</f>
        <v>8.7068818061224809E-3</v>
      </c>
      <c r="G282" s="127">
        <f>VLOOKUP(A282,'Tüm - Sektör'!$A:$H,7,0)</f>
        <v>91.899596000000003</v>
      </c>
      <c r="H282" s="159">
        <v>525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0.76202657889806613</v>
      </c>
      <c r="R282" s="166">
        <f t="shared" si="18"/>
        <v>9.5238095238095247E-3</v>
      </c>
      <c r="S282" s="191">
        <v>0.76202657889806613</v>
      </c>
      <c r="T282" s="208">
        <f t="shared" si="19"/>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15.106727138895405</v>
      </c>
      <c r="F283" s="128">
        <f>VLOOKUP(A283,'Tüm - Sektör'!$A:$H,6,0)</f>
        <v>1.3728396164027086</v>
      </c>
      <c r="G283" s="127">
        <f>VLOOKUP(A283,'Tüm - Sektör'!$A:$H,7,0)</f>
        <v>4.9969520000000003</v>
      </c>
      <c r="H283" s="159">
        <v>530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0.75487590390157677</v>
      </c>
      <c r="R283" s="166" t="str">
        <f t="shared" si="18"/>
        <v/>
      </c>
      <c r="S283" s="191">
        <v>0.75487590390157677</v>
      </c>
      <c r="T283" s="208">
        <f t="shared" si="19"/>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475.75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0.84095905547143901</v>
      </c>
      <c r="R284" s="166" t="str">
        <f t="shared" si="18"/>
        <v/>
      </c>
      <c r="S284" s="191">
        <v>0.84095905547143901</v>
      </c>
      <c r="T284" s="208">
        <f t="shared" si="19"/>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3.7267177034319858</v>
      </c>
      <c r="F285" s="128">
        <f>VLOOKUP(A285,'Tüm - Sektör'!$A:$H,6,0)</f>
        <v>8.742317198453313E-2</v>
      </c>
      <c r="G285" s="127">
        <f>VLOOKUP(A285,'Tüm - Sektör'!$A:$H,7,0)</f>
        <v>24.953838000000001</v>
      </c>
      <c r="H285" s="159">
        <v>430.25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0.92995909843173818</v>
      </c>
      <c r="R285" s="166" t="str">
        <f t="shared" si="18"/>
        <v/>
      </c>
      <c r="S285" s="191">
        <v>0.92995909843173818</v>
      </c>
      <c r="T285" s="208">
        <f t="shared" si="19"/>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1.5467937993773344E-2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0.97038996775549502</v>
      </c>
      <c r="R286" s="166" t="str">
        <f t="shared" si="18"/>
        <v/>
      </c>
      <c r="S286" s="191">
        <v>0.97038996775549502</v>
      </c>
      <c r="T286" s="208">
        <f t="shared" si="19"/>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0.10889928636264659</v>
      </c>
      <c r="F287" s="128">
        <f>VLOOKUP(A287,'Tüm - Sektör'!$A:$H,6,0)</f>
        <v>1.4308437211557504E-4</v>
      </c>
      <c r="G287" s="127">
        <f>VLOOKUP(A287,'Tüm - Sektör'!$A:$H,7,0)</f>
        <v>936.47786499999995</v>
      </c>
      <c r="H287" s="159">
        <v>392.25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1.0198177119291489</v>
      </c>
      <c r="R287" s="166" t="str">
        <f t="shared" si="18"/>
        <v/>
      </c>
      <c r="S287" s="191">
        <v>1.0198177119291489</v>
      </c>
      <c r="T287" s="208">
        <f t="shared" si="19"/>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8.9366000860469474E-2</v>
      </c>
      <c r="F288" s="128">
        <f>VLOOKUP(A288,'Tüm - Sektör'!$A:$H,6,0)</f>
        <v>5.0771521259697683E-5</v>
      </c>
      <c r="G288" s="127">
        <f>VLOOKUP(A288,'Tüm - Sektör'!$A:$H,7,0)</f>
        <v>1175.783874</v>
      </c>
      <c r="H288" s="159">
        <v>380.75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1.0507510269561013</v>
      </c>
      <c r="R288" s="166" t="str">
        <f t="shared" si="18"/>
        <v/>
      </c>
      <c r="S288" s="191">
        <v>1.0507510269561013</v>
      </c>
      <c r="T288" s="208">
        <f t="shared" si="19"/>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1.2503164179666186</v>
      </c>
      <c r="F289" s="128">
        <f>VLOOKUP(A289,'Tüm - Sektör'!$A:$H,6,0)</f>
        <v>5.8528836552382627E-3</v>
      </c>
      <c r="G289" s="127">
        <f>VLOOKUP(A289,'Tüm - Sektör'!$A:$H,7,0)</f>
        <v>92.579552000000007</v>
      </c>
      <c r="H289" s="159">
        <v>345.75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1.1575373383359431</v>
      </c>
      <c r="R289" s="166" t="str">
        <f t="shared" si="18"/>
        <v/>
      </c>
      <c r="S289" s="191">
        <v>1.1575373383359431</v>
      </c>
      <c r="T289" s="208">
        <f t="shared" si="19"/>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2.3706479974841663</v>
      </c>
      <c r="F290" s="128">
        <f>VLOOKUP(A290,'Tüm - Sektör'!$A:$H,6,0)</f>
        <v>3.3084136890418225E-2</v>
      </c>
      <c r="G290" s="127">
        <f>VLOOKUP(A290,'Tüm - Sektör'!$A:$H,7,0)</f>
        <v>51.918782</v>
      </c>
      <c r="H290" s="159">
        <v>325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1.2308115658011698</v>
      </c>
      <c r="R290" s="166" t="str">
        <f t="shared" si="18"/>
        <v/>
      </c>
      <c r="S290" s="191">
        <v>1.2308115658011698</v>
      </c>
      <c r="T290" s="208">
        <f t="shared" si="19"/>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3.8748560975316777</v>
      </c>
      <c r="F291" s="128">
        <f>VLOOKUP(A291,'Tüm - Sektör'!$A:$H,6,0)</f>
        <v>0.10059335663374033</v>
      </c>
      <c r="G291" s="127">
        <f>VLOOKUP(A291,'Tüm - Sektör'!$A:$H,7,0)</f>
        <v>32.616509000000001</v>
      </c>
      <c r="H291" s="159">
        <v>316.5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1.2638427877884686</v>
      </c>
      <c r="R291" s="166" t="str">
        <f t="shared" si="18"/>
        <v/>
      </c>
      <c r="S291" s="191">
        <v>1.2638427877884686</v>
      </c>
      <c r="T291" s="208">
        <f t="shared" si="19"/>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0.29710927707138962</v>
      </c>
      <c r="F292" s="128">
        <f>VLOOKUP(A292,'Tüm - Sektör'!$A:$H,6,0)</f>
        <v>9.4509424268024813E-4</v>
      </c>
      <c r="G292" s="127">
        <f>VLOOKUP(A292,'Tüm - Sektör'!$A:$H,7,0)</f>
        <v>426.09840800000001</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1.2659778996215001</v>
      </c>
      <c r="R292" s="166" t="str">
        <f t="shared" si="18"/>
        <v/>
      </c>
      <c r="S292" s="191">
        <v>1.2659778996215001</v>
      </c>
      <c r="T292" s="208">
        <f t="shared" si="19"/>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6.8159696294025256</v>
      </c>
      <c r="F293" s="128">
        <f>VLOOKUP(A293,'Tüm - Sektör'!$A:$H,6,0)</f>
        <v>0.21144624257491937</v>
      </c>
      <c r="G293" s="127">
        <f>VLOOKUP(A293,'Tüm - Sektör'!$A:$H,7,0)</f>
        <v>19.260493</v>
      </c>
      <c r="H293" s="159">
        <v>304.75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1.3127893533531994</v>
      </c>
      <c r="R293" s="166" t="str">
        <f t="shared" si="18"/>
        <v/>
      </c>
      <c r="S293" s="191">
        <v>1.3127893533531994</v>
      </c>
      <c r="T293" s="208">
        <f t="shared" si="19"/>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7.4371851997109371</v>
      </c>
      <c r="F294" s="128">
        <f>VLOOKUP(A294,'Tüm - Sektör'!$A:$H,6,0)</f>
        <v>0.26710429449017958</v>
      </c>
      <c r="G294" s="127">
        <f>VLOOKUP(A294,'Tüm - Sektör'!$A:$H,7,0)</f>
        <v>18.316268000000001</v>
      </c>
      <c r="H294" s="159">
        <v>293.75</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7"/>
        <v>1.3622147728353906</v>
      </c>
      <c r="R294" s="166">
        <f t="shared" si="18"/>
        <v>6.8085106382978723E-3</v>
      </c>
      <c r="S294" s="191">
        <v>1.3622147728353906</v>
      </c>
      <c r="T294" s="208">
        <f t="shared" si="19"/>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11.059543225934386</v>
      </c>
      <c r="F295" s="128">
        <f>VLOOKUP(A295,'Tüm - Sektör'!$A:$H,6,0)</f>
        <v>2.0827765020592062</v>
      </c>
      <c r="G295" s="127">
        <f>VLOOKUP(A295,'Tüm - Sektör'!$A:$H,7,0)</f>
        <v>12.229931000000001</v>
      </c>
      <c r="H295" s="159">
        <v>295.75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1.3525745054469496</v>
      </c>
      <c r="R295" s="166" t="str">
        <f t="shared" si="18"/>
        <v/>
      </c>
      <c r="S295" s="191">
        <v>1.3525745054469496</v>
      </c>
      <c r="T295" s="208">
        <f t="shared" si="19"/>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4.8675518508678386E-4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f t="shared" si="18"/>
        <v>4.3739279588336191E-2</v>
      </c>
      <c r="S296" s="191">
        <v>1.3723281616364795</v>
      </c>
      <c r="T296" s="208">
        <f t="shared" si="19"/>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5.8269878164385798</v>
      </c>
      <c r="F297" s="128">
        <f>VLOOKUP(A297,'Tüm - Sektör'!$A:$H,6,0)</f>
        <v>0.19497382776010774</v>
      </c>
      <c r="G297" s="127">
        <f>VLOOKUP(A297,'Tüm - Sektör'!$A:$H,7,0)</f>
        <v>22.563583000000001</v>
      </c>
      <c r="H297" s="159">
        <v>304.25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1.3147772323620066</v>
      </c>
      <c r="R297" s="166" t="str">
        <f t="shared" si="18"/>
        <v/>
      </c>
      <c r="S297" s="191">
        <v>1.3147772323620066</v>
      </c>
      <c r="T297" s="208">
        <f t="shared" si="19"/>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1.2742810267519373</v>
      </c>
      <c r="F298" s="128">
        <f>VLOOKUP(A298,'Tüm - Sektör'!$A:$H,6,0)</f>
        <v>9.7273360820758579E-3</v>
      </c>
      <c r="G298" s="127">
        <f>VLOOKUP(A298,'Tüm - Sektör'!$A:$H,7,0)</f>
        <v>120.540333</v>
      </c>
      <c r="H298" s="159">
        <v>260.5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1.5360225930026044</v>
      </c>
      <c r="R298" s="166">
        <f t="shared" si="18"/>
        <v>1.9193857965451055E-3</v>
      </c>
      <c r="S298" s="191">
        <v>1.5360225930026044</v>
      </c>
      <c r="T298" s="208">
        <f t="shared" si="19"/>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0.84968420826779256</v>
      </c>
      <c r="F299" s="128">
        <f>VLOOKUP(A299,'Tüm - Sektör'!$A:$H,6,0)</f>
        <v>8.9613688875400978E-3</v>
      </c>
      <c r="G299" s="127">
        <f>VLOOKUP(A299,'Tüm - Sektör'!$A:$H,7,0)</f>
        <v>180.39090300000001</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1.5327530159426717</v>
      </c>
      <c r="R299" s="166" t="str">
        <f t="shared" si="18"/>
        <v/>
      </c>
      <c r="S299" s="191">
        <v>1.5327530159426717</v>
      </c>
      <c r="T299" s="208">
        <f t="shared" si="19"/>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1.3388922062453721</v>
      </c>
      <c r="F300" s="128">
        <f>VLOOKUP(A300,'Tüm - Sektör'!$A:$H,6,0)</f>
        <v>1.5892084253170628E-2</v>
      </c>
      <c r="G300" s="127">
        <f>VLOOKUP(A300,'Tüm - Sektör'!$A:$H,7,0)</f>
        <v>115.707533</v>
      </c>
      <c r="H300" s="159">
        <v>258.25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1.5491991413757917</v>
      </c>
      <c r="R300" s="166" t="str">
        <f t="shared" si="18"/>
        <v/>
      </c>
      <c r="S300" s="191">
        <v>1.5491991413757917</v>
      </c>
      <c r="T300" s="208">
        <f t="shared" si="19"/>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4.2278090472095187</v>
      </c>
      <c r="F301" s="128">
        <f>VLOOKUP(A301,'Tüm - Sektör'!$A:$H,6,0)</f>
        <v>9.2014348775586258E-2</v>
      </c>
      <c r="G301" s="127">
        <f>VLOOKUP(A301,'Tüm - Sektör'!$A:$H,7,0)</f>
        <v>39.326844000000001</v>
      </c>
      <c r="H301" s="159">
        <v>240.6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1.6626638686139739</v>
      </c>
      <c r="R301" s="166" t="str">
        <f t="shared" si="18"/>
        <v/>
      </c>
      <c r="S301" s="191">
        <v>1.6626638686139739</v>
      </c>
      <c r="T301" s="208">
        <f t="shared" si="19"/>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2.7249050283352978</v>
      </c>
      <c r="F302" s="128">
        <f>VLOOKUP(A302,'Tüm - Sektör'!$A:$H,6,0)</f>
        <v>4.5145376298505763E-2</v>
      </c>
      <c r="G302" s="127">
        <f>VLOOKUP(A302,'Tüm - Sektör'!$A:$H,7,0)</f>
        <v>62.8855</v>
      </c>
      <c r="H302" s="159">
        <v>233.5</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1.7135701515937936</v>
      </c>
      <c r="R302" s="166" t="str">
        <f t="shared" si="18"/>
        <v/>
      </c>
      <c r="S302" s="191">
        <v>1.7135701515937936</v>
      </c>
      <c r="T302" s="208">
        <f t="shared" si="19"/>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223.5</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1.7898662121062796</v>
      </c>
      <c r="R303" s="166" t="str">
        <f t="shared" si="18"/>
        <v/>
      </c>
      <c r="S303" s="191">
        <v>1.7898662121062796</v>
      </c>
      <c r="T303" s="208">
        <f t="shared" si="19"/>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0.28134892087383462</v>
      </c>
      <c r="F304" s="128">
        <f>VLOOKUP(A304,'Tüm - Sektör'!$A:$H,6,0)</f>
        <v>5.233113372601233E-4</v>
      </c>
      <c r="G304" s="127">
        <f>VLOOKUP(A304,'Tüm - Sektör'!$A:$H,7,0)</f>
        <v>667.62948400000005</v>
      </c>
      <c r="H304" s="159">
        <v>213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1.8783683486695506</v>
      </c>
      <c r="R304" s="166" t="str">
        <f t="shared" si="18"/>
        <v/>
      </c>
      <c r="S304" s="191">
        <v>1.8783683486695506</v>
      </c>
      <c r="T304" s="208">
        <f t="shared" si="19"/>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7.3076003429332461</v>
      </c>
      <c r="F305" s="128">
        <f>VLOOKUP(A305,'Tüm - Sektör'!$A:$H,6,0)</f>
        <v>0.23055891581827451</v>
      </c>
      <c r="G305" s="127">
        <f>VLOOKUP(A305,'Tüm - Sektör'!$A:$H,7,0)</f>
        <v>25.942046000000001</v>
      </c>
      <c r="H305" s="159">
        <v>211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1.8957410424599004</v>
      </c>
      <c r="R305" s="166" t="str">
        <f t="shared" si="18"/>
        <v/>
      </c>
      <c r="S305" s="191">
        <v>1.8957410424599004</v>
      </c>
      <c r="T305" s="208">
        <f t="shared" si="19"/>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2.4136554002462169</v>
      </c>
      <c r="F306" s="128">
        <f>VLOOKUP(A306,'Tüm - Sektör'!$A:$H,6,0)</f>
        <v>3.0916554377433288E-2</v>
      </c>
      <c r="G306" s="127">
        <f>VLOOKUP(A306,'Tüm - Sektör'!$A:$H,7,0)</f>
        <v>79.204424000000003</v>
      </c>
      <c r="H306" s="159">
        <v>209.3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1.9117218571099108</v>
      </c>
      <c r="R306" s="166">
        <f t="shared" si="18"/>
        <v>5.7333970377448093E-3</v>
      </c>
      <c r="S306" s="191">
        <v>1.9117218571099108</v>
      </c>
      <c r="T306" s="208">
        <f t="shared" si="19"/>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0.96512464592962144</v>
      </c>
      <c r="F307" s="128">
        <f>VLOOKUP(A307,'Tüm - Sektör'!$A:$H,6,0)</f>
        <v>8.4545028010437149E-3</v>
      </c>
      <c r="G307" s="127">
        <f>VLOOKUP(A307,'Tüm - Sektör'!$A:$H,7,0)</f>
        <v>196.92824899999999</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1.9006030658966531</v>
      </c>
      <c r="R307" s="166" t="str">
        <f t="shared" si="18"/>
        <v/>
      </c>
      <c r="S307" s="191">
        <v>1.9006030658966531</v>
      </c>
      <c r="T307" s="208">
        <f t="shared" si="19"/>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7.9232808523271299</v>
      </c>
      <c r="F308" s="128">
        <f>VLOOKUP(A308,'Tüm - Sektör'!$A:$H,6,0)</f>
        <v>0.30328347760103846</v>
      </c>
      <c r="G308" s="127">
        <f>VLOOKUP(A308,'Tüm - Sektör'!$A:$H,7,0)</f>
        <v>25.599695000000001</v>
      </c>
      <c r="H308" s="159">
        <v>197.3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2.028335732189146</v>
      </c>
      <c r="R308" s="166" t="str">
        <f t="shared" si="18"/>
        <v/>
      </c>
      <c r="S308" s="191">
        <v>2.028335732189146</v>
      </c>
      <c r="T308" s="208">
        <f t="shared" si="19"/>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0.93933220033337728</v>
      </c>
      <c r="F309" s="128">
        <f>VLOOKUP(A309,'Tüm - Sektör'!$A:$H,6,0)</f>
        <v>6.8186135331981508E-3</v>
      </c>
      <c r="G309" s="127">
        <f>VLOOKUP(A309,'Tüm - Sektör'!$A:$H,7,0)</f>
        <v>217.993559</v>
      </c>
      <c r="H309" s="159">
        <v>195.4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2.0476836943397392</v>
      </c>
      <c r="R309" s="166">
        <f t="shared" si="18"/>
        <v>4.759467758444208E-2</v>
      </c>
      <c r="S309" s="191">
        <v>2.0476836943397392</v>
      </c>
      <c r="T309" s="208">
        <f t="shared" si="19"/>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2.1720244139497211</v>
      </c>
      <c r="F310" s="128">
        <f>VLOOKUP(A310,'Tüm - Sektör'!$A:$H,6,0)</f>
        <v>3.2166702416173823E-2</v>
      </c>
      <c r="G310" s="127">
        <f>VLOOKUP(A310,'Tüm - Sektör'!$A:$H,7,0)</f>
        <v>89.976471000000004</v>
      </c>
      <c r="H310" s="159">
        <v>204.7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1.9543109169303909</v>
      </c>
      <c r="R310" s="166" t="str">
        <f t="shared" si="18"/>
        <v/>
      </c>
      <c r="S310" s="191">
        <v>1.9543109169303909</v>
      </c>
      <c r="T310" s="208">
        <f t="shared" si="19"/>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4.306356987916673</v>
      </c>
      <c r="F311" s="128">
        <f>VLOOKUP(A311,'Tüm - Sektör'!$A:$H,6,0)</f>
        <v>8.4524052025018628E-2</v>
      </c>
      <c r="G311" s="127">
        <f>VLOOKUP(A311,'Tüm - Sektör'!$A:$H,7,0)</f>
        <v>46.937992000000001</v>
      </c>
      <c r="H311" s="159">
        <v>197.9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7"/>
        <v>2.0213174984797688</v>
      </c>
      <c r="R311" s="166" t="str">
        <f t="shared" si="18"/>
        <v/>
      </c>
      <c r="S311" s="191">
        <v>2.0213174984797688</v>
      </c>
      <c r="T311" s="208">
        <f t="shared" si="19"/>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1.8526589678774823</v>
      </c>
      <c r="F312" s="197">
        <f>VLOOKUP(A312,'Tüm - Sektör'!$A:$H,6,0)</f>
        <v>1.726262059854906E-2</v>
      </c>
      <c r="G312" s="196">
        <f>VLOOKUP(A312,'Tüm - Sektör'!$A:$H,7,0)</f>
        <v>115.48181</v>
      </c>
      <c r="H312" s="198">
        <v>187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7"/>
        <v>2.1394841092322352</v>
      </c>
      <c r="R312" s="166" t="str">
        <f t="shared" si="18"/>
        <v/>
      </c>
      <c r="S312" s="191">
        <v>2.1394841092322352</v>
      </c>
      <c r="T312" s="208">
        <f t="shared" si="19"/>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13.314858700589093</v>
      </c>
      <c r="F313" s="128">
        <f>VLOOKUP(A313,'Tüm - Sektör'!$A:$H,6,0)</f>
        <v>0.67546969869059925</v>
      </c>
      <c r="G313" s="127">
        <f>VLOOKUP(A313,'Tüm - Sektör'!$A:$H,7,0)</f>
        <v>16.937535</v>
      </c>
      <c r="H313" s="159">
        <v>177.4</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7"/>
        <v>2.2552088526128231</v>
      </c>
      <c r="R313" s="166" t="str">
        <f t="shared" si="18"/>
        <v/>
      </c>
      <c r="S313" s="191">
        <v>2.2552088526128231</v>
      </c>
      <c r="T313" s="208">
        <f t="shared" si="19"/>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2.8495101592303427</v>
      </c>
      <c r="F314" s="128">
        <f>VLOOKUP(A314,'Tüm - Sektör'!$A:$H,6,0)</f>
        <v>7.9952585836990539E-2</v>
      </c>
      <c r="G314" s="127">
        <f>VLOOKUP(A314,'Tüm - Sektör'!$A:$H,7,0)</f>
        <v>86.823064000000002</v>
      </c>
      <c r="H314" s="159">
        <v>161.69999999999999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2.4740320292350622</v>
      </c>
      <c r="R314" s="166" t="str">
        <f t="shared" si="18"/>
        <v/>
      </c>
      <c r="S314" s="191">
        <v>2.4740320292350622</v>
      </c>
      <c r="T314" s="208">
        <f t="shared" si="19"/>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2.9201166055181083</v>
      </c>
      <c r="F315" s="128">
        <f>VLOOKUP(A315,'Tüm - Sektör'!$A:$H,6,0)</f>
        <v>5.6222474335428915E-2</v>
      </c>
      <c r="G315" s="127">
        <f>VLOOKUP(A315,'Tüm - Sektör'!$A:$H,7,0)</f>
        <v>85.154841000000005</v>
      </c>
      <c r="H315" s="159">
        <v>160.9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2.4866206524435426</v>
      </c>
      <c r="R315" s="166" t="str">
        <f t="shared" si="18"/>
        <v/>
      </c>
      <c r="S315" s="191">
        <v>2.4866206524435426</v>
      </c>
      <c r="T315" s="208">
        <f t="shared" si="19"/>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1.1596387725223594</v>
      </c>
      <c r="F316" s="128">
        <f>VLOOKUP(A316,'Tüm - Sektör'!$A:$H,6,0)</f>
        <v>1.5461850300298124E-2</v>
      </c>
      <c r="G316" s="127">
        <f>VLOOKUP(A316,'Tüm - Sektör'!$A:$H,7,0)</f>
        <v>231.500754</v>
      </c>
      <c r="H316" s="159">
        <v>149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2.6845725020656066</v>
      </c>
      <c r="R316" s="166" t="str">
        <f t="shared" si="18"/>
        <v/>
      </c>
      <c r="S316" s="191">
        <v>2.6845725020656066</v>
      </c>
      <c r="T316" s="208">
        <f t="shared" si="19"/>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8.1828732070997479</v>
      </c>
      <c r="F317" s="128">
        <f>VLOOKUP(A317,'Tüm - Sektör'!$A:$H,6,0)</f>
        <v>0.63124841526650832</v>
      </c>
      <c r="G317" s="127">
        <f>VLOOKUP(A317,'Tüm - Sektör'!$A:$H,7,0)</f>
        <v>32.857968999999997</v>
      </c>
      <c r="H317" s="159">
        <v>148.80000000000001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2.6887259416981406</v>
      </c>
      <c r="R317" s="166" t="str">
        <f t="shared" si="18"/>
        <v/>
      </c>
      <c r="S317" s="191">
        <v>2.6887259416981406</v>
      </c>
      <c r="T317" s="208">
        <f t="shared" si="19"/>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5.2258705392823712</v>
      </c>
      <c r="F318" s="128">
        <f>VLOOKUP(A318,'Tüm - Sektör'!$A:$H,6,0)</f>
        <v>0.10382230405194273</v>
      </c>
      <c r="G318" s="127">
        <f>VLOOKUP(A318,'Tüm - Sektör'!$A:$H,7,0)</f>
        <v>53.715555000000002</v>
      </c>
      <c r="H318" s="159">
        <v>142.5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7"/>
        <v>2.8071053637570191</v>
      </c>
      <c r="R318" s="166">
        <f t="shared" si="18"/>
        <v>3.5087719298245615E-3</v>
      </c>
      <c r="S318" s="191">
        <v>2.8071053637570191</v>
      </c>
      <c r="T318" s="208">
        <f t="shared" si="19"/>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5.2502023296722795</v>
      </c>
      <c r="F319" s="128">
        <f>VLOOKUP(A319,'Tüm - Sektör'!$A:$H,6,0)</f>
        <v>0.21596883297705799</v>
      </c>
      <c r="G319" s="127">
        <f>VLOOKUP(A319,'Tüm - Sektör'!$A:$H,7,0)</f>
        <v>53.288747999999998</v>
      </c>
      <c r="H319" s="159">
        <v>143</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7"/>
        <v>2.7977670889491901</v>
      </c>
      <c r="R319" s="166" t="str">
        <f t="shared" si="18"/>
        <v/>
      </c>
      <c r="S319" s="191">
        <v>2.7977670889491901</v>
      </c>
      <c r="T319" s="208">
        <f t="shared" si="19"/>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1.8119641234494104</v>
      </c>
      <c r="F320" s="128">
        <f>VLOOKUP(A320,'Tüm - Sektör'!$A:$H,6,0)</f>
        <v>3.4080641877011784E-2</v>
      </c>
      <c r="G320" s="127">
        <f>VLOOKUP(A320,'Tüm - Sektör'!$A:$H,7,0)</f>
        <v>160.34344200000001</v>
      </c>
      <c r="H320" s="159">
        <v>137.69999999999999</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2.9053656433439143</v>
      </c>
      <c r="R320" s="166" t="str">
        <f t="shared" si="18"/>
        <v/>
      </c>
      <c r="S320" s="191">
        <v>2.9053656433439143</v>
      </c>
      <c r="T320" s="208">
        <f t="shared" si="19"/>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4.8694799210404085</v>
      </c>
      <c r="F321" s="128">
        <f>VLOOKUP(A321,'Tüm - Sektör'!$A:$H,6,0)</f>
        <v>0.38252002521919942</v>
      </c>
      <c r="G321" s="127">
        <f>VLOOKUP(A321,'Tüm - Sektör'!$A:$H,7,0)</f>
        <v>61.261921000000001</v>
      </c>
      <c r="H321" s="159">
        <v>134.1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2.9831369423386378</v>
      </c>
      <c r="R321" s="166" t="str">
        <f t="shared" si="18"/>
        <v/>
      </c>
      <c r="S321" s="191">
        <v>2.9831369423386378</v>
      </c>
      <c r="T321" s="208">
        <f t="shared" si="19"/>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0.51609493669579509</v>
      </c>
      <c r="F322" s="128">
        <f>VLOOKUP(A322,'Tüm - Sektör'!$A:$H,6,0)</f>
        <v>9.3801333459795548E-4</v>
      </c>
      <c r="G322" s="127">
        <f>VLOOKUP(A322,'Tüm - Sektör'!$A:$H,7,0)</f>
        <v>587.28230399999995</v>
      </c>
      <c r="H322" s="159">
        <v>132</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3.0309342350544068</v>
      </c>
      <c r="R322" s="166" t="str">
        <f t="shared" si="18"/>
        <v/>
      </c>
      <c r="S322" s="191">
        <v>3.0309342350544068</v>
      </c>
      <c r="T322" s="208">
        <f t="shared" si="19"/>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16.757124124005117</v>
      </c>
      <c r="F323" s="128">
        <f>VLOOKUP(A323,'Tüm - Sektör'!$A:$H,6,0)</f>
        <v>1.0854554588246632</v>
      </c>
      <c r="G323" s="127">
        <f>VLOOKUP(A323,'Tüm - Sektör'!$A:$H,7,0)</f>
        <v>18.936226999999999</v>
      </c>
      <c r="H323" s="159">
        <v>126.1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3.1731670627933704</v>
      </c>
      <c r="R323" s="166" t="str">
        <f t="shared" si="18"/>
        <v/>
      </c>
      <c r="S323" s="191">
        <v>3.1731670627933704</v>
      </c>
      <c r="T323" s="208">
        <f t="shared" si="19"/>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2.7832734820262268</v>
      </c>
      <c r="F324" s="128">
        <f>VLOOKUP(A324,'Tüm - Sektör'!$A:$H,6,0)</f>
        <v>0.1894046456920972</v>
      </c>
      <c r="G324" s="127">
        <f>VLOOKUP(A324,'Tüm - Sektör'!$A:$H,7,0)</f>
        <v>116.852366</v>
      </c>
      <c r="H324" s="159">
        <v>123</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3.2523209159982311</v>
      </c>
      <c r="R324" s="166" t="str">
        <f t="shared" si="18"/>
        <v/>
      </c>
      <c r="S324" s="191">
        <v>3.2523209159982311</v>
      </c>
      <c r="T324" s="208">
        <f t="shared" si="19"/>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8.2624718614807513</v>
      </c>
      <c r="F325" s="128">
        <f>VLOOKUP(A325,'Tüm - Sektör'!$A:$H,6,0)</f>
        <v>0.49434437366762901</v>
      </c>
      <c r="G325" s="127">
        <f>VLOOKUP(A325,'Tüm - Sektör'!$A:$H,7,0)</f>
        <v>39.979588999999997</v>
      </c>
      <c r="H325" s="159">
        <v>121.1</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3.3033022914606534</v>
      </c>
      <c r="R325" s="166" t="str">
        <f t="shared" si="18"/>
        <v/>
      </c>
      <c r="S325" s="191">
        <v>3.3033022914606534</v>
      </c>
      <c r="T325" s="208">
        <f t="shared" si="19"/>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7.628165092563016</v>
      </c>
      <c r="F326" s="128">
        <f>VLOOKUP(A326,'Tüm - Sektör'!$A:$H,6,0)</f>
        <v>0.2521707468615873</v>
      </c>
      <c r="G326" s="127">
        <f>VLOOKUP(A326,'Tüm - Sektör'!$A:$H,7,0)</f>
        <v>43.649664999999999</v>
      </c>
      <c r="H326" s="159">
        <v>120.2</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3.3296685085506965</v>
      </c>
      <c r="R326" s="166">
        <f t="shared" si="18"/>
        <v>2.2462562396006677E-2</v>
      </c>
      <c r="S326" s="191">
        <v>3.3296685085506965</v>
      </c>
      <c r="T326" s="208">
        <f t="shared" si="19"/>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7.2356741746252897</v>
      </c>
      <c r="F327" s="128">
        <f>VLOOKUP(A327,'Tüm - Sektör'!$A:$H,6,0)</f>
        <v>0.38901474057125213</v>
      </c>
      <c r="G327" s="127">
        <f>VLOOKUP(A327,'Tüm - Sektör'!$A:$H,7,0)</f>
        <v>44.987780999999998</v>
      </c>
      <c r="H327" s="159">
        <v>122.9</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3.2551692515539825</v>
      </c>
      <c r="R327" s="166" t="str">
        <f t="shared" si="18"/>
        <v/>
      </c>
      <c r="S327" s="191">
        <v>3.2551692515539825</v>
      </c>
      <c r="T327" s="208">
        <f t="shared" si="19"/>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2.4290372554560666</v>
      </c>
      <c r="F328" s="128">
        <f>VLOOKUP(A328,'Tüm - Sektör'!$A:$H,6,0)</f>
        <v>5.076357900639638E-2</v>
      </c>
      <c r="G328" s="127">
        <f>VLOOKUP(A328,'Tüm - Sektör'!$A:$H,7,0)</f>
        <v>143.01765399999999</v>
      </c>
      <c r="H328" s="159">
        <v>110.4</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7"/>
        <v>3.4739520975392533</v>
      </c>
      <c r="R328" s="166">
        <f t="shared" si="18"/>
        <v>2.5362318840579684E-2</v>
      </c>
      <c r="S328" s="191">
        <v>3.4739520975392533</v>
      </c>
      <c r="T328" s="208">
        <f t="shared" si="19"/>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1.496668091737265</v>
      </c>
      <c r="F329" s="128">
        <f>VLOOKUP(A329,'Tüm - Sektör'!$A:$H,6,0)</f>
        <v>1.1214290079035457E-2</v>
      </c>
      <c r="G329" s="127">
        <f>VLOOKUP(A329,'Tüm - Sektör'!$A:$H,7,0)</f>
        <v>236.099774</v>
      </c>
      <c r="H329" s="159">
        <v>113.2</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3.5336299821217954</v>
      </c>
      <c r="R329" s="166" t="str">
        <f t="shared" ref="R329:R392" si="21">IF(OR(H329="", H330="", Q329=0), "", IF(H329&lt;H330, (H330-H329)/H329, ""))</f>
        <v/>
      </c>
      <c r="S329" s="191">
        <v>3.5336299821217954</v>
      </c>
      <c r="T329" s="208">
        <f t="shared" ref="T329:T392" si="22">S329-Q329</f>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8.2619193677979297</v>
      </c>
      <c r="F330" s="128">
        <f>VLOOKUP(A330,'Tüm - Sektör'!$A:$H,6,0)</f>
        <v>0.77214199699046071</v>
      </c>
      <c r="G330" s="127">
        <f>VLOOKUP(A330,'Tüm - Sektör'!$A:$H,7,0)</f>
        <v>45.468504000000003</v>
      </c>
      <c r="H330" s="159">
        <v>106.5</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3.7565711382239768</v>
      </c>
      <c r="R330" s="166">
        <f t="shared" si="21"/>
        <v>4.6948356807511738E-3</v>
      </c>
      <c r="S330" s="191">
        <v>3.7565711382239768</v>
      </c>
      <c r="T330" s="208">
        <f t="shared" si="22"/>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4.2878394777629545</v>
      </c>
      <c r="F331" s="128">
        <f>VLOOKUP(A331,'Tüm - Sektör'!$A:$H,6,0)</f>
        <v>0.15719309914654864</v>
      </c>
      <c r="G331" s="127">
        <f>VLOOKUP(A331,'Tüm - Sektör'!$A:$H,7,0)</f>
        <v>87.197725000000005</v>
      </c>
      <c r="H331" s="159">
        <v>107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3.7388984762611774</v>
      </c>
      <c r="R331" s="166" t="str">
        <f t="shared" si="21"/>
        <v/>
      </c>
      <c r="S331" s="191">
        <v>3.7388984762611774</v>
      </c>
      <c r="T331" s="208">
        <f t="shared" si="22"/>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97.2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4.1153214131864591</v>
      </c>
      <c r="R332" s="166" t="str">
        <f t="shared" si="21"/>
        <v/>
      </c>
      <c r="S332" s="191">
        <v>4.1153214131864591</v>
      </c>
      <c r="T332" s="208">
        <f t="shared" si="22"/>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11.879571929425886</v>
      </c>
      <c r="F333" s="128">
        <f>VLOOKUP(A333,'Tüm - Sektör'!$A:$H,6,0)</f>
        <v>0.62518033547296725</v>
      </c>
      <c r="G333" s="127">
        <f>VLOOKUP(A333,'Tüm - Sektör'!$A:$H,7,0)</f>
        <v>35.457332999999998</v>
      </c>
      <c r="H333" s="159">
        <v>95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4.2121793779910606</v>
      </c>
      <c r="R333" s="166" t="str">
        <f t="shared" si="21"/>
        <v/>
      </c>
      <c r="S333" s="191">
        <v>4.2121793779910606</v>
      </c>
      <c r="T333" s="208">
        <f t="shared" si="22"/>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2.0568037783485407</v>
      </c>
      <c r="F334" s="128">
        <f>VLOOKUP(A334,'Tüm - Sektör'!$A:$H,6,0)</f>
        <v>2.2116169659661726E-2</v>
      </c>
      <c r="G334" s="127">
        <f>VLOOKUP(A334,'Tüm - Sektör'!$A:$H,7,0)</f>
        <v>207.02247700000001</v>
      </c>
      <c r="H334" s="159">
        <v>93.95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4.2580461289667388</v>
      </c>
      <c r="R334" s="166" t="str">
        <f t="shared" si="21"/>
        <v/>
      </c>
      <c r="S334" s="191">
        <v>4.2580461289667388</v>
      </c>
      <c r="T334" s="208">
        <f t="shared" si="22"/>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13.461836361621886</v>
      </c>
      <c r="F335" s="128">
        <f>VLOOKUP(A335,'Tüm - Sektör'!$A:$H,6,0)</f>
        <v>1.2701762871397462</v>
      </c>
      <c r="G335" s="127">
        <f>VLOOKUP(A335,'Tüm - Sektör'!$A:$H,7,0)</f>
        <v>32.517617000000001</v>
      </c>
      <c r="H335" s="159">
        <v>91.4</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4.3774683892389401</v>
      </c>
      <c r="R335" s="166">
        <f t="shared" si="21"/>
        <v>1.2035010940918973E-2</v>
      </c>
      <c r="S335" s="191">
        <v>4.3774683892389401</v>
      </c>
      <c r="T335" s="208">
        <f t="shared" si="22"/>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0.39494215038910524</v>
      </c>
      <c r="F336" s="128">
        <f>VLOOKUP(A336,'Tüm - Sektör'!$A:$H,6,0)</f>
        <v>2.066307951837913E-3</v>
      </c>
      <c r="G336" s="127">
        <f>VLOOKUP(A336,'Tüm - Sektör'!$A:$H,7,0)</f>
        <v>1095.0032759999999</v>
      </c>
      <c r="H336" s="159">
        <v>92.5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4.3246294850655485</v>
      </c>
      <c r="R336" s="166" t="str">
        <f t="shared" si="21"/>
        <v/>
      </c>
      <c r="S336" s="191">
        <v>4.3246294850655485</v>
      </c>
      <c r="T336" s="208">
        <f t="shared" si="22"/>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2.7085588891283869</v>
      </c>
      <c r="F337" s="128">
        <f>VLOOKUP(A337,'Tüm - Sektör'!$A:$H,6,0)</f>
        <v>8.1497575710561168E-2</v>
      </c>
      <c r="G337" s="127">
        <f>VLOOKUP(A337,'Tüm - Sektör'!$A:$H,7,0)</f>
        <v>164.20942500000001</v>
      </c>
      <c r="H337" s="159">
        <v>89.95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4.4477089776241119</v>
      </c>
      <c r="R337" s="166">
        <f t="shared" si="21"/>
        <v>3.3351862145636147E-3</v>
      </c>
      <c r="S337" s="191">
        <v>4.4477089776241119</v>
      </c>
      <c r="T337" s="208">
        <f t="shared" si="22"/>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6.24140986471938E-2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4.4341437451776864</v>
      </c>
      <c r="R338" s="166" t="str">
        <f t="shared" si="21"/>
        <v/>
      </c>
      <c r="S338" s="191">
        <v>4.4341437451776864</v>
      </c>
      <c r="T338" s="208">
        <f t="shared" si="22"/>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0.92649247629994358</v>
      </c>
      <c r="F339" s="128">
        <f>VLOOKUP(A339,'Tüm - Sektör'!$A:$H,6,0)</f>
        <v>1.768496979509458E-3</v>
      </c>
      <c r="G339" s="127">
        <f>VLOOKUP(A339,'Tüm - Sektör'!$A:$H,7,0)</f>
        <v>495.63727299999999</v>
      </c>
      <c r="H339" s="159">
        <v>86.8</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4.5920420440832119</v>
      </c>
      <c r="R339" s="166" t="str">
        <f t="shared" si="21"/>
        <v/>
      </c>
      <c r="S339" s="191">
        <v>4.5920420440832119</v>
      </c>
      <c r="T339" s="208">
        <f t="shared" si="22"/>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8.6022320827750356</v>
      </c>
      <c r="F340" s="128">
        <f>VLOOKUP(A340,'Tüm - Sektör'!$A:$H,6,0)</f>
        <v>0.52643813922675964</v>
      </c>
      <c r="G340" s="127">
        <f>VLOOKUP(A340,'Tüm - Sektör'!$A:$H,7,0)</f>
        <v>55.665987999999999</v>
      </c>
      <c r="H340" s="159">
        <v>83.55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0"/>
        <v>4.7885174789297018</v>
      </c>
      <c r="R340" s="166">
        <f t="shared" si="21"/>
        <v>1.7354877318970712E-2</v>
      </c>
      <c r="S340" s="191">
        <v>4.7885174789297018</v>
      </c>
      <c r="T340" s="208">
        <f t="shared" si="22"/>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3.6986099718901762</v>
      </c>
      <c r="F341" s="128">
        <f>VLOOKUP(A341,'Tüm - Sektör'!$A:$H,6,0)</f>
        <v>0.13662616079510242</v>
      </c>
      <c r="G341" s="127">
        <f>VLOOKUP(A341,'Tüm - Sektör'!$A:$H,7,0)</f>
        <v>127.238255</v>
      </c>
      <c r="H341" s="159">
        <v>85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0"/>
        <v>4.7060467874890506</v>
      </c>
      <c r="R341" s="166" t="str">
        <f t="shared" si="21"/>
        <v/>
      </c>
      <c r="S341" s="191">
        <v>4.7060467874890506</v>
      </c>
      <c r="T341" s="208">
        <f t="shared" si="22"/>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3.4822082220715152E-2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4.8108595542202544</v>
      </c>
      <c r="R342" s="166" t="str">
        <f t="shared" si="21"/>
        <v/>
      </c>
      <c r="S342" s="191">
        <v>4.8108595542202544</v>
      </c>
      <c r="T342" s="208">
        <f t="shared" si="22"/>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12.119654929184858</v>
      </c>
      <c r="F343" s="128">
        <f>VLOOKUP(A343,'Tüm - Sektör'!$A:$H,6,0)</f>
        <v>0.9237541866756751</v>
      </c>
      <c r="G343" s="127">
        <f>VLOOKUP(A343,'Tüm - Sektör'!$A:$H,7,0)</f>
        <v>40.501919000000001</v>
      </c>
      <c r="H343" s="159">
        <v>81.5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4.908692822497958</v>
      </c>
      <c r="R343" s="166" t="str">
        <f t="shared" si="21"/>
        <v/>
      </c>
      <c r="S343" s="191">
        <v>4.908692822497958</v>
      </c>
      <c r="T343" s="208">
        <f t="shared" si="22"/>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2.0576547523483373</v>
      </c>
      <c r="F344" s="128">
        <f>VLOOKUP(A344,'Tüm - Sektör'!$A:$H,6,0)</f>
        <v>2.0714631856851125E-2</v>
      </c>
      <c r="G344" s="127">
        <f>VLOOKUP(A344,'Tüm - Sektör'!$A:$H,7,0)</f>
        <v>238.53873200000001</v>
      </c>
      <c r="H344" s="159">
        <v>81.5</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0"/>
        <v>4.9083035551894643</v>
      </c>
      <c r="R344" s="166" t="str">
        <f t="shared" si="21"/>
        <v/>
      </c>
      <c r="S344" s="191">
        <v>4.9083035551894643</v>
      </c>
      <c r="T344" s="208">
        <f t="shared" si="22"/>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0.62165998397262845</v>
      </c>
      <c r="F345" s="128">
        <f>VLOOKUP(A345,'Tüm - Sektör'!$A:$H,6,0)</f>
        <v>2.8853746750391292E-3</v>
      </c>
      <c r="G345" s="127">
        <f>VLOOKUP(A345,'Tüm - Sektör'!$A:$H,7,0)</f>
        <v>821.38268200000005</v>
      </c>
      <c r="H345" s="159">
        <v>78.349999999999994</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0"/>
        <v>5.1062074492751455</v>
      </c>
      <c r="R345" s="166" t="str">
        <f t="shared" si="21"/>
        <v/>
      </c>
      <c r="S345" s="191">
        <v>5.1062074492751455</v>
      </c>
      <c r="T345" s="208">
        <f t="shared" si="22"/>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16.767999593055404</v>
      </c>
      <c r="F346" s="128">
        <f>VLOOKUP(A346,'Tüm - Sektör'!$A:$H,6,0)</f>
        <v>0.72310482075018523</v>
      </c>
      <c r="G346" s="127">
        <f>VLOOKUP(A346,'Tüm - Sektör'!$A:$H,7,0)</f>
        <v>31.206356</v>
      </c>
      <c r="H346" s="159">
        <v>76.5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5.2326816470874205</v>
      </c>
      <c r="R346" s="166" t="str">
        <f t="shared" si="21"/>
        <v/>
      </c>
      <c r="S346" s="191">
        <v>5.2326816470874205</v>
      </c>
      <c r="T346" s="208">
        <f t="shared" si="22"/>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0.84603406345123855</v>
      </c>
      <c r="F347" s="128">
        <f>VLOOKUP(A347,'Tüm - Sektör'!$A:$H,6,0)</f>
        <v>3.1723311249819588E-3</v>
      </c>
      <c r="G347" s="127">
        <f>VLOOKUP(A347,'Tüm - Sektör'!$A:$H,7,0)</f>
        <v>620.28678500000001</v>
      </c>
      <c r="H347" s="159">
        <v>76.25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5.2478374921865472</v>
      </c>
      <c r="R347" s="166" t="str">
        <f t="shared" si="21"/>
        <v/>
      </c>
      <c r="S347" s="191">
        <v>5.2478374921865472</v>
      </c>
      <c r="T347" s="208">
        <f t="shared" si="22"/>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8.9558282945578785E-2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20"/>
        <v>5.358614108804268</v>
      </c>
      <c r="R348" s="166" t="str">
        <f t="shared" si="21"/>
        <v/>
      </c>
      <c r="S348" s="191">
        <v>5.358614108804268</v>
      </c>
      <c r="T348" s="208">
        <f t="shared" si="22"/>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16.728037654812763</v>
      </c>
      <c r="F349" s="128">
        <f>VLOOKUP(A349,'Tüm - Sektör'!$A:$H,6,0)</f>
        <v>1.9926191369639978</v>
      </c>
      <c r="G349" s="127">
        <f>VLOOKUP(A349,'Tüm - Sektör'!$A:$H,7,0)</f>
        <v>32.987870999999998</v>
      </c>
      <c r="H349" s="159">
        <v>72.5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5.5182234824010594</v>
      </c>
      <c r="R349" s="166" t="str">
        <f t="shared" si="21"/>
        <v/>
      </c>
      <c r="S349" s="191">
        <v>5.5182234824010594</v>
      </c>
      <c r="T349" s="208">
        <f t="shared" si="22"/>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3.6580240822512895</v>
      </c>
      <c r="F350" s="128">
        <f>VLOOKUP(A350,'Tüm - Sektör'!$A:$H,6,0)</f>
        <v>7.4141041402194657E-2</v>
      </c>
      <c r="G350" s="127">
        <f>VLOOKUP(A350,'Tüm - Sektör'!$A:$H,7,0)</f>
        <v>150.89256599999999</v>
      </c>
      <c r="H350" s="159">
        <v>72.5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5.5196864026069203</v>
      </c>
      <c r="R350" s="166" t="str">
        <f t="shared" si="21"/>
        <v/>
      </c>
      <c r="S350" s="191">
        <v>5.5196864026069203</v>
      </c>
      <c r="T350" s="208">
        <f t="shared" si="22"/>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0.20237908760221662</v>
      </c>
      <c r="F351" s="128">
        <f>VLOOKUP(A351,'Tüm - Sektör'!$A:$H,6,0)</f>
        <v>5.5598650440169398E-4</v>
      </c>
      <c r="G351" s="127">
        <f>VLOOKUP(A351,'Tüm - Sektör'!$A:$H,7,0)</f>
        <v>2764.7628810000001</v>
      </c>
      <c r="H351" s="159">
        <v>71.5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5.5953018929325582</v>
      </c>
      <c r="R351" s="166" t="str">
        <f t="shared" si="21"/>
        <v/>
      </c>
      <c r="S351" s="191">
        <v>5.5953018929325582</v>
      </c>
      <c r="T351" s="208">
        <f t="shared" si="22"/>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23.46469812104149</v>
      </c>
      <c r="F352" s="128">
        <f>VLOOKUP(A352,'Tüm - Sektör'!$A:$H,6,0)</f>
        <v>3.8623678910462074</v>
      </c>
      <c r="G352" s="127">
        <f>VLOOKUP(A352,'Tüm - Sektör'!$A:$H,7,0)</f>
        <v>24.411895999999999</v>
      </c>
      <c r="H352" s="159">
        <v>69.849999999999994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5.7281777020226023</v>
      </c>
      <c r="R352" s="166">
        <f t="shared" si="21"/>
        <v>1.0737294201861132E-2</v>
      </c>
      <c r="S352" s="191">
        <v>5.7281777020226023</v>
      </c>
      <c r="T352" s="208">
        <f t="shared" si="22"/>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11.000035684115758</v>
      </c>
      <c r="F353" s="128">
        <f>VLOOKUP(A353,'Tüm - Sektör'!$A:$H,6,0)</f>
        <v>1.1904800523934804</v>
      </c>
      <c r="G353" s="127">
        <f>VLOOKUP(A353,'Tüm - Sektör'!$A:$H,7,0)</f>
        <v>51.506743</v>
      </c>
      <c r="H353" s="159">
        <v>70.599999999999994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5.6657601097257952</v>
      </c>
      <c r="R353" s="166" t="str">
        <f t="shared" si="21"/>
        <v/>
      </c>
      <c r="S353" s="191">
        <v>5.6657601097257952</v>
      </c>
      <c r="T353" s="208">
        <f t="shared" si="22"/>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28.805991646262424</v>
      </c>
      <c r="F354" s="128">
        <f>VLOOKUP(A354,'Tüm - Sektör'!$A:$H,6,0)</f>
        <v>2.7278401180172751</v>
      </c>
      <c r="G354" s="127">
        <f>VLOOKUP(A354,'Tüm - Sektör'!$A:$H,7,0)</f>
        <v>21.20458</v>
      </c>
      <c r="H354" s="159">
        <v>65.5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6.1081895434250324</v>
      </c>
      <c r="R354" s="166">
        <f t="shared" si="21"/>
        <v>5.4198473282442705E-2</v>
      </c>
      <c r="S354" s="191">
        <v>6.1081895434250324</v>
      </c>
      <c r="T354" s="208">
        <f t="shared" si="22"/>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1.4522923418010691</v>
      </c>
      <c r="F355" s="128">
        <f>VLOOKUP(A355,'Tüm - Sektör'!$A:$H,6,0)</f>
        <v>5.5011073553070798E-2</v>
      </c>
      <c r="G355" s="127">
        <f>VLOOKUP(A355,'Tüm - Sektör'!$A:$H,7,0)</f>
        <v>398.89761299999998</v>
      </c>
      <c r="H355" s="159">
        <v>69.05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5.7931594852262664</v>
      </c>
      <c r="R355" s="166" t="str">
        <f t="shared" si="21"/>
        <v/>
      </c>
      <c r="S355" s="191">
        <v>5.7931594852262664</v>
      </c>
      <c r="T355" s="208">
        <f t="shared" si="22"/>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0.95624451981624592</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6.0956955470063665</v>
      </c>
      <c r="R356" s="166" t="str">
        <f t="shared" si="21"/>
        <v/>
      </c>
      <c r="S356" s="191">
        <v>6.0956955470063665</v>
      </c>
      <c r="T356" s="208">
        <f t="shared" si="22"/>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4.0151574703980941</v>
      </c>
      <c r="F357" s="128">
        <f>VLOOKUP(A357,'Tüm - Sektör'!$A:$H,6,0)</f>
        <v>3.8013325163532251E-2</v>
      </c>
      <c r="G357" s="127">
        <f>VLOOKUP(A357,'Tüm - Sektör'!$A:$H,7,0)</f>
        <v>152.95793800000001</v>
      </c>
      <c r="H357" s="159">
        <v>65.150000000000006</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6.1415020741738848</v>
      </c>
      <c r="R357" s="166" t="str">
        <f t="shared" si="21"/>
        <v/>
      </c>
      <c r="S357" s="191">
        <v>6.1415020741738848</v>
      </c>
      <c r="T357" s="208">
        <f t="shared" si="22"/>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13.959642970578232</v>
      </c>
      <c r="F358" s="128">
        <f>VLOOKUP(A358,'Tüm - Sektör'!$A:$H,6,0)</f>
        <v>0.55620756332819732</v>
      </c>
      <c r="G358" s="127">
        <f>VLOOKUP(A358,'Tüm - Sektör'!$A:$H,7,0)</f>
        <v>46.332011000000001</v>
      </c>
      <c r="H358" s="159">
        <v>61.85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6.4677833166890331</v>
      </c>
      <c r="R358" s="166" t="str">
        <f t="shared" si="21"/>
        <v/>
      </c>
      <c r="S358" s="191">
        <v>6.4677833166890331</v>
      </c>
      <c r="T358" s="208">
        <f t="shared" si="22"/>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0.32723003825060593</v>
      </c>
      <c r="G359" s="127">
        <f>VLOOKUP(A359,'Tüm - Sektör'!$A:$H,7,0)</f>
        <v>65.829008000000002</v>
      </c>
      <c r="H359" s="159">
        <v>58.7</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6.8198576618299844</v>
      </c>
      <c r="R359" s="166">
        <f t="shared" si="21"/>
        <v>1.2776831345826235E-2</v>
      </c>
      <c r="S359" s="191">
        <v>6.8198576618299844</v>
      </c>
      <c r="T359" s="208">
        <f t="shared" si="22"/>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2.8108963534196061</v>
      </c>
      <c r="F360" s="128">
        <f>VLOOKUP(A360,'Tüm - Sektör'!$A:$H,6,0)</f>
        <v>0.20521524302059349</v>
      </c>
      <c r="G360" s="127">
        <f>VLOOKUP(A360,'Tüm - Sektör'!$A:$H,7,0)</f>
        <v>239.36703</v>
      </c>
      <c r="H360" s="159">
        <v>59.45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6.7283591175588136</v>
      </c>
      <c r="R360" s="166" t="str">
        <f t="shared" si="21"/>
        <v/>
      </c>
      <c r="S360" s="191">
        <v>6.7283591175588136</v>
      </c>
      <c r="T360" s="208">
        <f t="shared" si="22"/>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7.0066511430594156</v>
      </c>
      <c r="R361" s="166" t="str">
        <f t="shared" si="21"/>
        <v/>
      </c>
      <c r="S361" s="191">
        <v>7.0066511430594156</v>
      </c>
      <c r="T361" s="208">
        <f t="shared" si="22"/>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8.2848737260971035</v>
      </c>
      <c r="F362" s="128">
        <f>VLOOKUP(A362,'Tüm - Sektör'!$A:$H,6,0)</f>
        <v>0.37658516936805014</v>
      </c>
      <c r="G362" s="127">
        <f>VLOOKUP(A362,'Tüm - Sektör'!$A:$H,7,0)</f>
        <v>86.717521000000005</v>
      </c>
      <c r="H362" s="159">
        <v>55.7</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7.1844371132517377</v>
      </c>
      <c r="R362" s="166" t="str">
        <f t="shared" si="21"/>
        <v/>
      </c>
      <c r="S362" s="191">
        <v>7.1844371132517377</v>
      </c>
      <c r="T362" s="208">
        <f t="shared" si="22"/>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4.9071283031260737</v>
      </c>
      <c r="F363" s="128">
        <f>VLOOKUP(A363,'Tüm - Sektör'!$A:$H,6,0)</f>
        <v>3.1926664301405817E-2</v>
      </c>
      <c r="G363" s="127">
        <f>VLOOKUP(A363,'Tüm - Sektör'!$A:$H,7,0)</f>
        <v>147.02876900000001</v>
      </c>
      <c r="H363" s="159">
        <v>55.55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7.2148903373368558</v>
      </c>
      <c r="R363" s="166" t="str">
        <f t="shared" si="21"/>
        <v/>
      </c>
      <c r="S363" s="191">
        <v>7.2148903373368558</v>
      </c>
      <c r="T363" s="208">
        <f t="shared" si="22"/>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1.5228919596482364</v>
      </c>
      <c r="F364" s="128">
        <f>VLOOKUP(A364,'Tüm - Sektör'!$A:$H,6,0)</f>
        <v>4.1261727361967598E-3</v>
      </c>
      <c r="G364" s="127">
        <f>VLOOKUP(A364,'Tüm - Sektör'!$A:$H,7,0)</f>
        <v>515.12446699999998</v>
      </c>
      <c r="H364" s="159">
        <v>51</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20"/>
        <v>7.8447890901238324</v>
      </c>
      <c r="R364" s="166">
        <f t="shared" si="21"/>
        <v>1.2745098039215658E-2</v>
      </c>
      <c r="S364" s="191">
        <v>7.8447890901238324</v>
      </c>
      <c r="T364" s="208">
        <f t="shared" si="22"/>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7.7478442182012461</v>
      </c>
      <c r="R365" s="166" t="str">
        <f t="shared" si="21"/>
        <v/>
      </c>
      <c r="S365" s="191">
        <v>7.7478442182012461</v>
      </c>
      <c r="T365" s="208">
        <f t="shared" si="22"/>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0.83861854193573582</v>
      </c>
      <c r="F367" s="128">
        <f>VLOOKUP(A367,'Tüm - Sektör'!$A:$H,6,0)</f>
        <v>5.2372742665775848E-3</v>
      </c>
      <c r="G367" s="127">
        <f>VLOOKUP(A367,'Tüm - Sektör'!$A:$H,7,0)</f>
        <v>948.26043000000004</v>
      </c>
      <c r="H367" s="159">
        <v>50.3</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7.9522877918195389</v>
      </c>
      <c r="R367" s="166" t="str">
        <f t="shared" si="21"/>
        <v/>
      </c>
      <c r="S367" s="191">
        <v>7.9522877918195389</v>
      </c>
      <c r="T367" s="208">
        <f t="shared" si="22"/>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1.4292407215836216</v>
      </c>
      <c r="F368" s="128">
        <f>VLOOKUP(A368,'Tüm - Sektör'!$A:$H,6,0)</f>
        <v>1.458408899575124E-2</v>
      </c>
      <c r="G368" s="127">
        <f>VLOOKUP(A368,'Tüm - Sektör'!$A:$H,7,0)</f>
        <v>580.533368</v>
      </c>
      <c r="H368" s="159">
        <v>48.22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8.2972192978369019</v>
      </c>
      <c r="R368" s="166" t="str">
        <f t="shared" si="21"/>
        <v/>
      </c>
      <c r="S368" s="191">
        <v>8.2972192978369019</v>
      </c>
      <c r="T368" s="208">
        <f t="shared" si="22"/>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23.398027381569623</v>
      </c>
      <c r="F369" s="128">
        <f>VLOOKUP(A369,'Tüm - Sektör'!$A:$H,6,0)</f>
        <v>1.9755173405580566</v>
      </c>
      <c r="G369" s="127">
        <f>VLOOKUP(A369,'Tüm - Sektör'!$A:$H,7,0)</f>
        <v>36.397486000000001</v>
      </c>
      <c r="H369" s="159">
        <v>46.98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8.5162937404829702</v>
      </c>
      <c r="R369" s="166" t="str">
        <f t="shared" si="21"/>
        <v/>
      </c>
      <c r="S369" s="191">
        <v>8.5162937404829702</v>
      </c>
      <c r="T369" s="208">
        <f t="shared" si="22"/>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8.8132399541182735</v>
      </c>
      <c r="F370" s="128">
        <f>VLOOKUP(A370,'Tüm - Sektör'!$A:$H,6,0)</f>
        <v>0.38318434583122929</v>
      </c>
      <c r="G370" s="127">
        <f>VLOOKUP(A370,'Tüm - Sektör'!$A:$H,7,0)</f>
        <v>101.92848499999999</v>
      </c>
      <c r="H370" s="159">
        <v>44.54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8.983201964647451</v>
      </c>
      <c r="R370" s="166">
        <f t="shared" si="21"/>
        <v>3.3677593174674447E-2</v>
      </c>
      <c r="S370" s="191">
        <v>8.983201964647451</v>
      </c>
      <c r="T370" s="208">
        <f t="shared" si="22"/>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12.165709029254835</v>
      </c>
      <c r="F371" s="128">
        <f>VLOOKUP(A371,'Tüm - Sektör'!$A:$H,6,0)</f>
        <v>1.0347102324670712</v>
      </c>
      <c r="G371" s="127">
        <f>VLOOKUP(A371,'Tüm - Sektör'!$A:$H,7,0)</f>
        <v>71.434415000000001</v>
      </c>
      <c r="H371" s="159">
        <v>46.04</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8.6905030756503692</v>
      </c>
      <c r="R371" s="166" t="str">
        <f t="shared" si="21"/>
        <v/>
      </c>
      <c r="S371" s="191">
        <v>8.6905030756503692</v>
      </c>
      <c r="T371" s="208">
        <f t="shared" si="22"/>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10.408987761226689</v>
      </c>
      <c r="F372" s="128">
        <f>VLOOKUP(A372,'Tüm - Sektör'!$A:$H,6,0)</f>
        <v>0.87287109108819194</v>
      </c>
      <c r="G372" s="127">
        <f>VLOOKUP(A372,'Tüm - Sektör'!$A:$H,7,0)</f>
        <v>85.702517999999998</v>
      </c>
      <c r="H372" s="159">
        <v>44.84</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0"/>
        <v>8.9207646096830988</v>
      </c>
      <c r="R372" s="166">
        <f t="shared" si="21"/>
        <v>1.3826940231935713E-2</v>
      </c>
      <c r="S372" s="191">
        <v>8.9207646096830988</v>
      </c>
      <c r="T372" s="208">
        <f t="shared" si="22"/>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3.342428918026513</v>
      </c>
      <c r="F373" s="128">
        <f>VLOOKUP(A373,'Tüm - Sektör'!$A:$H,6,0)</f>
        <v>0.25321431197170552</v>
      </c>
      <c r="G373" s="127">
        <f>VLOOKUP(A373,'Tüm - Sektör'!$A:$H,7,0)</f>
        <v>263.25921499999998</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8.7992521315295917</v>
      </c>
      <c r="R373" s="166" t="str">
        <f t="shared" si="21"/>
        <v/>
      </c>
      <c r="S373" s="191">
        <v>8.7992521315295917</v>
      </c>
      <c r="T373" s="208">
        <f t="shared" si="22"/>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f t="shared" si="21"/>
        <v>9.0497737556560764E-3</v>
      </c>
      <c r="S374" s="191">
        <v>9.05153726009131</v>
      </c>
      <c r="T374" s="208">
        <f t="shared" si="22"/>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1.2361422923858782</v>
      </c>
      <c r="F375" s="128">
        <f>VLOOKUP(A375,'Tüm - Sektör'!$A:$H,6,0)</f>
        <v>3.6007698970240115E-2</v>
      </c>
      <c r="G375" s="127">
        <f>VLOOKUP(A375,'Tüm - Sektör'!$A:$H,7,0)</f>
        <v>725.54518099999996</v>
      </c>
      <c r="H375" s="159">
        <v>44.6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8.9687708327086693</v>
      </c>
      <c r="R375" s="166" t="str">
        <f t="shared" si="21"/>
        <v/>
      </c>
      <c r="S375" s="191">
        <v>8.9687708327086693</v>
      </c>
      <c r="T375" s="208">
        <f t="shared" si="22"/>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2.1331255950235057</v>
      </c>
      <c r="F376" s="128">
        <f>VLOOKUP(A376,'Tüm - Sektör'!$A:$H,6,0)</f>
        <v>5.246197560815493E-2</v>
      </c>
      <c r="G376" s="127">
        <f>VLOOKUP(A376,'Tüm - Sektör'!$A:$H,7,0)</f>
        <v>426.23041999999998</v>
      </c>
      <c r="H376" s="159">
        <v>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9.0920301827961865</v>
      </c>
      <c r="R376" s="166" t="str">
        <f t="shared" si="21"/>
        <v/>
      </c>
      <c r="S376" s="191">
        <v>9.0920301827961865</v>
      </c>
      <c r="T376" s="208">
        <f t="shared" si="22"/>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0.39236227593661777</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9.1973502245293126</v>
      </c>
      <c r="R377" s="166" t="str">
        <f t="shared" si="21"/>
        <v/>
      </c>
      <c r="S377" s="191">
        <v>9.1973502245293126</v>
      </c>
      <c r="T377" s="208">
        <f t="shared" si="22"/>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34.547345906463228</v>
      </c>
      <c r="F378" s="128">
        <f>VLOOKUP(A378,'Tüm - Sektör'!$A:$H,6,0)</f>
        <v>5.9275615049275849</v>
      </c>
      <c r="G378" s="127">
        <f>VLOOKUP(A378,'Tüm - Sektör'!$A:$H,7,0)</f>
        <v>27.728836000000001</v>
      </c>
      <c r="H378" s="159">
        <v>41.76</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20"/>
        <v>9.5795768887559021</v>
      </c>
      <c r="R378" s="166">
        <f t="shared" si="21"/>
        <v>7.6628352490421534E-2</v>
      </c>
      <c r="S378" s="191">
        <v>9.5795768887559021</v>
      </c>
      <c r="T378" s="208">
        <f t="shared" si="22"/>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1.467161386795099</v>
      </c>
      <c r="F379" s="128">
        <f>VLOOKUP(A379,'Tüm - Sektör'!$A:$H,6,0)</f>
        <v>5.1051034102762086E-3</v>
      </c>
      <c r="G379" s="127">
        <f>VLOOKUP(A379,'Tüm - Sektör'!$A:$H,7,0)</f>
        <v>606.51760000000002</v>
      </c>
      <c r="H379" s="159">
        <v>44.96</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0"/>
        <v>8.8985920313163511</v>
      </c>
      <c r="R379" s="166" t="str">
        <f t="shared" si="21"/>
        <v/>
      </c>
      <c r="S379" s="191">
        <v>8.8985920313163511</v>
      </c>
      <c r="T379" s="208">
        <f t="shared" si="22"/>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12.114875028328212</v>
      </c>
      <c r="F380" s="128">
        <f>VLOOKUP(A380,'Tüm - Sektör'!$A:$H,6,0)</f>
        <v>0.84412451423691559</v>
      </c>
      <c r="G380" s="127">
        <f>VLOOKUP(A380,'Tüm - Sektör'!$A:$H,7,0)</f>
        <v>84.545681999999999</v>
      </c>
      <c r="H380" s="159">
        <v>39.06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10.24260371614778</v>
      </c>
      <c r="R380" s="166">
        <f t="shared" si="21"/>
        <v>1.0240655401945506E-3</v>
      </c>
      <c r="S380" s="191">
        <v>10.24260371614778</v>
      </c>
      <c r="T380" s="208">
        <f t="shared" si="22"/>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0.70546852493231671</v>
      </c>
      <c r="F381" s="128">
        <f>VLOOKUP(A381,'Tüm - Sektör'!$A:$H,6,0)</f>
        <v>5.90521476355425E-3</v>
      </c>
      <c r="G381" s="127">
        <f>VLOOKUP(A381,'Tüm - Sektör'!$A:$H,7,0)</f>
        <v>1450.4123199999999</v>
      </c>
      <c r="H381" s="159">
        <v>39.1</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10.232202399340592</v>
      </c>
      <c r="R381" s="166" t="str">
        <f t="shared" si="21"/>
        <v/>
      </c>
      <c r="S381" s="191">
        <v>10.232202399340592</v>
      </c>
      <c r="T381" s="208">
        <f t="shared" si="22"/>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2.6644455848271544</v>
      </c>
      <c r="F382" s="128">
        <f>VLOOKUP(A382,'Tüm - Sektör'!$A:$H,6,0)</f>
        <v>2.6968072720922616E-2</v>
      </c>
      <c r="G382" s="127">
        <f>VLOOKUP(A382,'Tüm - Sektör'!$A:$H,7,0)</f>
        <v>387.97063400000002</v>
      </c>
      <c r="H382" s="159">
        <v>38.700000000000003</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10.337266428038919</v>
      </c>
      <c r="R382" s="166" t="str">
        <f t="shared" si="21"/>
        <v/>
      </c>
      <c r="S382" s="191">
        <v>10.337266428038919</v>
      </c>
      <c r="T382" s="208">
        <f t="shared" si="22"/>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0.32563891984267729</v>
      </c>
      <c r="F383" s="128">
        <f>VLOOKUP(A383,'Tüm - Sektör'!$A:$H,6,0)</f>
        <v>1.2572931268057038E-3</v>
      </c>
      <c r="G383" s="127">
        <f>VLOOKUP(A383,'Tüm - Sektör'!$A:$H,7,0)</f>
        <v>3267.1327310000001</v>
      </c>
      <c r="H383" s="159">
        <v>37.6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10.639055735054965</v>
      </c>
      <c r="R383" s="166" t="str">
        <f t="shared" si="21"/>
        <v/>
      </c>
      <c r="S383" s="191">
        <v>10.639055735054965</v>
      </c>
      <c r="T383" s="208">
        <f t="shared" si="22"/>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14.949472576627707</v>
      </c>
      <c r="F384" s="128">
        <f>VLOOKUP(A384,'Tüm - Sektör'!$A:$H,6,0)</f>
        <v>0.7413574300336081</v>
      </c>
      <c r="G384" s="127">
        <f>VLOOKUP(A384,'Tüm - Sektör'!$A:$H,7,0)</f>
        <v>71.523961</v>
      </c>
      <c r="H384" s="159">
        <v>37.42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10.692454935412897</v>
      </c>
      <c r="R384" s="166" t="str">
        <f t="shared" si="21"/>
        <v/>
      </c>
      <c r="S384" s="191">
        <v>10.692454935412897</v>
      </c>
      <c r="T384" s="208">
        <f t="shared" si="22"/>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1.8821189888595209</v>
      </c>
      <c r="F385" s="128">
        <f>VLOOKUP(A385,'Tüm - Sektör'!$A:$H,6,0)</f>
        <v>6.5802760718372516E-2</v>
      </c>
      <c r="G385" s="127">
        <f>VLOOKUP(A385,'Tüm - Sektör'!$A:$H,7,0)</f>
        <v>576.62533099999996</v>
      </c>
      <c r="H385" s="159">
        <v>36.86</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10.852774849325066</v>
      </c>
      <c r="R385" s="166" t="str">
        <f t="shared" si="21"/>
        <v/>
      </c>
      <c r="S385" s="191">
        <v>10.852774849325066</v>
      </c>
      <c r="T385" s="208">
        <f t="shared" si="22"/>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12.891290966105576</v>
      </c>
      <c r="F386" s="128">
        <f>VLOOKUP(A386,'Tüm - Sektör'!$A:$H,6,0)</f>
        <v>1.193638052417183</v>
      </c>
      <c r="G386" s="127">
        <f>VLOOKUP(A386,'Tüm - Sektör'!$A:$H,7,0)</f>
        <v>87.924075000000002</v>
      </c>
      <c r="H386" s="159">
        <v>35.299999999999997</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0"/>
        <v>11.334548337506892</v>
      </c>
      <c r="R386" s="166">
        <f t="shared" si="21"/>
        <v>2.2096317280453293E-2</v>
      </c>
      <c r="S386" s="191">
        <v>11.334548337506892</v>
      </c>
      <c r="T386" s="208">
        <f t="shared" si="22"/>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0.34054666836203062</v>
      </c>
      <c r="F387" s="128">
        <f>VLOOKUP(A387,'Tüm - Sektör'!$A:$H,6,0)</f>
        <v>1.1518700207141797E-3</v>
      </c>
      <c r="G387" s="127">
        <f>VLOOKUP(A387,'Tüm - Sektör'!$A:$H,7,0)</f>
        <v>3255.5922759999999</v>
      </c>
      <c r="H387" s="159">
        <v>36.08</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11.086811031369605</v>
      </c>
      <c r="R387" s="166" t="str">
        <f t="shared" si="21"/>
        <v/>
      </c>
      <c r="S387" s="191">
        <v>11.086811031369605</v>
      </c>
      <c r="T387" s="208">
        <f t="shared" si="22"/>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13.876065092066305</v>
      </c>
      <c r="F388" s="128">
        <f>VLOOKUP(A388,'Tüm - Sektör'!$A:$H,6,0)</f>
        <v>1.3215300087682196</v>
      </c>
      <c r="G388" s="127">
        <f>VLOOKUP(A388,'Tüm - Sektör'!$A:$H,7,0)</f>
        <v>82.764232000000007</v>
      </c>
      <c r="H388" s="159">
        <v>34.840000000000003</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11.484418705268773</v>
      </c>
      <c r="R388" s="166" t="str">
        <f t="shared" si="21"/>
        <v/>
      </c>
      <c r="S388" s="191">
        <v>11.484418705268773</v>
      </c>
      <c r="T388" s="208">
        <f t="shared" si="22"/>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10.419865663111484</v>
      </c>
      <c r="F389" s="128">
        <f>VLOOKUP(A389,'Tüm - Sektör'!$A:$H,6,0)</f>
        <v>0.64573669858899652</v>
      </c>
      <c r="G389" s="127">
        <f>VLOOKUP(A389,'Tüm - Sektör'!$A:$H,7,0)</f>
        <v>113.270408</v>
      </c>
      <c r="H389" s="159">
        <v>33.9</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11.802624349658283</v>
      </c>
      <c r="R389" s="166" t="str">
        <f t="shared" si="21"/>
        <v/>
      </c>
      <c r="S389" s="191">
        <v>11.802624349658283</v>
      </c>
      <c r="T389" s="208">
        <f t="shared" si="22"/>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4.1781848324023025</v>
      </c>
      <c r="F390" s="128">
        <f>VLOOKUP(A390,'Tüm - Sektör'!$A:$H,6,0)</f>
        <v>0.1174189323198566</v>
      </c>
      <c r="G390" s="127">
        <f>VLOOKUP(A390,'Tüm - Sektör'!$A:$H,7,0)</f>
        <v>287.17617999999999</v>
      </c>
      <c r="H390" s="159">
        <v>33.340000000000003</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11.998751595032333</v>
      </c>
      <c r="R390" s="166">
        <f t="shared" si="21"/>
        <v>4.0791841631673646E-2</v>
      </c>
      <c r="S390" s="191">
        <v>11.998751595032333</v>
      </c>
      <c r="T390" s="208">
        <f t="shared" si="22"/>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2.6309203518461333</v>
      </c>
      <c r="F391" s="128">
        <f>VLOOKUP(A391,'Tüm - Sektör'!$A:$H,6,0)</f>
        <v>5.3149906097901684E-2</v>
      </c>
      <c r="G391" s="127">
        <f>VLOOKUP(A391,'Tüm - Sektör'!$A:$H,7,0)</f>
        <v>438.15582999999998</v>
      </c>
      <c r="H391" s="159">
        <v>34.700000000000003</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0"/>
        <v>11.527530904270344</v>
      </c>
      <c r="R391" s="166" t="str">
        <f t="shared" si="21"/>
        <v/>
      </c>
      <c r="S391" s="191">
        <v>11.527530904270344</v>
      </c>
      <c r="T391" s="208">
        <f t="shared" si="22"/>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10.912464963894363</v>
      </c>
      <c r="F392" s="128">
        <f>VLOOKUP(A392,'Tüm - Sektör'!$A:$H,6,0)</f>
        <v>0.63150838911425711</v>
      </c>
      <c r="G392" s="127">
        <f>VLOOKUP(A392,'Tüm - Sektör'!$A:$H,7,0)</f>
        <v>109.977541</v>
      </c>
      <c r="H392" s="159">
        <v>33.340000000000003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12.00126062977756</v>
      </c>
      <c r="R392" s="166" t="str">
        <f t="shared" si="21"/>
        <v/>
      </c>
      <c r="S392" s="191">
        <v>12.00126062977756</v>
      </c>
      <c r="T392" s="208">
        <f t="shared" si="22"/>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28.897844754813466</v>
      </c>
      <c r="F393" s="128">
        <f>VLOOKUP(A393,'Tüm - Sektör'!$A:$H,6,0)</f>
        <v>5.3753431463566717</v>
      </c>
      <c r="G393" s="127">
        <f>VLOOKUP(A393,'Tüm - Sektör'!$A:$H,7,0)</f>
        <v>42.916003000000003</v>
      </c>
      <c r="H393" s="159">
        <v>32.26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12.40179992191109</v>
      </c>
      <c r="R393" s="166">
        <f t="shared" ref="R393:R456" si="24">IF(OR(H393="", H394="", Q393=0), "", IF(H393&lt;H394, (H394-H393)/H393, ""))</f>
        <v>1.1779293242405536E-2</v>
      </c>
      <c r="S393" s="191">
        <v>12.40179992191109</v>
      </c>
      <c r="T393" s="208">
        <f t="shared" ref="T393:T456" si="25">S393-Q393</f>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1.3790356206781933</v>
      </c>
      <c r="F394" s="128">
        <f>VLOOKUP(A394,'Tüm - Sektör'!$A:$H,6,0)</f>
        <v>1.7695588570076741E-2</v>
      </c>
      <c r="G394" s="127">
        <f>VLOOKUP(A394,'Tüm - Sektör'!$A:$H,7,0)</f>
        <v>888.70126800000003</v>
      </c>
      <c r="H394" s="159">
        <v>32.64</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12.255507047138774</v>
      </c>
      <c r="R394" s="166">
        <f t="shared" si="24"/>
        <v>4.4117647058823456E-2</v>
      </c>
      <c r="S394" s="191">
        <v>12.255507047138774</v>
      </c>
      <c r="T394" s="208">
        <f t="shared" si="25"/>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1.5973831367601854</v>
      </c>
      <c r="F395" s="128">
        <f>VLOOKUP(A395,'Tüm - Sektör'!$A:$H,6,0)</f>
        <v>5.0341484154227713E-3</v>
      </c>
      <c r="G395" s="127">
        <f>VLOOKUP(A395,'Tüm - Sektör'!$A:$H,7,0)</f>
        <v>734.86807199999998</v>
      </c>
      <c r="H395" s="159">
        <v>34.08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11.738658659562697</v>
      </c>
      <c r="R395" s="166" t="str">
        <f t="shared" si="24"/>
        <v/>
      </c>
      <c r="S395" s="191">
        <v>11.738658659562697</v>
      </c>
      <c r="T395" s="208">
        <f t="shared" si="25"/>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9.4871997751913142</v>
      </c>
      <c r="F396" s="128">
        <f>VLOOKUP(A396,'Tüm - Sektör'!$A:$H,6,0)</f>
        <v>0.83514082528092559</v>
      </c>
      <c r="G396" s="127">
        <f>VLOOKUP(A396,'Tüm - Sektör'!$A:$H,7,0)</f>
        <v>128.94884099999999</v>
      </c>
      <c r="H396" s="159">
        <v>32.700000000000003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12.233634153463804</v>
      </c>
      <c r="R396" s="166">
        <f t="shared" si="24"/>
        <v>9.7859327217125463E-3</v>
      </c>
      <c r="S396" s="191">
        <v>12.233634153463804</v>
      </c>
      <c r="T396" s="208">
        <f t="shared" si="25"/>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3.2590450313658637</v>
      </c>
      <c r="F397" s="128">
        <f>VLOOKUP(A397,'Tüm - Sektör'!$A:$H,6,0)</f>
        <v>3.563745250263383E-2</v>
      </c>
      <c r="G397" s="127">
        <f>VLOOKUP(A397,'Tüm - Sektör'!$A:$H,7,0)</f>
        <v>371.95620600000001</v>
      </c>
      <c r="H397" s="159">
        <v>33.020000000000003</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12.122220250499977</v>
      </c>
      <c r="R397" s="166" t="str">
        <f t="shared" si="24"/>
        <v/>
      </c>
      <c r="S397" s="191">
        <v>12.122220250499977</v>
      </c>
      <c r="T397" s="208">
        <f t="shared" si="25"/>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16.211354562426362</v>
      </c>
      <c r="F398" s="128">
        <f>VLOOKUP(A398,'Tüm - Sektör'!$A:$H,6,0)</f>
        <v>1.3073673034214808</v>
      </c>
      <c r="G398" s="127">
        <f>VLOOKUP(A398,'Tüm - Sektör'!$A:$H,7,0)</f>
        <v>79.448606999999996</v>
      </c>
      <c r="H398" s="159">
        <v>31.06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12.879695375678688</v>
      </c>
      <c r="R398" s="166" t="str">
        <f t="shared" si="24"/>
        <v/>
      </c>
      <c r="S398" s="191">
        <v>12.879695375678688</v>
      </c>
      <c r="T398" s="208">
        <f t="shared" si="25"/>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14.816875336899368</v>
      </c>
      <c r="F399" s="128">
        <f>VLOOKUP(A399,'Tüm - Sektör'!$A:$H,6,0)</f>
        <v>3.2970585168345012</v>
      </c>
      <c r="G399" s="127">
        <f>VLOOKUP(A399,'Tüm - Sektör'!$A:$H,7,0)</f>
        <v>88.406610999999998</v>
      </c>
      <c r="H399" s="159">
        <v>30.54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13.099097341447564</v>
      </c>
      <c r="R399" s="166" t="str">
        <f t="shared" si="24"/>
        <v/>
      </c>
      <c r="S399" s="191">
        <v>13.099097341447564</v>
      </c>
      <c r="T399" s="208">
        <f t="shared" si="25"/>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26.536308290550391</v>
      </c>
      <c r="F400" s="128">
        <f>VLOOKUP(A400,'Tüm - Sektör'!$A:$H,6,0)</f>
        <v>5.2808573712538092</v>
      </c>
      <c r="G400" s="127">
        <f>VLOOKUP(A400,'Tüm - Sektör'!$A:$H,7,0)</f>
        <v>49.784793999999998</v>
      </c>
      <c r="H400" s="159">
        <v>30.28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13.211046417655432</v>
      </c>
      <c r="R400" s="166" t="str">
        <f t="shared" si="24"/>
        <v/>
      </c>
      <c r="S400" s="191">
        <v>13.211046417655432</v>
      </c>
      <c r="T400" s="208">
        <f t="shared" si="25"/>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2.0672988466539732</v>
      </c>
      <c r="F401" s="128">
        <f>VLOOKUP(A401,'Tüm - Sektör'!$A:$H,6,0)</f>
        <v>3.5643083562999542E-2</v>
      </c>
      <c r="G401" s="127">
        <f>VLOOKUP(A401,'Tüm - Sektör'!$A:$H,7,0)</f>
        <v>639.07318699999996</v>
      </c>
      <c r="H401" s="159">
        <v>30.28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13.211552624125789</v>
      </c>
      <c r="R401" s="166" t="str">
        <f t="shared" si="24"/>
        <v/>
      </c>
      <c r="S401" s="191">
        <v>13.211552624125789</v>
      </c>
      <c r="T401" s="208">
        <f t="shared" si="25"/>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5.5720488200629417</v>
      </c>
      <c r="F402" s="128">
        <f>VLOOKUP(A402,'Tüm - Sektör'!$A:$H,6,0)</f>
        <v>0.24121423463475938</v>
      </c>
      <c r="G402" s="127">
        <f>VLOOKUP(A402,'Tüm - Sektör'!$A:$H,7,0)</f>
        <v>254.99831699999999</v>
      </c>
      <c r="H402" s="159">
        <v>28.16</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14.208630713578859</v>
      </c>
      <c r="R402" s="166">
        <f t="shared" si="24"/>
        <v>8.5227272727272166E-3</v>
      </c>
      <c r="S402" s="191">
        <v>14.208630713578859</v>
      </c>
      <c r="T402" s="208">
        <f t="shared" si="25"/>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14.083802852110917</v>
      </c>
      <c r="F403" s="128">
        <f>VLOOKUP(A403,'Tüm - Sektör'!$A:$H,6,0)</f>
        <v>0.85253043898976499</v>
      </c>
      <c r="G403" s="127">
        <f>VLOOKUP(A403,'Tüm - Sektör'!$A:$H,7,0)</f>
        <v>100.037674</v>
      </c>
      <c r="H403" s="159">
        <v>28.4</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14.089108783997421</v>
      </c>
      <c r="R403" s="166" t="str">
        <f t="shared" si="24"/>
        <v/>
      </c>
      <c r="S403" s="191">
        <v>14.089108783997421</v>
      </c>
      <c r="T403" s="208">
        <f t="shared" si="25"/>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4.9661393102640847</v>
      </c>
      <c r="F404" s="128">
        <f>VLOOKUP(A404,'Tüm - Sektör'!$A:$H,6,0)</f>
        <v>0.37233013272335319</v>
      </c>
      <c r="G404" s="127">
        <f>VLOOKUP(A404,'Tüm - Sektör'!$A:$H,7,0)</f>
        <v>292.914446</v>
      </c>
      <c r="H404" s="159">
        <v>27.5</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3"/>
        <v>14.546539448248266</v>
      </c>
      <c r="R404" s="166" t="str">
        <f t="shared" si="24"/>
        <v/>
      </c>
      <c r="S404" s="191">
        <v>14.546539448248266</v>
      </c>
      <c r="T404" s="208">
        <f t="shared" si="25"/>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26.514051151899107</v>
      </c>
      <c r="F405" s="128">
        <f>VLOOKUP(A405,'Tüm - Sektör'!$A:$H,6,0)</f>
        <v>3.7354256342489585</v>
      </c>
      <c r="G405" s="127">
        <f>VLOOKUP(A405,'Tüm - Sektör'!$A:$H,7,0)</f>
        <v>57.282293000000003</v>
      </c>
      <c r="H405" s="159">
        <v>26.34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15.187856467000723</v>
      </c>
      <c r="R405" s="166">
        <f t="shared" si="24"/>
        <v>2.2779043280181746E-3</v>
      </c>
      <c r="S405" s="191">
        <v>15.187856467000723</v>
      </c>
      <c r="T405" s="208">
        <f t="shared" si="25"/>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11.667486890995102</v>
      </c>
      <c r="F406" s="128">
        <f>VLOOKUP(A406,'Tüm - Sektör'!$A:$H,6,0)</f>
        <v>0.63652410752837441</v>
      </c>
      <c r="G406" s="127">
        <f>VLOOKUP(A406,'Tüm - Sektör'!$A:$H,7,0)</f>
        <v>129.924835</v>
      </c>
      <c r="H406" s="159">
        <v>26.4</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15.158963091772016</v>
      </c>
      <c r="R406" s="166" t="str">
        <f t="shared" si="24"/>
        <v/>
      </c>
      <c r="S406" s="191">
        <v>15.158963091772016</v>
      </c>
      <c r="T406" s="208">
        <f t="shared" si="25"/>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12.917997995540087</v>
      </c>
      <c r="F407" s="128">
        <f>VLOOKUP(A407,'Tüm - Sektör'!$A:$H,6,0)</f>
        <v>1.0801001668511778</v>
      </c>
      <c r="G407" s="127">
        <f>VLOOKUP(A407,'Tüm - Sektör'!$A:$H,7,0)</f>
        <v>119.470669</v>
      </c>
      <c r="H407" s="159">
        <v>25.92</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15.433218626678332</v>
      </c>
      <c r="R407" s="166" t="str">
        <f t="shared" si="24"/>
        <v/>
      </c>
      <c r="S407" s="191">
        <v>15.433218626678332</v>
      </c>
      <c r="T407" s="208">
        <f t="shared" si="25"/>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4.0565397261803229</v>
      </c>
      <c r="F408" s="128">
        <f>VLOOKUP(A408,'Tüm - Sektör'!$A:$H,6,0)</f>
        <v>0.10141349315450807</v>
      </c>
      <c r="G408" s="127">
        <f>VLOOKUP(A408,'Tüm - Sektör'!$A:$H,7,0)</f>
        <v>405.15482900000001</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16.435266590922957</v>
      </c>
      <c r="R408" s="166">
        <f t="shared" si="24"/>
        <v>3.1224322103533344E-2</v>
      </c>
      <c r="S408" s="191">
        <v>16.435266590922957</v>
      </c>
      <c r="T408" s="208">
        <f t="shared" si="25"/>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4.2674990281271059</v>
      </c>
      <c r="F409" s="128">
        <f>VLOOKUP(A409,'Tüm - Sektör'!$A:$H,6,0)</f>
        <v>0.17804428800530298</v>
      </c>
      <c r="G409" s="127">
        <f>VLOOKUP(A409,'Tüm - Sektör'!$A:$H,7,0)</f>
        <v>373.44712099999998</v>
      </c>
      <c r="H409" s="159">
        <v>25.1</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15.936852259243656</v>
      </c>
      <c r="R409" s="166" t="str">
        <f t="shared" si="24"/>
        <v/>
      </c>
      <c r="S409" s="191">
        <v>15.936852259243656</v>
      </c>
      <c r="T409" s="208">
        <f t="shared" si="25"/>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1.9544877971554384</v>
      </c>
      <c r="F410" s="128">
        <f>VLOOKUP(A410,'Tüm - Sektör'!$A:$H,6,0)</f>
        <v>8.1436991548143267E-2</v>
      </c>
      <c r="G410" s="127">
        <f>VLOOKUP(A410,'Tüm - Sektör'!$A:$H,7,0)</f>
        <v>849.28664500000002</v>
      </c>
      <c r="H410" s="159">
        <v>24.1</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16.59920383939583</v>
      </c>
      <c r="R410" s="166">
        <f t="shared" si="24"/>
        <v>3.1535269709543484E-2</v>
      </c>
      <c r="S410" s="191">
        <v>16.59920383939583</v>
      </c>
      <c r="T410" s="208">
        <f t="shared" si="25"/>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10.164202891069017</v>
      </c>
      <c r="F411" s="128">
        <f>VLOOKUP(A411,'Tüm - Sektör'!$A:$H,6,0)</f>
        <v>1.3173765406762368</v>
      </c>
      <c r="G411" s="127">
        <f>VLOOKUP(A411,'Tüm - Sektör'!$A:$H,7,0)</f>
        <v>158.330939</v>
      </c>
      <c r="H411" s="159">
        <v>24.86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16.093077879294722</v>
      </c>
      <c r="R411" s="166" t="str">
        <f t="shared" si="24"/>
        <v/>
      </c>
      <c r="S411" s="191">
        <v>16.093077879294722</v>
      </c>
      <c r="T411" s="208">
        <f t="shared" si="25"/>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15.647337001402954</v>
      </c>
      <c r="F412" s="128">
        <f>VLOOKUP(A412,'Tüm - Sektör'!$A:$H,6,0)</f>
        <v>1.3215757598409814</v>
      </c>
      <c r="G412" s="127">
        <f>VLOOKUP(A412,'Tüm - Sektör'!$A:$H,7,0)</f>
        <v>109.374763</v>
      </c>
      <c r="H412" s="159">
        <v>23.38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17.114237761095787</v>
      </c>
      <c r="R412" s="166" t="str">
        <f t="shared" si="24"/>
        <v/>
      </c>
      <c r="S412" s="191">
        <v>17.114237761095787</v>
      </c>
      <c r="T412" s="208">
        <f t="shared" si="25"/>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41.38212318762853</v>
      </c>
      <c r="F413" s="128">
        <f>VLOOKUP(A413,'Tüm - Sektör'!$A:$H,6,0)</f>
        <v>22.490284341102463</v>
      </c>
      <c r="G413" s="127">
        <f>VLOOKUP(A413,'Tüm - Sektör'!$A:$H,7,0)</f>
        <v>41.814453999999998</v>
      </c>
      <c r="H413" s="159">
        <v>23.12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3"/>
        <v>17.303708864514263</v>
      </c>
      <c r="R413" s="166" t="str">
        <f t="shared" si="24"/>
        <v/>
      </c>
      <c r="S413" s="191">
        <v>17.303708864514263</v>
      </c>
      <c r="T413" s="208">
        <f t="shared" si="25"/>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12.747422731585388</v>
      </c>
      <c r="F414" s="128">
        <f>VLOOKUP(A414,'Tüm - Sektör'!$A:$H,6,0)</f>
        <v>1.1225314928535666</v>
      </c>
      <c r="G414" s="127">
        <f>VLOOKUP(A414,'Tüm - Sektör'!$A:$H,7,0)</f>
        <v>138.27239</v>
      </c>
      <c r="H414" s="159">
        <v>22.7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17.626166074366402</v>
      </c>
      <c r="R414" s="166">
        <f t="shared" si="24"/>
        <v>2.643171806167501E-3</v>
      </c>
      <c r="S414" s="191">
        <v>17.626166074366402</v>
      </c>
      <c r="T414" s="208">
        <f t="shared" si="25"/>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5.9783179403921691</v>
      </c>
      <c r="F415" s="128">
        <f>VLOOKUP(A415,'Tüm - Sektör'!$A:$H,6,0)</f>
        <v>0.22702619177825228</v>
      </c>
      <c r="G415" s="127">
        <f>VLOOKUP(A415,'Tüm - Sektör'!$A:$H,7,0)</f>
        <v>294.01063399999998</v>
      </c>
      <c r="H415" s="159">
        <v>22.76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17.57689047908276</v>
      </c>
      <c r="R415" s="166" t="str">
        <f t="shared" si="24"/>
        <v/>
      </c>
      <c r="S415" s="191">
        <v>17.57689047908276</v>
      </c>
      <c r="T415" s="208">
        <f t="shared" si="25"/>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29.595545426480136</v>
      </c>
      <c r="F416" s="128">
        <f>VLOOKUP(A416,'Tüm - Sektör'!$A:$H,6,0)</f>
        <v>5.9788980659555833</v>
      </c>
      <c r="G416" s="127">
        <f>VLOOKUP(A416,'Tüm - Sektör'!$A:$H,7,0)</f>
        <v>59.967219999999998</v>
      </c>
      <c r="H416" s="159">
        <v>22.54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17.747625836097281</v>
      </c>
      <c r="R416" s="166" t="str">
        <f t="shared" si="24"/>
        <v/>
      </c>
      <c r="S416" s="191">
        <v>17.747625836097281</v>
      </c>
      <c r="T416" s="208">
        <f t="shared" si="25"/>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10.879604508446528</v>
      </c>
      <c r="F417" s="128">
        <f>VLOOKUP(A417,'Tüm - Sektör'!$A:$H,6,0)</f>
        <v>0.65198085386507632</v>
      </c>
      <c r="G417" s="127">
        <f>VLOOKUP(A417,'Tüm - Sektör'!$A:$H,7,0)</f>
        <v>164.048046</v>
      </c>
      <c r="H417" s="159">
        <v>22.42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17.847778608634435</v>
      </c>
      <c r="R417" s="166" t="str">
        <f t="shared" si="24"/>
        <v/>
      </c>
      <c r="S417" s="191">
        <v>17.847778608634435</v>
      </c>
      <c r="T417" s="208">
        <f t="shared" si="25"/>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11.211928774652788</v>
      </c>
      <c r="F418" s="128">
        <f>VLOOKUP(A418,'Tüm - Sektör'!$A:$H,6,0)</f>
        <v>0.94376504837144681</v>
      </c>
      <c r="G418" s="127">
        <f>VLOOKUP(A418,'Tüm - Sektör'!$A:$H,7,0)</f>
        <v>160.71315899999999</v>
      </c>
      <c r="H418" s="159">
        <v>22.2</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3"/>
        <v>18.019044918574487</v>
      </c>
      <c r="R418" s="166" t="str">
        <f t="shared" si="24"/>
        <v/>
      </c>
      <c r="S418" s="191">
        <v>18.019044918574487</v>
      </c>
      <c r="T418" s="208">
        <f t="shared" si="25"/>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15.534704529919841</v>
      </c>
      <c r="F419" s="128">
        <f>VLOOKUP(A419,'Tüm - Sektör'!$A:$H,6,0)</f>
        <v>1.8340855407225314</v>
      </c>
      <c r="G419" s="127">
        <f>VLOOKUP(A419,'Tüm - Sektör'!$A:$H,7,0)</f>
        <v>117.04502599999999</v>
      </c>
      <c r="H419" s="159">
        <v>22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18.182598956067853</v>
      </c>
      <c r="R419" s="166" t="str">
        <f t="shared" si="24"/>
        <v/>
      </c>
      <c r="S419" s="191">
        <v>18.182598956067853</v>
      </c>
      <c r="T419" s="208">
        <f t="shared" si="25"/>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21.72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18.417259598418909</v>
      </c>
      <c r="R420" s="166">
        <f t="shared" si="24"/>
        <v>8.2872928176795455E-3</v>
      </c>
      <c r="S420" s="191">
        <v>18.417259598418909</v>
      </c>
      <c r="T420" s="208">
        <f t="shared" si="25"/>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1.9003123083545477</v>
      </c>
      <c r="F421" s="128">
        <f>VLOOKUP(A421,'Tüm - Sektör'!$A:$H,6,0)</f>
        <v>1.8613217862925208E-2</v>
      </c>
      <c r="G421" s="127">
        <f>VLOOKUP(A421,'Tüm - Sektör'!$A:$H,7,0)</f>
        <v>961.42923199999996</v>
      </c>
      <c r="H421" s="159">
        <v>21.9</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18.270158031814599</v>
      </c>
      <c r="R421" s="166" t="str">
        <f t="shared" si="24"/>
        <v/>
      </c>
      <c r="S421" s="191">
        <v>18.270158031814599</v>
      </c>
      <c r="T421" s="208">
        <f t="shared" si="25"/>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112.35068274765582</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f t="shared" si="24"/>
        <v>1.6965127238454263E-2</v>
      </c>
      <c r="S422" s="191">
        <v>18.851622018744091</v>
      </c>
      <c r="T422" s="208">
        <f t="shared" si="25"/>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1.9845358293791815</v>
      </c>
      <c r="F423" s="128">
        <f>VLOOKUP(A423,'Tüm - Sektör'!$A:$H,6,0)</f>
        <v>3.6110756822292964E-2</v>
      </c>
      <c r="G423" s="127">
        <f>VLOOKUP(A423,'Tüm - Sektör'!$A:$H,7,0)</f>
        <v>934.14203199999997</v>
      </c>
      <c r="H423" s="159">
        <v>21.58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18.538383322330738</v>
      </c>
      <c r="R423" s="166" t="str">
        <f t="shared" si="24"/>
        <v/>
      </c>
      <c r="S423" s="191">
        <v>18.538383322330738</v>
      </c>
      <c r="T423" s="208">
        <f t="shared" si="25"/>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17.038552963404765</v>
      </c>
      <c r="F424" s="128">
        <f>VLOOKUP(A424,'Tüm - Sektör'!$A:$H,6,0)</f>
        <v>2.2419148636058903</v>
      </c>
      <c r="G424" s="127">
        <f>VLOOKUP(A424,'Tüm - Sektör'!$A:$H,7,0)</f>
        <v>113.969858</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19.418814617647204</v>
      </c>
      <c r="R424" s="166" t="str">
        <f t="shared" si="24"/>
        <v/>
      </c>
      <c r="S424" s="191">
        <v>19.418814617647204</v>
      </c>
      <c r="T424" s="208">
        <f t="shared" si="25"/>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1.6471355656294893</v>
      </c>
      <c r="F425" s="128">
        <f>VLOOKUP(A425,'Tüm - Sektör'!$A:$H,6,0)</f>
        <v>3.4205865514301929E-2</v>
      </c>
      <c r="G425" s="127">
        <f>VLOOKUP(A425,'Tüm - Sektör'!$A:$H,7,0)</f>
        <v>1217.3403820000001</v>
      </c>
      <c r="H425" s="159">
        <v>19.95</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20.051246386691886</v>
      </c>
      <c r="R425" s="166">
        <f t="shared" si="24"/>
        <v>5.5137844611528536E-3</v>
      </c>
      <c r="S425" s="191">
        <v>20.051246386691886</v>
      </c>
      <c r="T425" s="208">
        <f t="shared" si="25"/>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1.0852979623150905</v>
      </c>
      <c r="F426" s="128">
        <f>VLOOKUP(A426,'Tüm - Sektör'!$A:$H,6,0)</f>
        <v>1.503182773289599E-2</v>
      </c>
      <c r="G426" s="127">
        <f>VLOOKUP(A426,'Tüm - Sektör'!$A:$H,7,0)</f>
        <v>1837.418021</v>
      </c>
      <c r="H426" s="159">
        <v>20.059999999999999</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19.94146034112326</v>
      </c>
      <c r="R426" s="166" t="str">
        <f t="shared" si="24"/>
        <v/>
      </c>
      <c r="S426" s="191">
        <v>19.94146034112326</v>
      </c>
      <c r="T426" s="208">
        <f t="shared" si="25"/>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7.9733380925952408</v>
      </c>
      <c r="F427" s="128">
        <f>VLOOKUP(A427,'Tüm - Sektör'!$A:$H,6,0)</f>
        <v>8.9408467940414085E-2</v>
      </c>
      <c r="G427" s="127">
        <f>VLOOKUP(A427,'Tüm - Sektör'!$A:$H,7,0)</f>
        <v>256.94425699999999</v>
      </c>
      <c r="H427" s="159">
        <v>19.54</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20.487034320116813</v>
      </c>
      <c r="R427" s="166">
        <f t="shared" si="24"/>
        <v>1.023541453428842E-3</v>
      </c>
      <c r="S427" s="191">
        <v>20.487034320116813</v>
      </c>
      <c r="T427" s="208">
        <f t="shared" si="25"/>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6.9797484350973278</v>
      </c>
      <c r="F428" s="128">
        <f>VLOOKUP(A428,'Tüm - Sektör'!$A:$H,6,0)</f>
        <v>0.54428276708560841</v>
      </c>
      <c r="G428" s="127">
        <f>VLOOKUP(A428,'Tüm - Sektör'!$A:$H,7,0)</f>
        <v>292.99600400000003</v>
      </c>
      <c r="H428" s="159">
        <v>19.559999999999999</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3"/>
        <v>20.450384004087706</v>
      </c>
      <c r="R428" s="166" t="str">
        <f t="shared" si="24"/>
        <v/>
      </c>
      <c r="S428" s="191">
        <v>20.450384004087706</v>
      </c>
      <c r="T428" s="208">
        <f t="shared" si="25"/>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7.6251611609882985</v>
      </c>
      <c r="F429" s="128">
        <f>VLOOKUP(A429,'Tüm - Sektör'!$A:$H,6,0)</f>
        <v>0.54290491846395883</v>
      </c>
      <c r="G429" s="127">
        <f>VLOOKUP(A429,'Tüm - Sektör'!$A:$H,7,0)</f>
        <v>270.84692699999999</v>
      </c>
      <c r="H429" s="159">
        <v>19.37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20.652514683334331</v>
      </c>
      <c r="R429" s="166" t="str">
        <f t="shared" si="24"/>
        <v/>
      </c>
      <c r="S429" s="191">
        <v>20.652514683334331</v>
      </c>
      <c r="T429" s="208">
        <f t="shared" si="25"/>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15.337333923513942</v>
      </c>
      <c r="F430" s="128">
        <f>VLOOKUP(A430,'Tüm - Sektör'!$A:$H,6,0)</f>
        <v>1.4201235114364761</v>
      </c>
      <c r="G430" s="127">
        <f>VLOOKUP(A430,'Tüm - Sektör'!$A:$H,7,0)</f>
        <v>139.029326</v>
      </c>
      <c r="H430" s="159">
        <v>18.760000000000002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21.323391980230792</v>
      </c>
      <c r="R430" s="166">
        <f t="shared" si="24"/>
        <v>7.4626865671640194E-3</v>
      </c>
      <c r="S430" s="191">
        <v>21.323391980230792</v>
      </c>
      <c r="T430" s="208">
        <f t="shared" si="25"/>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11.147759370040118</v>
      </c>
      <c r="F431" s="128">
        <f>VLOOKUP(A431,'Tüm - Sektör'!$A:$H,6,0)</f>
        <v>1.2386399300044575</v>
      </c>
      <c r="G431" s="127">
        <f>VLOOKUP(A431,'Tüm - Sektör'!$A:$H,7,0)</f>
        <v>189.86396500000001</v>
      </c>
      <c r="H431" s="159">
        <v>18.899999999999999</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3"/>
        <v>21.165577948617191</v>
      </c>
      <c r="R431" s="166" t="str">
        <f t="shared" si="24"/>
        <v/>
      </c>
      <c r="S431" s="191">
        <v>21.165577948617191</v>
      </c>
      <c r="T431" s="208">
        <f t="shared" si="25"/>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18.648757138801344</v>
      </c>
      <c r="F432" s="128">
        <f>VLOOKUP(A432,'Tüm - Sektör'!$A:$H,6,0)</f>
        <v>2.1308968804334456</v>
      </c>
      <c r="G432" s="127">
        <f>VLOOKUP(A432,'Tüm - Sektör'!$A:$H,7,0)</f>
        <v>116.492937</v>
      </c>
      <c r="H432" s="159">
        <v>18.420000000000002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21.724484904986852</v>
      </c>
      <c r="R432" s="166" t="str">
        <f t="shared" si="24"/>
        <v/>
      </c>
      <c r="S432" s="191">
        <v>21.724484904986852</v>
      </c>
      <c r="T432" s="208">
        <f t="shared" si="25"/>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1.1436633386560233E-2</v>
      </c>
      <c r="G433" s="127">
        <f>VLOOKUP(A433,'Tüm - Sektör'!$A:$H,7,0)</f>
        <v>1931.812445</v>
      </c>
      <c r="H433" s="159">
        <v>17.989999999999998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22.238779850719229</v>
      </c>
      <c r="R433" s="166" t="str">
        <f t="shared" si="24"/>
        <v/>
      </c>
      <c r="S433" s="191">
        <v>22.238779850719229</v>
      </c>
      <c r="T433" s="208">
        <f t="shared" si="25"/>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3.607949446970983</v>
      </c>
      <c r="F434" s="128">
        <f>VLOOKUP(A434,'Tüm - Sektör'!$A:$H,6,0)</f>
        <v>9.7443673282854831E-2</v>
      </c>
      <c r="G434" s="127">
        <f>VLOOKUP(A434,'Tüm - Sektör'!$A:$H,7,0)</f>
        <v>656.11429699999997</v>
      </c>
      <c r="H434" s="159">
        <v>16.899999999999999</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23.672272150109052</v>
      </c>
      <c r="R434" s="166">
        <f t="shared" si="24"/>
        <v>3.7869822485207136E-2</v>
      </c>
      <c r="S434" s="191">
        <v>23.672272150109052</v>
      </c>
      <c r="T434" s="208">
        <f t="shared" si="25"/>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34.150667389890792</v>
      </c>
      <c r="F435" s="128">
        <f>VLOOKUP(A435,'Tüm - Sektör'!$A:$H,6,0)</f>
        <v>3.1556916096550256</v>
      </c>
      <c r="G435" s="127">
        <f>VLOOKUP(A435,'Tüm - Sektör'!$A:$H,7,0)</f>
        <v>66.826561999999996</v>
      </c>
      <c r="H435" s="159">
        <v>17.54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22.821716916719151</v>
      </c>
      <c r="R435" s="166" t="str">
        <f t="shared" si="24"/>
        <v/>
      </c>
      <c r="S435" s="191">
        <v>22.821716916719151</v>
      </c>
      <c r="T435" s="208">
        <f t="shared" si="25"/>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6.1736159717618806</v>
      </c>
      <c r="F436" s="128">
        <f>VLOOKUP(A436,'Tüm - Sektör'!$A:$H,6,0)</f>
        <v>0.36315388069187532</v>
      </c>
      <c r="G436" s="127">
        <f>VLOOKUP(A436,'Tüm - Sektör'!$A:$H,7,0)</f>
        <v>371.30834199999998</v>
      </c>
      <c r="H436" s="159">
        <v>17.45</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22.923151106196222</v>
      </c>
      <c r="R436" s="166" t="str">
        <f t="shared" si="24"/>
        <v/>
      </c>
      <c r="S436" s="191">
        <v>22.923151106196222</v>
      </c>
      <c r="T436" s="208">
        <f t="shared" si="25"/>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18.021327431341945</v>
      </c>
      <c r="F437" s="128">
        <f>VLOOKUP(A437,'Tüm - Sektör'!$A:$H,6,0)</f>
        <v>2.4247139664618254</v>
      </c>
      <c r="G437" s="127">
        <f>VLOOKUP(A437,'Tüm - Sektör'!$A:$H,7,0)</f>
        <v>129.50326799999999</v>
      </c>
      <c r="H437" s="159">
        <v>17.14</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3"/>
        <v>23.338207960568276</v>
      </c>
      <c r="R437" s="166">
        <f t="shared" si="24"/>
        <v>2.8004667444574121E-2</v>
      </c>
      <c r="S437" s="191">
        <v>23.338207960568276</v>
      </c>
      <c r="T437" s="208">
        <f t="shared" si="25"/>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12.268083761200646</v>
      </c>
      <c r="F438" s="128">
        <f>VLOOKUP(A438,'Tüm - Sektör'!$A:$H,6,0)</f>
        <v>2.061862817008512</v>
      </c>
      <c r="G438" s="127">
        <f>VLOOKUP(A438,'Tüm - Sektör'!$A:$H,7,0)</f>
        <v>185.064885</v>
      </c>
      <c r="H438" s="159">
        <v>17.62</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22.703915104369653</v>
      </c>
      <c r="R438" s="166" t="str">
        <f t="shared" si="24"/>
        <v/>
      </c>
      <c r="S438" s="191">
        <v>22.703915104369653</v>
      </c>
      <c r="T438" s="208">
        <f t="shared" si="25"/>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16.870355116757619</v>
      </c>
      <c r="F439" s="128">
        <f>VLOOKUP(A439,'Tüm - Sektör'!$A:$H,6,0)</f>
        <v>4.9618691519875346</v>
      </c>
      <c r="G439" s="127">
        <f>VLOOKUP(A439,'Tüm - Sektör'!$A:$H,7,0)</f>
        <v>138.91226599999999</v>
      </c>
      <c r="H439" s="159">
        <v>17.07</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23.434992574934952</v>
      </c>
      <c r="R439" s="166" t="str">
        <f t="shared" si="24"/>
        <v/>
      </c>
      <c r="S439" s="191">
        <v>23.434992574934952</v>
      </c>
      <c r="T439" s="208">
        <f t="shared" si="25"/>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2.0466014737116729</v>
      </c>
      <c r="F440" s="128">
        <f>VLOOKUP(A440,'Tüm - Sektör'!$A:$H,6,0)</f>
        <v>6.5596201080502334E-2</v>
      </c>
      <c r="G440" s="127">
        <f>VLOOKUP(A440,'Tüm - Sektör'!$A:$H,7,0)</f>
        <v>1199.2076440000001</v>
      </c>
      <c r="H440" s="159">
        <v>16.3</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24.543001314967032</v>
      </c>
      <c r="R440" s="166" t="str">
        <f t="shared" si="24"/>
        <v/>
      </c>
      <c r="S440" s="191">
        <v>24.543001314967032</v>
      </c>
      <c r="T440" s="208">
        <f t="shared" si="25"/>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9.8869295488603193</v>
      </c>
      <c r="F441" s="128">
        <f>VLOOKUP(A441,'Tüm - Sektör'!$A:$H,6,0)</f>
        <v>0.25324006019560197</v>
      </c>
      <c r="G441" s="127">
        <f>VLOOKUP(A441,'Tüm - Sektör'!$A:$H,7,0)</f>
        <v>260.87328100000002</v>
      </c>
      <c r="H441" s="159">
        <v>15.51</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3"/>
        <v>25.792357504270417</v>
      </c>
      <c r="R441" s="166">
        <f t="shared" si="24"/>
        <v>4.5776918117343593E-2</v>
      </c>
      <c r="S441" s="191">
        <v>25.792357504270417</v>
      </c>
      <c r="T441" s="208">
        <f t="shared" si="25"/>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5.8814482360507494</v>
      </c>
      <c r="F442" s="128">
        <f>VLOOKUP(A442,'Tüm - Sektör'!$A:$H,6,0)</f>
        <v>0.28006896362146427</v>
      </c>
      <c r="G442" s="127">
        <f>VLOOKUP(A442,'Tüm - Sektör'!$A:$H,7,0)</f>
        <v>419.330781</v>
      </c>
      <c r="H442" s="159">
        <v>16.22</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24.662722822342332</v>
      </c>
      <c r="R442" s="166" t="str">
        <f t="shared" si="24"/>
        <v/>
      </c>
      <c r="S442" s="191">
        <v>24.662722822342332</v>
      </c>
      <c r="T442" s="208">
        <f t="shared" si="25"/>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28.41234128093345</v>
      </c>
      <c r="F443" s="128">
        <f>VLOOKUP(A443,'Tüm - Sektör'!$A:$H,6,0)</f>
        <v>5.6273205151383348</v>
      </c>
      <c r="G443" s="127">
        <f>VLOOKUP(A443,'Tüm - Sektör'!$A:$H,7,0)</f>
        <v>90.484284000000002</v>
      </c>
      <c r="H443" s="159">
        <v>15.56</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3"/>
        <v>25.708703575689061</v>
      </c>
      <c r="R443" s="166" t="str">
        <f t="shared" si="24"/>
        <v/>
      </c>
      <c r="S443" s="191">
        <v>25.708703575689061</v>
      </c>
      <c r="T443" s="208">
        <f t="shared" si="25"/>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5.2935673145668831</v>
      </c>
      <c r="F444" s="128">
        <f>VLOOKUP(A444,'Tüm - Sektör'!$A:$H,6,0)</f>
        <v>0.18428432774819437</v>
      </c>
      <c r="G444" s="127">
        <f>VLOOKUP(A444,'Tüm - Sektör'!$A:$H,7,0)</f>
        <v>493.98133899999999</v>
      </c>
      <c r="H444" s="159">
        <v>15.3</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26.149234701363831</v>
      </c>
      <c r="R444" s="166" t="str">
        <f t="shared" si="24"/>
        <v/>
      </c>
      <c r="S444" s="191">
        <v>26.149234701363831</v>
      </c>
      <c r="T444" s="208">
        <f t="shared" si="25"/>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29.416005773434271</v>
      </c>
      <c r="R445" s="166" t="str">
        <f t="shared" si="24"/>
        <v/>
      </c>
      <c r="S445" s="191">
        <v>29.416005773434271</v>
      </c>
      <c r="T445" s="208">
        <f t="shared" si="25"/>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f t="shared" si="24"/>
        <v>4.5045045045045418E-3</v>
      </c>
      <c r="S446" s="191">
        <v>30.037269033410617</v>
      </c>
      <c r="T446" s="208">
        <f t="shared" si="25"/>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10.600171266543144</v>
      </c>
      <c r="F447" s="128">
        <f>VLOOKUP(A447,'Tüm - Sektör'!$A:$H,6,0)</f>
        <v>0.56002595448769787</v>
      </c>
      <c r="G447" s="127">
        <f>VLOOKUP(A447,'Tüm - Sektör'!$A:$H,7,0)</f>
        <v>282.07432799999998</v>
      </c>
      <c r="H447" s="159">
        <v>13.38</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29.900361866950661</v>
      </c>
      <c r="R447" s="166" t="str">
        <f t="shared" si="24"/>
        <v/>
      </c>
      <c r="S447" s="191">
        <v>29.900361866950661</v>
      </c>
      <c r="T447" s="208">
        <f t="shared" si="25"/>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19.558388161273221</v>
      </c>
      <c r="F448" s="128">
        <f>VLOOKUP(A448,'Tüm - Sektör'!$A:$H,6,0)</f>
        <v>2.4620327494049876</v>
      </c>
      <c r="G448" s="127">
        <f>VLOOKUP(A448,'Tüm - Sektör'!$A:$H,7,0)</f>
        <v>158.43219300000001</v>
      </c>
      <c r="H448" s="159">
        <v>12.91</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3"/>
        <v>30.986783279357542</v>
      </c>
      <c r="R448" s="166" t="str">
        <f t="shared" si="24"/>
        <v/>
      </c>
      <c r="S448" s="191">
        <v>30.986783279357542</v>
      </c>
      <c r="T448" s="208">
        <f t="shared" si="25"/>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15.229207907480658</v>
      </c>
      <c r="F449" s="128">
        <f>VLOOKUP(A449,'Tüm - Sektör'!$A:$H,6,0)</f>
        <v>6.1532153161538012</v>
      </c>
      <c r="G449" s="127">
        <f>VLOOKUP(A449,'Tüm - Sektör'!$A:$H,7,0)</f>
        <v>206.00537199999999</v>
      </c>
      <c r="H449" s="159">
        <v>12.75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31.372986402458945</v>
      </c>
      <c r="R449" s="166">
        <f t="shared" si="24"/>
        <v>7.0588235294117537E-3</v>
      </c>
      <c r="S449" s="191">
        <v>31.372986402458945</v>
      </c>
      <c r="T449" s="208">
        <f t="shared" si="25"/>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15.068332817431287</v>
      </c>
      <c r="F450" s="128">
        <f>VLOOKUP(A450,'Tüm - Sektör'!$A:$H,6,0)</f>
        <v>1.225067708734251</v>
      </c>
      <c r="G450" s="127">
        <f>VLOOKUP(A450,'Tüm - Sektör'!$A:$H,7,0)</f>
        <v>206.78594200000001</v>
      </c>
      <c r="H450" s="159">
        <v>12.84</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31.159193960220428</v>
      </c>
      <c r="R450" s="166" t="str">
        <f t="shared" si="24"/>
        <v/>
      </c>
      <c r="S450" s="191">
        <v>31.159193960220428</v>
      </c>
      <c r="T450" s="208">
        <f t="shared" si="25"/>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0.38760299810615079</v>
      </c>
      <c r="F451" s="128">
        <f>VLOOKUP(A451,'Tüm - Sektör'!$A:$H,6,0)</f>
        <v>1.2920115441010223E-3</v>
      </c>
      <c r="G451" s="127">
        <f>VLOOKUP(A451,'Tüm - Sektör'!$A:$H,7,0)</f>
        <v>8077.1113800000003</v>
      </c>
      <c r="H451" s="159">
        <v>12.78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31.307125869253092</v>
      </c>
      <c r="R451" s="166" t="str">
        <f t="shared" si="24"/>
        <v/>
      </c>
      <c r="S451" s="191">
        <v>31.307125869253092</v>
      </c>
      <c r="T451" s="208">
        <f t="shared" si="25"/>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29.592969044127063</v>
      </c>
      <c r="F452" s="128">
        <f>VLOOKUP(A452,'Tüm - Sektör'!$A:$H,6,0)</f>
        <v>2.9724350674106614</v>
      </c>
      <c r="G452" s="127">
        <f>VLOOKUP(A452,'Tüm - Sektör'!$A:$H,7,0)</f>
        <v>109.24879199999999</v>
      </c>
      <c r="H452" s="159">
        <v>12.38</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32.32996119764276</v>
      </c>
      <c r="R452" s="166" t="str">
        <f t="shared" si="24"/>
        <v/>
      </c>
      <c r="S452" s="191">
        <v>32.32996119764276</v>
      </c>
      <c r="T452" s="208">
        <f t="shared" si="25"/>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7.4498758385068067</v>
      </c>
      <c r="F453" s="128">
        <f>VLOOKUP(A453,'Tüm - Sektör'!$A:$H,6,0)</f>
        <v>0.90301525315234021</v>
      </c>
      <c r="G453" s="127">
        <f>VLOOKUP(A453,'Tüm - Sektör'!$A:$H,7,0)</f>
        <v>459.303876</v>
      </c>
      <c r="H453" s="159">
        <v>11.69</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3"/>
        <v>34.217568483449263</v>
      </c>
      <c r="R453" s="166" t="str">
        <f t="shared" si="24"/>
        <v/>
      </c>
      <c r="S453" s="191">
        <v>34.217568483449263</v>
      </c>
      <c r="T453" s="208">
        <f t="shared" si="25"/>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13.30445003752437</v>
      </c>
      <c r="F454" s="128">
        <f>VLOOKUP(A454,'Tüm - Sektör'!$A:$H,6,0)</f>
        <v>1.7528919680532766</v>
      </c>
      <c r="G454" s="127">
        <f>VLOOKUP(A454,'Tüm - Sektör'!$A:$H,7,0)</f>
        <v>264.90403600000002</v>
      </c>
      <c r="H454" s="159">
        <v>11.35</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3"/>
        <v>35.244025117005577</v>
      </c>
      <c r="R454" s="166" t="str">
        <f t="shared" si="24"/>
        <v/>
      </c>
      <c r="S454" s="191">
        <v>35.244025117005577</v>
      </c>
      <c r="T454" s="208">
        <f t="shared" si="25"/>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1.0078298654991076</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35.40646223734813</v>
      </c>
      <c r="R455" s="166">
        <f t="shared" si="24"/>
        <v>2.6548672566371113E-3</v>
      </c>
      <c r="S455" s="191">
        <v>35.40646223734813</v>
      </c>
      <c r="T455" s="208">
        <f t="shared" si="25"/>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3.064626851034618</v>
      </c>
      <c r="F456" s="128">
        <f>VLOOKUP(A456,'Tüm - Sektör'!$A:$H,6,0)</f>
        <v>6.1911653556254907E-2</v>
      </c>
      <c r="G456" s="127">
        <f>VLOOKUP(A456,'Tüm - Sektör'!$A:$H,7,0)</f>
        <v>1152.410032</v>
      </c>
      <c r="H456" s="159">
        <v>11.33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35.317067274688632</v>
      </c>
      <c r="R456" s="166" t="str">
        <f t="shared" si="24"/>
        <v/>
      </c>
      <c r="S456" s="191">
        <v>35.317067274688632</v>
      </c>
      <c r="T456" s="208">
        <f t="shared" si="25"/>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17.068348923136529</v>
      </c>
      <c r="F457" s="128">
        <f>VLOOKUP(A457,'Tüm - Sektör'!$A:$H,6,0)</f>
        <v>1.5725399781773106</v>
      </c>
      <c r="G457" s="127">
        <f>VLOOKUP(A457,'Tüm - Sektör'!$A:$H,7,0)</f>
        <v>214.106866</v>
      </c>
      <c r="H457" s="159">
        <v>10.95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36.544506957272368</v>
      </c>
      <c r="R457" s="166" t="str">
        <f t="shared" ref="R457:R518" si="27">IF(OR(H457="", H458="", Q457=0), "", IF(H457&lt;H458, (H458-H457)/H457, ""))</f>
        <v/>
      </c>
      <c r="S457" s="191">
        <v>36.544506957272368</v>
      </c>
      <c r="T457" s="208">
        <f t="shared" ref="T457:T520" si="28">S457-Q457</f>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3.8061225643347196</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36.535707402625384</v>
      </c>
      <c r="R458" s="166">
        <f t="shared" si="27"/>
        <v>1.8264840182649635E-3</v>
      </c>
      <c r="S458" s="191">
        <v>36.535707402625384</v>
      </c>
      <c r="T458" s="208">
        <f t="shared" si="28"/>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3.1615753763357537</v>
      </c>
      <c r="F459" s="128">
        <f>VLOOKUP(A459,'Tüm - Sektör'!$A:$H,6,0)</f>
        <v>0.11291340629770549</v>
      </c>
      <c r="G459" s="127">
        <f>VLOOKUP(A459,'Tüm - Sektör'!$A:$H,7,0)</f>
        <v>1153.5045090000001</v>
      </c>
      <c r="H459" s="159">
        <v>10.97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36.468914521466644</v>
      </c>
      <c r="R459" s="166" t="str">
        <f t="shared" si="27"/>
        <v/>
      </c>
      <c r="S459" s="191">
        <v>36.468914521466644</v>
      </c>
      <c r="T459" s="208">
        <f t="shared" si="28"/>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10.71</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37.348376938719881</v>
      </c>
      <c r="R460" s="166" t="str">
        <f t="shared" si="27"/>
        <v/>
      </c>
      <c r="S460" s="191">
        <v>37.348376938719881</v>
      </c>
      <c r="T460" s="208">
        <f t="shared" si="28"/>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6.0319240254137956</v>
      </c>
      <c r="F462" s="128">
        <f>VLOOKUP(A462,'Tüm - Sektör'!$A:$H,6,0)</f>
        <v>0.33185471410256134</v>
      </c>
      <c r="G462" s="127">
        <f>VLOOKUP(A462,'Tüm - Sektör'!$A:$H,7,0)</f>
        <v>663.82721200000003</v>
      </c>
      <c r="H462" s="159">
        <v>9.99</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6"/>
        <v>40.041553087862575</v>
      </c>
      <c r="R462" s="166" t="str">
        <f t="shared" si="27"/>
        <v/>
      </c>
      <c r="S462" s="191">
        <v>40.041553087862575</v>
      </c>
      <c r="T462" s="208">
        <f t="shared" si="28"/>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15.028984568889181</v>
      </c>
      <c r="F463" s="128">
        <f>VLOOKUP(A463,'Tüm - Sektör'!$A:$H,6,0)</f>
        <v>1.3826367153847523</v>
      </c>
      <c r="G463" s="127">
        <f>VLOOKUP(A463,'Tüm - Sektör'!$A:$H,7,0)</f>
        <v>266.47241100000002</v>
      </c>
      <c r="H463" s="159">
        <v>9.99</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40.04809752953696</v>
      </c>
      <c r="R463" s="166" t="str">
        <f t="shared" si="27"/>
        <v/>
      </c>
      <c r="S463" s="191">
        <v>40.04809752953696</v>
      </c>
      <c r="T463" s="208">
        <f t="shared" si="28"/>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3.1330433545056571</v>
      </c>
      <c r="F464" s="128">
        <f>VLOOKUP(A464,'Tüm - Sektör'!$A:$H,6,0)</f>
        <v>0.1441473823098991</v>
      </c>
      <c r="G464" s="127">
        <f>VLOOKUP(A464,'Tüm - Sektör'!$A:$H,7,0)</f>
        <v>1289.753751</v>
      </c>
      <c r="H464" s="159">
        <v>9.9</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40.408544185192937</v>
      </c>
      <c r="R464" s="166" t="str">
        <f t="shared" si="27"/>
        <v/>
      </c>
      <c r="S464" s="191">
        <v>40.408544185192937</v>
      </c>
      <c r="T464" s="208">
        <f t="shared" si="28"/>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8.5548528098891694</v>
      </c>
      <c r="F465" s="128">
        <f>VLOOKUP(A465,'Tüm - Sektör'!$A:$H,6,0)</f>
        <v>0.73676642336069187</v>
      </c>
      <c r="G465" s="127">
        <f>VLOOKUP(A465,'Tüm - Sektör'!$A:$H,7,0)</f>
        <v>488.67153000000002</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41.805130115333398</v>
      </c>
      <c r="R465" s="166">
        <f t="shared" si="27"/>
        <v>2.2988505747126319E-2</v>
      </c>
      <c r="S465" s="191">
        <v>41.805130115333398</v>
      </c>
      <c r="T465" s="208">
        <f t="shared" si="28"/>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27.481431569603686</v>
      </c>
      <c r="F466" s="128">
        <f>VLOOKUP(A466,'Tüm - Sektör'!$A:$H,6,0)</f>
        <v>4.8777833811863127</v>
      </c>
      <c r="G466" s="127">
        <f>VLOOKUP(A466,'Tüm - Sektör'!$A:$H,7,0)</f>
        <v>148.71153100000001</v>
      </c>
      <c r="H466" s="159">
        <v>9.7899999999999991</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40.868057627874975</v>
      </c>
      <c r="R466" s="166">
        <f t="shared" si="27"/>
        <v>1.12359550561799E-2</v>
      </c>
      <c r="S466" s="191">
        <v>40.868057627874975</v>
      </c>
      <c r="T466" s="208">
        <f t="shared" si="28"/>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14.539643340804092</v>
      </c>
      <c r="F467" s="128">
        <f>VLOOKUP(A467,'Tüm - Sektör'!$A:$H,6,0)</f>
        <v>0.70033309221523066</v>
      </c>
      <c r="G467" s="127">
        <f>VLOOKUP(A467,'Tüm - Sektör'!$A:$H,7,0)</f>
        <v>277.98263300000002</v>
      </c>
      <c r="H467" s="159">
        <v>9.9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6"/>
        <v>40.417683387576382</v>
      </c>
      <c r="R467" s="166" t="str">
        <f t="shared" si="27"/>
        <v/>
      </c>
      <c r="S467" s="191">
        <v>40.417683387576382</v>
      </c>
      <c r="T467" s="208">
        <f t="shared" si="28"/>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36.012676462114662</v>
      </c>
      <c r="F468" s="128">
        <f>VLOOKUP(A468,'Tüm - Sektör'!$A:$H,6,0)</f>
        <v>9.0031691155286655</v>
      </c>
      <c r="G468" s="127">
        <f>VLOOKUP(A468,'Tüm - Sektör'!$A:$H,7,0)</f>
        <v>124.820319</v>
      </c>
      <c r="H468" s="159">
        <v>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44.951137640449431</v>
      </c>
      <c r="R468" s="166" t="str">
        <f t="shared" si="27"/>
        <v/>
      </c>
      <c r="S468" s="191">
        <v>44.951137640449431</v>
      </c>
      <c r="T468" s="208">
        <f t="shared" si="28"/>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12.233790800648084</v>
      </c>
      <c r="F469" s="128">
        <f>VLOOKUP(A469,'Tüm - Sektör'!$A:$H,6,0)</f>
        <v>1.2233790800648083</v>
      </c>
      <c r="G469" s="127">
        <f>VLOOKUP(A469,'Tüm - Sektör'!$A:$H,7,0)</f>
        <v>398.33480200000002</v>
      </c>
      <c r="H469" s="159">
        <v>8.2100000000000009</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48.731446362855756</v>
      </c>
      <c r="R469" s="166">
        <f t="shared" si="27"/>
        <v>2.8014616321558907E-2</v>
      </c>
      <c r="S469" s="191">
        <v>48.731446362855756</v>
      </c>
      <c r="T469" s="208">
        <f t="shared" si="28"/>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15.455730119119314</v>
      </c>
      <c r="F470" s="128">
        <f>VLOOKUP(A470,'Tüm - Sektör'!$A:$H,6,0)</f>
        <v>2.3973209506440876</v>
      </c>
      <c r="G470" s="127">
        <f>VLOOKUP(A470,'Tüm - Sektör'!$A:$H,7,0)</f>
        <v>306.64052400000003</v>
      </c>
      <c r="H470" s="159">
        <v>8.44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47.393531825293294</v>
      </c>
      <c r="R470" s="166" t="str">
        <f t="shared" si="27"/>
        <v/>
      </c>
      <c r="S470" s="191">
        <v>47.393531825293294</v>
      </c>
      <c r="T470" s="208">
        <f t="shared" si="28"/>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65.548652463093035</v>
      </c>
      <c r="F471" s="128">
        <f>VLOOKUP(A471,'Tüm - Sektör'!$A:$H,6,0)</f>
        <v>31.213644030044303</v>
      </c>
      <c r="G471" s="127">
        <f>VLOOKUP(A471,'Tüm - Sektör'!$A:$H,7,0)</f>
        <v>75.351630999999998</v>
      </c>
      <c r="H471" s="159">
        <v>8.1</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49.391978729462274</v>
      </c>
      <c r="R471" s="166">
        <f t="shared" si="27"/>
        <v>9.8765432098765517E-3</v>
      </c>
      <c r="S471" s="191">
        <v>49.391978729462274</v>
      </c>
      <c r="T471" s="208">
        <f t="shared" si="28"/>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12.829752660343193</v>
      </c>
      <c r="F472" s="128">
        <f>VLOOKUP(A472,'Tüm - Sektör'!$A:$H,6,0)</f>
        <v>1.4293396457601597</v>
      </c>
      <c r="G472" s="127">
        <f>VLOOKUP(A472,'Tüm - Sektör'!$A:$H,7,0)</f>
        <v>381.16404999999997</v>
      </c>
      <c r="H472" s="159">
        <v>8.18</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48.902404845146854</v>
      </c>
      <c r="R472" s="166" t="str">
        <f t="shared" si="27"/>
        <v/>
      </c>
      <c r="S472" s="191">
        <v>48.902404845146854</v>
      </c>
      <c r="T472" s="208">
        <f t="shared" si="28"/>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10.846810495373836</v>
      </c>
      <c r="F473" s="128">
        <f>VLOOKUP(A473,'Tüm - Sektör'!$A:$H,6,0)</f>
        <v>1.0330295709879844</v>
      </c>
      <c r="G473" s="127">
        <f>VLOOKUP(A473,'Tüm - Sektör'!$A:$H,7,0)</f>
        <v>466.80128100000002</v>
      </c>
      <c r="H473" s="159">
        <v>7.9</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50.633050340047511</v>
      </c>
      <c r="R473" s="166">
        <f t="shared" si="27"/>
        <v>1.7721518987341617E-2</v>
      </c>
      <c r="S473" s="191">
        <v>50.633050340047511</v>
      </c>
      <c r="T473" s="208">
        <f t="shared" si="28"/>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5.8815959451807034</v>
      </c>
      <c r="F474" s="128">
        <f>VLOOKUP(A474,'Tüm - Sektör'!$A:$H,6,0)</f>
        <v>0.31706716685610259</v>
      </c>
      <c r="G474" s="127">
        <f>VLOOKUP(A474,'Tüm - Sektör'!$A:$H,7,0)</f>
        <v>846.06924800000002</v>
      </c>
      <c r="H474" s="159">
        <v>8.0399999999999991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49.762374583788869</v>
      </c>
      <c r="R474" s="166" t="str">
        <f t="shared" si="27"/>
        <v/>
      </c>
      <c r="S474" s="191">
        <v>49.762374583788869</v>
      </c>
      <c r="T474" s="208">
        <f t="shared" si="28"/>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4.7156476478510898</v>
      </c>
      <c r="G475" s="127">
        <f>VLOOKUP(A475,'Tüm - Sektör'!$A:$H,7,0)</f>
        <v>233.17816500000001</v>
      </c>
      <c r="H475" s="159">
        <v>7.7</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51.955441586014842</v>
      </c>
      <c r="R475" s="166" t="str">
        <f t="shared" si="27"/>
        <v/>
      </c>
      <c r="S475" s="191">
        <v>51.955441586014842</v>
      </c>
      <c r="T475" s="208">
        <f t="shared" si="28"/>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4.9925567219970928</v>
      </c>
      <c r="F476" s="128">
        <f>VLOOKUP(A476,'Tüm - Sektör'!$A:$H,6,0)</f>
        <v>0.50944456346909106</v>
      </c>
      <c r="G476" s="127">
        <f>VLOOKUP(A476,'Tüm - Sektör'!$A:$H,7,0)</f>
        <v>1087.1196239999999</v>
      </c>
      <c r="H476" s="159">
        <v>7.37</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54.275063864161524</v>
      </c>
      <c r="R476" s="166" t="str">
        <f t="shared" si="27"/>
        <v/>
      </c>
      <c r="S476" s="191">
        <v>54.275063864161524</v>
      </c>
      <c r="T476" s="208">
        <f t="shared" si="28"/>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6.6292011219438143</v>
      </c>
      <c r="F477" s="128">
        <f>VLOOKUP(A477,'Tüm - Sektör'!$A:$H,6,0)</f>
        <v>0.38753093880563033</v>
      </c>
      <c r="G477" s="127">
        <f>VLOOKUP(A477,'Tüm - Sektör'!$A:$H,7,0)</f>
        <v>846.39887099999999</v>
      </c>
      <c r="H477" s="159">
        <v>7.13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56.109483452451776</v>
      </c>
      <c r="R477" s="166" t="str">
        <f t="shared" si="27"/>
        <v/>
      </c>
      <c r="S477" s="191">
        <v>56.109483452451776</v>
      </c>
      <c r="T477" s="208">
        <f t="shared" si="28"/>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5.6086507829676497</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58.832594898371255</v>
      </c>
      <c r="R478" s="166" t="str">
        <f t="shared" si="27"/>
        <v/>
      </c>
      <c r="S478" s="191">
        <v>58.832594898371255</v>
      </c>
      <c r="T478" s="208">
        <f t="shared" si="28"/>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58.999470774734391</v>
      </c>
      <c r="R479" s="166" t="str">
        <f t="shared" si="27"/>
        <v/>
      </c>
      <c r="S479" s="191">
        <v>58.999470774734391</v>
      </c>
      <c r="T479" s="208">
        <f t="shared" si="28"/>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14.977137025901534</v>
      </c>
      <c r="F481" s="128">
        <f>VLOOKUP(A481,'Tüm - Sektör'!$A:$H,6,0)</f>
        <v>2.3112865780712246</v>
      </c>
      <c r="G481" s="127">
        <f>VLOOKUP(A481,'Tüm - Sektör'!$A:$H,7,0)</f>
        <v>431.473364</v>
      </c>
      <c r="H481" s="159">
        <v>6.19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64.622356956546895</v>
      </c>
      <c r="R481" s="166" t="str">
        <f t="shared" si="27"/>
        <v/>
      </c>
      <c r="S481" s="191">
        <v>64.622356956546895</v>
      </c>
      <c r="T481" s="208">
        <f t="shared" si="28"/>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25.44853034737244</v>
      </c>
      <c r="F482" s="128">
        <f>VLOOKUP(A482,'Tüm - Sektör'!$A:$H,6,0)</f>
        <v>2.544853034737244</v>
      </c>
      <c r="G482" s="127">
        <f>VLOOKUP(A482,'Tüm - Sektör'!$A:$H,7,0)</f>
        <v>271.03651100000002</v>
      </c>
      <c r="H482" s="159">
        <v>5.8</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6"/>
        <v>68.974808754294443</v>
      </c>
      <c r="R482" s="166">
        <f t="shared" si="27"/>
        <v>1.551724137931032E-2</v>
      </c>
      <c r="S482" s="191">
        <v>68.974808754294443</v>
      </c>
      <c r="T482" s="208">
        <f t="shared" si="28"/>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12.448302588359999</v>
      </c>
      <c r="F483" s="128">
        <f>VLOOKUP(A483,'Tüm - Sektör'!$A:$H,6,0)</f>
        <v>1.6597736784479999</v>
      </c>
      <c r="G483" s="127">
        <f>VLOOKUP(A483,'Tüm - Sektör'!$A:$H,7,0)</f>
        <v>545.59110899999996</v>
      </c>
      <c r="H483" s="159">
        <v>5.89</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6"/>
        <v>67.916832143509012</v>
      </c>
      <c r="R483" s="166" t="str">
        <f t="shared" si="27"/>
        <v/>
      </c>
      <c r="S483" s="191">
        <v>67.916832143509012</v>
      </c>
      <c r="T483" s="208">
        <f t="shared" si="28"/>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9.6518689124491903</v>
      </c>
      <c r="F484" s="128">
        <f>VLOOKUP(A484,'Tüm - Sektör'!$A:$H,6,0)</f>
        <v>0.67107710008695354</v>
      </c>
      <c r="G484" s="127">
        <f>VLOOKUP(A484,'Tüm - Sektör'!$A:$H,7,0)</f>
        <v>750.95738100000005</v>
      </c>
      <c r="H484" s="159">
        <v>5.52</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6"/>
        <v>72.481422002481636</v>
      </c>
      <c r="R484" s="166" t="str">
        <f t="shared" si="27"/>
        <v/>
      </c>
      <c r="S484" s="191">
        <v>72.481422002481636</v>
      </c>
      <c r="T484" s="208">
        <f t="shared" si="28"/>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12.252057974349185</v>
      </c>
      <c r="F485" s="128">
        <f>VLOOKUP(A485,'Tüm - Sektör'!$A:$H,6,0)</f>
        <v>2.5793806261787759</v>
      </c>
      <c r="G485" s="127">
        <f>VLOOKUP(A485,'Tüm - Sektör'!$A:$H,7,0)</f>
        <v>592.57757400000003</v>
      </c>
      <c r="H485" s="159">
        <v>5.51</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72.602947909471951</v>
      </c>
      <c r="R485" s="166">
        <f t="shared" si="27"/>
        <v>5.2631578947368432E-2</v>
      </c>
      <c r="S485" s="191">
        <v>72.602947909471951</v>
      </c>
      <c r="T485" s="208">
        <f t="shared" si="28"/>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19.030219989343077</v>
      </c>
      <c r="F486" s="128">
        <f>VLOOKUP(A486,'Tüm - Sektör'!$A:$H,6,0)</f>
        <v>2.3787774986678847</v>
      </c>
      <c r="G486" s="127">
        <f>VLOOKUP(A486,'Tüm - Sektör'!$A:$H,7,0)</f>
        <v>362.48923500000001</v>
      </c>
      <c r="H486" s="159">
        <v>5.8</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68.982498858186801</v>
      </c>
      <c r="R486" s="166" t="str">
        <f t="shared" si="27"/>
        <v/>
      </c>
      <c r="S486" s="191">
        <v>68.982498858186801</v>
      </c>
      <c r="T486" s="208">
        <f t="shared" si="28"/>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5.29</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75.622780631746977</v>
      </c>
      <c r="R487" s="166" t="str">
        <f t="shared" si="27"/>
        <v/>
      </c>
      <c r="S487" s="191">
        <v>75.622780631746977</v>
      </c>
      <c r="T487" s="208">
        <f t="shared" si="28"/>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6"/>
        <v>76.631897650035995</v>
      </c>
      <c r="R488" s="166" t="str">
        <f t="shared" si="27"/>
        <v/>
      </c>
      <c r="S488" s="191">
        <v>76.631897650035995</v>
      </c>
      <c r="T488" s="208">
        <f t="shared" si="28"/>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6"/>
        <v>76.781335769330269</v>
      </c>
      <c r="R489" s="166" t="str">
        <f t="shared" si="27"/>
        <v/>
      </c>
      <c r="S489" s="191">
        <v>76.781335769330269</v>
      </c>
      <c r="T489" s="208">
        <f t="shared" si="28"/>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19.561097866617764</v>
      </c>
      <c r="F490" s="128">
        <f>VLOOKUP(A490,'Tüm - Sektör'!$A:$H,6,0)</f>
        <v>5.2162927644314037</v>
      </c>
      <c r="G490" s="127">
        <f>VLOOKUP(A490,'Tüm - Sektör'!$A:$H,7,0)</f>
        <v>408.98116599999997</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80.001206137294446</v>
      </c>
      <c r="R490" s="166" t="str">
        <f t="shared" si="27"/>
        <v/>
      </c>
      <c r="S490" s="191">
        <v>80.001206137294446</v>
      </c>
      <c r="T490" s="208">
        <f t="shared" si="28"/>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92.841510524851032</v>
      </c>
      <c r="R492" s="166" t="str">
        <f t="shared" si="27"/>
        <v/>
      </c>
      <c r="S492" s="191">
        <v>92.841510524851032</v>
      </c>
      <c r="T492" s="208">
        <f t="shared" si="28"/>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12.250668273954345</v>
      </c>
      <c r="F493" s="128">
        <f>VLOOKUP(A493,'Tüm - Sektör'!$A:$H,6,0)</f>
        <v>0.93445219480963726</v>
      </c>
      <c r="G493" s="127">
        <f>VLOOKUP(A493,'Tüm - Sektör'!$A:$H,7,0)</f>
        <v>808.37745500000005</v>
      </c>
      <c r="H493" s="159">
        <v>4.04</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99.031640413484567</v>
      </c>
      <c r="R493" s="166" t="str">
        <f t="shared" si="27"/>
        <v/>
      </c>
      <c r="S493" s="191">
        <v>99.031640413484567</v>
      </c>
      <c r="T493" s="208">
        <f t="shared" si="28"/>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33.426101908162451</v>
      </c>
      <c r="F494" s="128">
        <f>VLOOKUP(A494,'Tüm - Sektör'!$A:$H,6,0)</f>
        <v>11.937893538629448</v>
      </c>
      <c r="G494" s="127">
        <f>VLOOKUP(A494,'Tüm - Sektör'!$A:$H,7,0)</f>
        <v>308.44022699999999</v>
      </c>
      <c r="H494" s="159">
        <v>3.88</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103.09954460278759</v>
      </c>
      <c r="R494" s="166" t="str">
        <f t="shared" si="27"/>
        <v/>
      </c>
      <c r="S494" s="191">
        <v>103.09954460278759</v>
      </c>
      <c r="T494" s="208">
        <f t="shared" si="28"/>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2.9045995658622834</v>
      </c>
      <c r="F495" s="128">
        <f>VLOOKUP(A495,'Tüm - Sektör'!$A:$H,6,0)</f>
        <v>0.17351251886871466</v>
      </c>
      <c r="G495" s="127">
        <f>VLOOKUP(A495,'Tüm - Sektör'!$A:$H,7,0)</f>
        <v>3586.7231099999999</v>
      </c>
      <c r="H495" s="159">
        <v>3.84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104.17994388174219</v>
      </c>
      <c r="R495" s="166" t="str">
        <f t="shared" si="27"/>
        <v/>
      </c>
      <c r="S495" s="191">
        <v>104.17994388174219</v>
      </c>
      <c r="T495" s="208">
        <f t="shared" si="28"/>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10.030975652815895</v>
      </c>
      <c r="F496" s="128">
        <f>VLOOKUP(A496,'Tüm - Sektör'!$A:$H,6,0)</f>
        <v>1.5922183575898246</v>
      </c>
      <c r="G496" s="127">
        <f>VLOOKUP(A496,'Tüm - Sektör'!$A:$H,7,0)</f>
        <v>1038.647878</v>
      </c>
      <c r="H496" s="159">
        <v>3.84</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104.18651576066894</v>
      </c>
      <c r="R496" s="166" t="str">
        <f t="shared" si="27"/>
        <v/>
      </c>
      <c r="S496" s="191">
        <v>104.18651576066894</v>
      </c>
      <c r="T496" s="208">
        <f t="shared" si="28"/>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2.4100123965012643</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106.13763857947845</v>
      </c>
      <c r="R497" s="166" t="str">
        <f t="shared" si="27"/>
        <v/>
      </c>
      <c r="S497" s="191">
        <v>106.13763857947845</v>
      </c>
      <c r="T497" s="208">
        <f t="shared" si="28"/>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12.707332992026441</v>
      </c>
      <c r="F498" s="128">
        <f>VLOOKUP(A498,'Tüm - Sektör'!$A:$H,6,0)</f>
        <v>2.0880300029620495</v>
      </c>
      <c r="G498" s="127">
        <f>VLOOKUP(A498,'Tüm - Sektör'!$A:$H,7,0)</f>
        <v>886.89157399999999</v>
      </c>
      <c r="H498" s="159">
        <v>3.55</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112.70026558640458</v>
      </c>
      <c r="R498" s="166" t="str">
        <f t="shared" si="27"/>
        <v/>
      </c>
      <c r="S498" s="191">
        <v>112.70026558640458</v>
      </c>
      <c r="T498" s="208">
        <f t="shared" si="28"/>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14.521639373717418</v>
      </c>
      <c r="F499" s="128">
        <f>VLOOKUP(A499,'Tüm - Sektör'!$A:$H,6,0)</f>
        <v>2.6596409109372563</v>
      </c>
      <c r="G499" s="127">
        <f>VLOOKUP(A499,'Tüm - Sektör'!$A:$H,7,0)</f>
        <v>817.38648999999998</v>
      </c>
      <c r="H499" s="159">
        <v>3.37</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118.69791836728679</v>
      </c>
      <c r="R499" s="166" t="str">
        <f t="shared" si="27"/>
        <v/>
      </c>
      <c r="S499" s="191">
        <v>118.69791836728679</v>
      </c>
      <c r="T499" s="208">
        <f t="shared" si="28"/>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5.0307479313564514</v>
      </c>
      <c r="F500" s="128">
        <f>VLOOKUP(A500,'Tüm - Sektör'!$A:$H,6,0)</f>
        <v>0.41922899427970428</v>
      </c>
      <c r="G500" s="127">
        <f>VLOOKUP(A500,'Tüm - Sektör'!$A:$H,7,0)</f>
        <v>2366.5207919999998</v>
      </c>
      <c r="H500" s="159">
        <v>3.36</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119.05369578866029</v>
      </c>
      <c r="R500" s="166" t="str">
        <f t="shared" si="27"/>
        <v/>
      </c>
      <c r="S500" s="191">
        <v>119.05369578866029</v>
      </c>
      <c r="T500" s="208">
        <f t="shared" si="28"/>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10.188659744572744</v>
      </c>
      <c r="F501" s="128">
        <f>VLOOKUP(A501,'Tüm - Sektör'!$A:$H,6,0)</f>
        <v>1.2864469374460537</v>
      </c>
      <c r="G501" s="127">
        <f>VLOOKUP(A501,'Tüm - Sektör'!$A:$H,7,0)</f>
        <v>1242.5161049999999</v>
      </c>
      <c r="H501" s="159">
        <v>3.16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126.5957382099682</v>
      </c>
      <c r="R501" s="166" t="str">
        <f t="shared" si="27"/>
        <v/>
      </c>
      <c r="S501" s="191">
        <v>126.5957382099682</v>
      </c>
      <c r="T501" s="208">
        <f t="shared" si="28"/>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4.6305178941858518</v>
      </c>
      <c r="F502" s="128">
        <f>VLOOKUP(A502,'Tüm - Sektör'!$A:$H,6,0)</f>
        <v>0.22366905149410776</v>
      </c>
      <c r="G502" s="127">
        <f>VLOOKUP(A502,'Tüm - Sektör'!$A:$H,7,0)</f>
        <v>2787.1569650000001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129.05980200337228</v>
      </c>
      <c r="R502" s="166" t="str">
        <f t="shared" si="27"/>
        <v/>
      </c>
      <c r="S502" s="191">
        <v>129.05980200337228</v>
      </c>
      <c r="T502" s="208">
        <f t="shared" si="28"/>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5.5777795208338787</v>
      </c>
      <c r="F503" s="128">
        <f>VLOOKUP(A503,'Tüm - Sektör'!$A:$H,6,0)</f>
        <v>0.29356734320178307</v>
      </c>
      <c r="G503" s="127">
        <f>VLOOKUP(A503,'Tüm - Sektör'!$A:$H,7,0)</f>
        <v>2351.6406480000001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131.16933046774912</v>
      </c>
      <c r="R503" s="166" t="str">
        <f t="shared" si="27"/>
        <v/>
      </c>
      <c r="S503" s="191">
        <v>131.16933046774912</v>
      </c>
      <c r="T503" s="208">
        <f t="shared" si="28"/>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4.0583643935179241</v>
      </c>
      <c r="F504" s="128">
        <f>VLOOKUP(A504,'Tüm - Sektör'!$A:$H,6,0)</f>
        <v>0.24070963188125291</v>
      </c>
      <c r="G504" s="127">
        <f>VLOOKUP(A504,'Tüm - Sektör'!$A:$H,7,0)</f>
        <v>3719.4775850000001</v>
      </c>
      <c r="H504" s="159">
        <v>2.65</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150.94995393452038</v>
      </c>
      <c r="R504" s="166" t="str">
        <f t="shared" si="27"/>
        <v/>
      </c>
      <c r="S504" s="191">
        <v>150.94995393452038</v>
      </c>
      <c r="T504" s="208">
        <f t="shared" si="28"/>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157.50528878805406</v>
      </c>
      <c r="R505" s="166" t="str">
        <f t="shared" si="27"/>
        <v/>
      </c>
      <c r="S505" s="191">
        <v>157.50528878805406</v>
      </c>
      <c r="T505" s="208">
        <f t="shared" si="28"/>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20.38764040075985</v>
      </c>
      <c r="F506" s="128">
        <f>VLOOKUP(A506,'Tüm - Sektör'!$A:$H,6,0)</f>
        <v>3.1365600616553615</v>
      </c>
      <c r="G506" s="127">
        <f>VLOOKUP(A506,'Tüm - Sektör'!$A:$H,7,0)</f>
        <v>797.71454900000003</v>
      </c>
      <c r="H506" s="159">
        <v>2.46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162.63517367466324</v>
      </c>
      <c r="R506" s="166" t="str">
        <f t="shared" si="27"/>
        <v/>
      </c>
      <c r="S506" s="191">
        <v>162.63517367466324</v>
      </c>
      <c r="T506" s="208">
        <f t="shared" si="28"/>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25.52694141987628</v>
      </c>
      <c r="F507" s="128">
        <f>VLOOKUP(A507,'Tüm - Sektör'!$A:$H,6,0)</f>
        <v>16.619102486898619</v>
      </c>
      <c r="G507" s="127">
        <f>VLOOKUP(A507,'Tüm - Sektör'!$A:$H,7,0)</f>
        <v>642.21395900000005</v>
      </c>
      <c r="H507" s="159">
        <v>2.44</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163.9375811041983</v>
      </c>
      <c r="R507" s="166" t="str">
        <f t="shared" si="27"/>
        <v/>
      </c>
      <c r="S507" s="191">
        <v>163.9375811041983</v>
      </c>
      <c r="T507" s="208">
        <f t="shared" si="28"/>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13.743034506577452</v>
      </c>
      <c r="F508" s="128">
        <f>VLOOKUP(A508,'Tüm - Sektör'!$A:$H,6,0)</f>
        <v>1.9928938465782124</v>
      </c>
      <c r="G508" s="127">
        <f>VLOOKUP(A508,'Tüm - Sektör'!$A:$H,7,0)</f>
        <v>1335.1741139999999</v>
      </c>
      <c r="H508" s="159">
        <v>2.1800000000000002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183.49343920990975</v>
      </c>
      <c r="R508" s="166">
        <f t="shared" si="27"/>
        <v>4.1284403669724704E-2</v>
      </c>
      <c r="S508" s="191">
        <v>183.49343920990975</v>
      </c>
      <c r="T508" s="208">
        <f t="shared" si="28"/>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0.80433176046710009</v>
      </c>
      <c r="F509" s="128">
        <f>VLOOKUP(A509,'Tüm - Sektör'!$A:$H,6,0)</f>
        <v>9.1785971789634831E-3</v>
      </c>
      <c r="G509" s="127">
        <f>VLOOKUP(A509,'Tüm - Sektör'!$A:$H,7,0)</f>
        <v>23521.313182999998</v>
      </c>
      <c r="H509" s="159">
        <v>2.27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189.18939240980399</v>
      </c>
      <c r="R509" s="166" t="str">
        <f t="shared" si="27"/>
        <v/>
      </c>
      <c r="S509" s="191">
        <v>189.18939240980399</v>
      </c>
      <c r="T509" s="208">
        <f t="shared" si="28"/>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7.9527685078319861</v>
      </c>
      <c r="F510" s="128">
        <f>VLOOKUP(A510,'Tüm - Sektör'!$A:$H,6,0)</f>
        <v>0.88364094531466508</v>
      </c>
      <c r="G510" s="127">
        <f>VLOOKUP(A510,'Tüm - Sektör'!$A:$H,7,0)</f>
        <v>2540.2949250000001</v>
      </c>
      <c r="H510" s="159">
        <v>1.98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202.02377480145415</v>
      </c>
      <c r="R510" s="166">
        <f t="shared" si="27"/>
        <v>5.0505050505050553E-3</v>
      </c>
      <c r="S510" s="191">
        <v>202.02377480145415</v>
      </c>
      <c r="T510" s="208">
        <f t="shared" si="28"/>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11.702344177140077</v>
      </c>
      <c r="F511" s="128">
        <f>VLOOKUP(A511,'Tüm - Sektör'!$A:$H,6,0)</f>
        <v>2.7173677411215782</v>
      </c>
      <c r="G511" s="127">
        <f>VLOOKUP(A511,'Tüm - Sektör'!$A:$H,7,0)</f>
        <v>1717.7861740000001</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201.02125030880632</v>
      </c>
      <c r="R511" s="166" t="str">
        <f t="shared" si="27"/>
        <v/>
      </c>
      <c r="S511" s="191">
        <v>201.02125030880632</v>
      </c>
      <c r="T511" s="208">
        <f t="shared" si="28"/>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21.075384119950971</v>
      </c>
      <c r="F512" s="128">
        <f>VLOOKUP(A512,'Tüm - Sektör'!$A:$H,6,0)</f>
        <v>4.3907050249897859</v>
      </c>
      <c r="G512" s="127">
        <f>VLOOKUP(A512,'Tüm - Sektör'!$A:$H,7,0)</f>
        <v>958.66017199999999</v>
      </c>
      <c r="H512" s="159">
        <v>1.98</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202.04131365398266</v>
      </c>
      <c r="R512" s="166" t="str">
        <f t="shared" si="27"/>
        <v/>
      </c>
      <c r="S512" s="191">
        <v>202.04131365398266</v>
      </c>
      <c r="T512" s="208">
        <f t="shared" si="28"/>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15.217156430846392</v>
      </c>
      <c r="F513" s="128">
        <f>VLOOKUP(A513,'Tüm - Sektör'!$A:$H,6,0)</f>
        <v>3.8042891077115981</v>
      </c>
      <c r="G513" s="127">
        <f>VLOOKUP(A513,'Tüm - Sektör'!$A:$H,7,0)</f>
        <v>1390.9996160000001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211.67058751919262</v>
      </c>
      <c r="R513" s="166">
        <f t="shared" si="27"/>
        <v>1.0582010582010592E-2</v>
      </c>
      <c r="S513" s="191">
        <v>211.67058751919262</v>
      </c>
      <c r="T513" s="208">
        <f t="shared" si="28"/>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22.684093040622333</v>
      </c>
      <c r="F514" s="128">
        <f>VLOOKUP(A514,'Tüm - Sektör'!$A:$H,6,0)</f>
        <v>6.5750994320644445</v>
      </c>
      <c r="G514" s="127">
        <f>VLOOKUP(A514,'Tüm - Sektör'!$A:$H,7,0)</f>
        <v>923.53386499999999</v>
      </c>
      <c r="H514" s="159">
        <v>1.91</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209.49528119825544</v>
      </c>
      <c r="R514" s="166" t="str">
        <f t="shared" si="27"/>
        <v/>
      </c>
      <c r="S514" s="191">
        <v>209.49528119825544</v>
      </c>
      <c r="T514" s="208">
        <f t="shared" si="28"/>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305.39286987004954</v>
      </c>
      <c r="T516" s="208">
        <f t="shared" si="28"/>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330.59817231133138</v>
      </c>
      <c r="R517" s="166" t="str">
        <f t="shared" si="27"/>
        <v/>
      </c>
      <c r="S517" s="191">
        <v>330.59817231133138</v>
      </c>
      <c r="T517" s="208">
        <f t="shared" si="28"/>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388.40707647597247</v>
      </c>
      <c r="R519" s="166">
        <f>IF(OR(H519="", 'BOT HİSSELER CIKARILDI'!H2="", Q519=0), "", IF(H519&lt;'BOT HİSSELER CIKARILDI'!H2, ('BOT HİSSELER CIKARILDI'!H2-H519)/H519, ""))</f>
        <v>3.8834951456310711E-2</v>
      </c>
      <c r="S519" s="191">
        <v>388.40707647597247</v>
      </c>
      <c r="T519" s="208">
        <f t="shared" si="28"/>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392.20825763284324</v>
      </c>
      <c r="R520" s="166" t="str">
        <f>IF(OR(H520="", H521="", Q520=0), "", IF(H520&lt;H521, (H521-H520)/H520, ""))</f>
        <v/>
      </c>
      <c r="S520" s="191">
        <v>392.20825763284324</v>
      </c>
      <c r="T520" s="208">
        <f t="shared" si="28"/>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1.2362445579162418</v>
      </c>
      <c r="F525" s="128">
        <f>VLOOKUP(A525,'Tüm - Sektör'!$A:$H,6,0)</f>
        <v>1.1979113933296917E-2</v>
      </c>
      <c r="G525" s="127">
        <f>VLOOKUP(A525,'Tüm - Sektör'!$A:$H,7,0)</f>
        <v>9.3998380000000008</v>
      </c>
      <c r="H525" s="159">
        <v>3442.5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0.11620498572794291</v>
      </c>
      <c r="R525" s="166" t="str">
        <f t="shared" si="33"/>
        <v/>
      </c>
      <c r="S525" s="191">
        <v>0.11620498572794291</v>
      </c>
      <c r="T525" s="208">
        <f t="shared" si="34"/>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17.872940727046483</v>
      </c>
      <c r="F526" s="128">
        <f>VLOOKUP(A526,'Tüm - Sektör'!$A:$H,6,0)</f>
        <v>3.4115891463784043</v>
      </c>
      <c r="G526" s="127">
        <f>VLOOKUP(A526,'Tüm - Sektör'!$A:$H,7,0)</f>
        <v>3.211576</v>
      </c>
      <c r="H526" s="159">
        <v>697</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0.57400307488405033</v>
      </c>
      <c r="R526" s="166" t="str">
        <f t="shared" si="33"/>
        <v/>
      </c>
      <c r="S526" s="191">
        <v>0.57400307488405033</v>
      </c>
      <c r="T526" s="208">
        <f t="shared" si="34"/>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32.763146734789984</v>
      </c>
      <c r="F527" s="128">
        <f>VLOOKUP(A527,'Tüm - Sektör'!$A:$H,6,0)</f>
        <v>15.465256896289821</v>
      </c>
      <c r="G527" s="127">
        <f>VLOOKUP(A527,'Tüm - Sektör'!$A:$H,7,0)</f>
        <v>5.3107189999999997</v>
      </c>
      <c r="H527" s="159">
        <v>229.9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1.7399586586423712</v>
      </c>
      <c r="R527" s="166" t="str">
        <f t="shared" si="33"/>
        <v/>
      </c>
      <c r="S527" s="191">
        <v>1.7399586586423712</v>
      </c>
      <c r="T527" s="208">
        <f t="shared" si="34"/>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8.8762297610944056</v>
      </c>
      <c r="F528" s="128">
        <f>VLOOKUP(A528,'Tüm - Sektör'!$A:$H,6,0)</f>
        <v>1.4815674700959645</v>
      </c>
      <c r="G528" s="127">
        <f>VLOOKUP(A528,'Tüm - Sektör'!$A:$H,7,0)</f>
        <v>24.164194999999999</v>
      </c>
      <c r="H528" s="159">
        <v>186.5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2.1448694681188862</v>
      </c>
      <c r="R528" s="166" t="str">
        <f t="shared" si="33"/>
        <v/>
      </c>
      <c r="S528" s="191">
        <v>2.1448694681188862</v>
      </c>
      <c r="T528" s="208">
        <f t="shared" si="34"/>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73.527624935291087</v>
      </c>
      <c r="F529" s="128">
        <f>VLOOKUP(A529,'Tüm - Sektör'!$A:$H,6,0)</f>
        <v>7.3601226161452535</v>
      </c>
      <c r="G529" s="127">
        <f>VLOOKUP(A529,'Tüm - Sektör'!$A:$H,7,0)</f>
        <v>3.9758849999999999</v>
      </c>
      <c r="H529" s="159">
        <v>136.9</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2.9233738106584979</v>
      </c>
      <c r="R529" s="166" t="str">
        <f t="shared" si="33"/>
        <v/>
      </c>
      <c r="S529" s="191">
        <v>2.9233738106584979</v>
      </c>
      <c r="T529" s="208">
        <f t="shared" si="34"/>
        <v>0</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86.714166174685758</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3.2924984938584583</v>
      </c>
      <c r="R530" s="166" t="str">
        <f t="shared" si="33"/>
        <v/>
      </c>
      <c r="S530" s="191">
        <v>3.2924984938584583</v>
      </c>
      <c r="T530" s="208">
        <f t="shared" si="34"/>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19.235571187663076</v>
      </c>
      <c r="F531" s="128">
        <f>VLOOKUP(A531,'Tüm - Sektör'!$A:$H,6,0)</f>
        <v>8.5491427500724786</v>
      </c>
      <c r="G531" s="127">
        <f>VLOOKUP(A531,'Tüm - Sektör'!$A:$H,7,0)</f>
        <v>22.966707</v>
      </c>
      <c r="H531" s="159">
        <v>90.55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4.4177772744469994</v>
      </c>
      <c r="R531" s="166" t="str">
        <f t="shared" si="33"/>
        <v/>
      </c>
      <c r="S531" s="191">
        <v>4.4177772744469994</v>
      </c>
      <c r="T531" s="208">
        <f t="shared" si="34"/>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34.936163005324026</v>
      </c>
      <c r="F532" s="128">
        <f>VLOOKUP(A532,'Tüm - Sektör'!$A:$H,6,0)</f>
        <v>13.572712900281285</v>
      </c>
      <c r="G532" s="127">
        <f>VLOOKUP(A532,'Tüm - Sektör'!$A:$H,7,0)</f>
        <v>17.102171999999999</v>
      </c>
      <c r="H532" s="159">
        <v>66.95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5.9748426873708844</v>
      </c>
      <c r="R532" s="166" t="str">
        <f t="shared" si="33"/>
        <v/>
      </c>
      <c r="S532" s="191">
        <v>5.9748426873708844</v>
      </c>
      <c r="T532" s="208">
        <f t="shared" si="34"/>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47.605231908178602</v>
      </c>
      <c r="F533" s="128">
        <f>VLOOKUP(A533,'Tüm - Sektör'!$A:$H,6,0)</f>
        <v>47.413524095002415</v>
      </c>
      <c r="G533" s="127">
        <f>VLOOKUP(A533,'Tüm - Sektör'!$A:$H,7,0)</f>
        <v>15.26498</v>
      </c>
      <c r="H533" s="159">
        <v>55.05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7.2669291297370817</v>
      </c>
      <c r="R533" s="166" t="str">
        <f t="shared" si="33"/>
        <v/>
      </c>
      <c r="S533" s="191">
        <v>7.2669291297370817</v>
      </c>
      <c r="T533" s="208">
        <f t="shared" si="34"/>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91.614556307039223</v>
      </c>
      <c r="F534" s="128">
        <f>VLOOKUP(A534,'Tüm - Sektör'!$A:$H,6,0)</f>
        <v>111.72506866712101</v>
      </c>
      <c r="G534" s="127">
        <f>VLOOKUP(A534,'Tüm - Sektör'!$A:$H,7,0)</f>
        <v>10.537267999999999</v>
      </c>
      <c r="H534" s="159">
        <v>41.44</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9.653671325083625</v>
      </c>
      <c r="R534" s="166" t="str">
        <f t="shared" si="33"/>
        <v/>
      </c>
      <c r="S534" s="191">
        <v>9.653671325083625</v>
      </c>
      <c r="T534" s="208">
        <f t="shared" si="34"/>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65.504544388881826</v>
      </c>
      <c r="F535" s="128">
        <f>VLOOKUP(A535,'Tüm - Sektör'!$A:$H,6,0)</f>
        <v>5.9787338650018276</v>
      </c>
      <c r="G535" s="127">
        <f>VLOOKUP(A535,'Tüm - Sektör'!$A:$H,7,0)</f>
        <v>18.464296999999998</v>
      </c>
      <c r="H535" s="159">
        <v>33.08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12.094953624459974</v>
      </c>
      <c r="R535" s="166" t="str">
        <f t="shared" si="33"/>
        <v/>
      </c>
      <c r="S535" s="191">
        <v>12.094953624459974</v>
      </c>
      <c r="T535" s="208">
        <f t="shared" si="34"/>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33.194692381134288</v>
      </c>
      <c r="F536" s="128">
        <f>VLOOKUP(A536,'Tüm - Sektör'!$A:$H,6,0)</f>
        <v>14.568660250662404</v>
      </c>
      <c r="G536" s="127">
        <f>VLOOKUP(A536,'Tüm - Sektör'!$A:$H,7,0)</f>
        <v>39.640771000000001</v>
      </c>
      <c r="H536" s="159">
        <v>30.4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13.158631990959892</v>
      </c>
      <c r="R536" s="166" t="str">
        <f t="shared" si="33"/>
        <v/>
      </c>
      <c r="S536" s="191">
        <v>13.158631990959892</v>
      </c>
      <c r="T536" s="208">
        <f t="shared" si="34"/>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9.630014830222839</v>
      </c>
      <c r="F537" s="128">
        <f>VLOOKUP(A537,'Tüm - Sektör'!$A:$H,6,0)</f>
        <v>0.81887881209377877</v>
      </c>
      <c r="G537" s="127">
        <f>VLOOKUP(A537,'Tüm - Sektör'!$A:$H,7,0)</f>
        <v>153.859475</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14.816690260203002</v>
      </c>
      <c r="R537" s="166">
        <f t="shared" si="33"/>
        <v>1.0370370370370412E-2</v>
      </c>
      <c r="S537" s="191">
        <v>14.816690260203002</v>
      </c>
      <c r="T537" s="208">
        <f t="shared" si="34"/>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88.09591660411472</v>
      </c>
      <c r="F538" s="128">
        <f>VLOOKUP(A538,'Tüm - Sektör'!$A:$H,6,0)</f>
        <v>129.52234269012396</v>
      </c>
      <c r="G538" s="127">
        <f>VLOOKUP(A538,'Tüm - Sektör'!$A:$H,7,0)</f>
        <v>16.64443</v>
      </c>
      <c r="H538" s="159">
        <v>27.28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14.663063172030252</v>
      </c>
      <c r="R538" s="166" t="str">
        <f t="shared" si="33"/>
        <v/>
      </c>
      <c r="S538" s="191">
        <v>14.663063172030252</v>
      </c>
      <c r="T538" s="208">
        <f t="shared" si="34"/>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71.923280299983375</v>
      </c>
      <c r="F539" s="128">
        <f>VLOOKUP(A539,'Tüm - Sektör'!$A:$H,6,0)</f>
        <v>86.863865096598275</v>
      </c>
      <c r="G539" s="127">
        <f>VLOOKUP(A539,'Tüm - Sektör'!$A:$H,7,0)</f>
        <v>23.567941000000001</v>
      </c>
      <c r="H539" s="159">
        <v>23.6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16.950836266364707</v>
      </c>
      <c r="R539" s="166" t="str">
        <f t="shared" si="33"/>
        <v/>
      </c>
      <c r="S539" s="191">
        <v>16.950836266364707</v>
      </c>
      <c r="T539" s="208">
        <f t="shared" si="34"/>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123.73064728945745</v>
      </c>
      <c r="F540" s="128">
        <f>VLOOKUP(A540,'Tüm - Sektör'!$A:$H,6,0)</f>
        <v>187.47067771129917</v>
      </c>
      <c r="G540" s="127">
        <f>VLOOKUP(A540,'Tüm - Sektör'!$A:$H,7,0)</f>
        <v>14.484933</v>
      </c>
      <c r="H540" s="159">
        <v>22.32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17.922301360344228</v>
      </c>
      <c r="R540" s="166">
        <f t="shared" si="33"/>
        <v>2.8673835125448053E-2</v>
      </c>
      <c r="S540" s="191">
        <v>17.922301360344228</v>
      </c>
      <c r="T540" s="208">
        <f t="shared" si="34"/>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79.038639983789565</v>
      </c>
      <c r="F541" s="128">
        <f>VLOOKUP(A541,'Tüm - Sektör'!$A:$H,6,0)</f>
        <v>141.54285256518074</v>
      </c>
      <c r="G541" s="127">
        <f>VLOOKUP(A541,'Tüm - Sektör'!$A:$H,7,0)</f>
        <v>22.044357999999999</v>
      </c>
      <c r="H541" s="159">
        <v>22.96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17.423560756357713</v>
      </c>
      <c r="R541" s="166" t="str">
        <f t="shared" si="33"/>
        <v/>
      </c>
      <c r="S541" s="191">
        <v>17.423560756357713</v>
      </c>
      <c r="T541" s="208">
        <f t="shared" si="34"/>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19.940000000000001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20.064101440045498</v>
      </c>
      <c r="R542" s="166" t="str">
        <f t="shared" si="33"/>
        <v/>
      </c>
      <c r="S542" s="191">
        <v>20.064101440045498</v>
      </c>
      <c r="T542" s="208">
        <f t="shared" si="34"/>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38.509141388553843</v>
      </c>
      <c r="F543" s="128">
        <f>VLOOKUP(A543,'Tüm - Sektör'!$A:$H,6,0)</f>
        <v>34.881468649052394</v>
      </c>
      <c r="G543" s="127">
        <f>VLOOKUP(A543,'Tüm - Sektör'!$A:$H,7,0)</f>
        <v>61.979830999999997</v>
      </c>
      <c r="H543" s="159">
        <v>16.760000000000002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23.867900752176723</v>
      </c>
      <c r="R543" s="166" t="str">
        <f t="shared" si="33"/>
        <v/>
      </c>
      <c r="S543" s="191">
        <v>23.867900752176723</v>
      </c>
      <c r="T543" s="208">
        <f t="shared" si="34"/>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90.810901621712432</v>
      </c>
      <c r="F544" s="128">
        <f>VLOOKUP(A544,'Tüm - Sektör'!$A:$H,6,0)</f>
        <v>201.80200360380542</v>
      </c>
      <c r="G544" s="127">
        <f>VLOOKUP(A544,'Tüm - Sektör'!$A:$H,7,0)</f>
        <v>36.075847000000003</v>
      </c>
      <c r="H544" s="159">
        <v>12.21</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32.760801928369496</v>
      </c>
      <c r="R544" s="166" t="str">
        <f t="shared" si="33"/>
        <v/>
      </c>
      <c r="S544" s="191">
        <v>32.760801928369496</v>
      </c>
      <c r="T544" s="208">
        <f t="shared" si="34"/>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107.72843815310365</v>
      </c>
      <c r="F545" s="128">
        <f>VLOOKUP(A545,'Tüm - Sektör'!$A:$H,6,0)</f>
        <v>199.49710769093269</v>
      </c>
      <c r="G545" s="127">
        <f>VLOOKUP(A545,'Tüm - Sektör'!$A:$H,7,0)</f>
        <v>30.943805000000001</v>
      </c>
      <c r="H545" s="159">
        <v>12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33.335277831641996</v>
      </c>
      <c r="R545" s="166" t="str">
        <f t="shared" si="33"/>
        <v/>
      </c>
      <c r="S545" s="191">
        <v>33.335277831641996</v>
      </c>
      <c r="T545" s="208">
        <f t="shared" si="34"/>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119.32829624729213</v>
      </c>
      <c r="F546" s="128">
        <f>VLOOKUP(A546,'Tüm - Sektör'!$A:$H,6,0)</f>
        <v>91.932431623491624</v>
      </c>
      <c r="G546" s="127">
        <f>VLOOKUP(A546,'Tüm - Sektör'!$A:$H,7,0)</f>
        <v>28.655494999999998</v>
      </c>
      <c r="H546" s="159">
        <v>11.7</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34.194113964727983</v>
      </c>
      <c r="R546" s="166" t="str">
        <f t="shared" si="33"/>
        <v/>
      </c>
      <c r="S546" s="191">
        <v>34.194113964727983</v>
      </c>
      <c r="T546" s="208">
        <f t="shared" si="34"/>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52.576054137562949</v>
      </c>
      <c r="F547" s="128">
        <f>VLOOKUP(A547,'Tüm - Sektör'!$A:$H,6,0)</f>
        <v>56.081124413400481</v>
      </c>
      <c r="G547" s="127">
        <f>VLOOKUP(A547,'Tüm - Sektör'!$A:$H,7,0)</f>
        <v>69.867154999999997</v>
      </c>
      <c r="H547" s="159">
        <v>10.89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36.733393237175022</v>
      </c>
      <c r="R547" s="166" t="str">
        <f t="shared" si="33"/>
        <v/>
      </c>
      <c r="S547" s="191">
        <v>36.733393237175022</v>
      </c>
      <c r="T547" s="208">
        <f t="shared" si="34"/>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29.495037709248745</v>
      </c>
      <c r="F548" s="128">
        <f>VLOOKUP(A548,'Tüm - Sektör'!$A:$H,6,0)</f>
        <v>15.718833436514412</v>
      </c>
      <c r="G548" s="127">
        <f>VLOOKUP(A548,'Tüm - Sektör'!$A:$H,7,0)</f>
        <v>131.0445</v>
      </c>
      <c r="H548" s="159">
        <v>10.35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38.651624690896469</v>
      </c>
      <c r="R548" s="166" t="str">
        <f t="shared" si="33"/>
        <v/>
      </c>
      <c r="S548" s="191">
        <v>38.651624690896469</v>
      </c>
      <c r="T548" s="208">
        <f t="shared" si="34"/>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165.99159958012424</v>
      </c>
      <c r="F549" s="128">
        <f>VLOOKUP(A549,'Tüm - Sektör'!$A:$H,6,0)</f>
        <v>388.28444346227894</v>
      </c>
      <c r="G549" s="127">
        <f>VLOOKUP(A549,'Tüm - Sektör'!$A:$H,7,0)</f>
        <v>24.419506999999999</v>
      </c>
      <c r="H549" s="159">
        <v>9.8699999999999992</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40.534330278880411</v>
      </c>
      <c r="R549" s="166" t="str">
        <f t="shared" si="33"/>
        <v/>
      </c>
      <c r="S549" s="191">
        <v>40.534330278880411</v>
      </c>
      <c r="T549" s="208">
        <f t="shared" si="34"/>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112.43593625224221</v>
      </c>
      <c r="F550" s="128">
        <f>VLOOKUP(A550,'Tüm - Sektör'!$A:$H,6,0)</f>
        <v>334.63076265548278</v>
      </c>
      <c r="G550" s="127">
        <f>VLOOKUP(A550,'Tüm - Sektör'!$A:$H,7,0)</f>
        <v>39.884191999999999</v>
      </c>
      <c r="H550" s="159">
        <v>8.92</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44.84416469184189</v>
      </c>
      <c r="R550" s="166" t="str">
        <f t="shared" si="33"/>
        <v/>
      </c>
      <c r="S550" s="191">
        <v>44.84416469184189</v>
      </c>
      <c r="T550" s="208">
        <f t="shared" si="34"/>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115.44182397911032</v>
      </c>
      <c r="F552" s="128">
        <f>VLOOKUP(A552,'Tüm - Sektör'!$A:$H,6,0)</f>
        <v>62.625082174652171</v>
      </c>
      <c r="G552" s="127">
        <f>VLOOKUP(A552,'Tüm - Sektör'!$A:$H,7,0)</f>
        <v>48.209040000000002</v>
      </c>
      <c r="H552" s="159">
        <v>7.19</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55.653395098818891</v>
      </c>
      <c r="R552" s="166" t="str">
        <f t="shared" si="33"/>
        <v/>
      </c>
      <c r="S552" s="191">
        <v>55.653395098818891</v>
      </c>
      <c r="T552" s="208">
        <f t="shared" si="34"/>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85.083482849828712</v>
      </c>
      <c r="F553" s="128">
        <f>VLOOKUP(A553,'Tüm - Sektör'!$A:$H,6,0)</f>
        <v>142.99745016777936</v>
      </c>
      <c r="G553" s="127">
        <f>VLOOKUP(A553,'Tüm - Sektör'!$A:$H,7,0)</f>
        <v>66.222807000000003</v>
      </c>
      <c r="H553" s="159">
        <v>7.1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56.344670636520171</v>
      </c>
      <c r="R553" s="166" t="str">
        <f t="shared" si="33"/>
        <v/>
      </c>
      <c r="S553" s="191">
        <v>56.344670636520171</v>
      </c>
      <c r="T553" s="208">
        <f t="shared" si="34"/>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67.233334152456976</v>
      </c>
      <c r="R554" s="166" t="str">
        <f t="shared" si="33"/>
        <v/>
      </c>
      <c r="S554" s="191">
        <v>67.233334152456976</v>
      </c>
      <c r="T554" s="208">
        <f t="shared" si="34"/>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75.32784938002473</v>
      </c>
      <c r="F555" s="128">
        <f>VLOOKUP(A555,'Tüm - Sektör'!$A:$H,6,0)</f>
        <v>134.03531918153865</v>
      </c>
      <c r="G555" s="127">
        <f>VLOOKUP(A555,'Tüm - Sektör'!$A:$H,7,0)</f>
        <v>100.007176</v>
      </c>
      <c r="H555" s="159">
        <v>5.31</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75.333254906496236</v>
      </c>
      <c r="R555" s="166" t="str">
        <f t="shared" si="33"/>
        <v/>
      </c>
      <c r="S555" s="191">
        <v>75.333254906496236</v>
      </c>
      <c r="T555" s="208">
        <f t="shared" si="34"/>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104.66932328158695</v>
      </c>
      <c r="F556" s="128">
        <f>VLOOKUP(A556,'Tüm - Sektör'!$A:$H,6,0)</f>
        <v>192.83398572497345</v>
      </c>
      <c r="G556" s="127">
        <f>VLOOKUP(A556,'Tüm - Sektör'!$A:$H,7,0)</f>
        <v>72.105159999999998</v>
      </c>
      <c r="H556" s="159">
        <v>5.3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75.471983023105523</v>
      </c>
      <c r="R556" s="166" t="str">
        <f t="shared" si="33"/>
        <v/>
      </c>
      <c r="S556" s="191">
        <v>75.471983023105523</v>
      </c>
      <c r="T556" s="208">
        <f t="shared" si="34"/>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61.304974469543382</v>
      </c>
      <c r="F559" s="128">
        <f>VLOOKUP(A559,'Tüm - Sektör'!$A:$H,6,0)</f>
        <v>76.631218086929223</v>
      </c>
      <c r="G559" s="127">
        <f>VLOOKUP(A559,'Tüm - Sektör'!$A:$H,7,0)</f>
        <v>150.34311</v>
      </c>
      <c r="H559" s="159">
        <v>4.34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92.167805202217508</v>
      </c>
      <c r="R559" s="166" t="str">
        <f t="shared" si="33"/>
        <v/>
      </c>
      <c r="S559" s="191">
        <v>92.167805202217508</v>
      </c>
      <c r="T559" s="208">
        <f t="shared" si="34"/>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78.044272955162</v>
      </c>
      <c r="F560" s="128">
        <f>VLOOKUP(A560,'Tüm - Sektör'!$A:$H,6,0)</f>
        <v>108.39482354883611</v>
      </c>
      <c r="G560" s="127">
        <f>VLOOKUP(A560,'Tüm - Sektör'!$A:$H,7,0)</f>
        <v>150.75718000000001</v>
      </c>
      <c r="H560" s="159">
        <v>3.4</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117.65734505870491</v>
      </c>
      <c r="R560" s="166" t="str">
        <f t="shared" si="33"/>
        <v/>
      </c>
      <c r="S560" s="191">
        <v>117.65734505870491</v>
      </c>
      <c r="T560" s="208">
        <f t="shared" si="34"/>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121.03606874848707</v>
      </c>
      <c r="F561" s="128">
        <f>VLOOKUP(A561,'Tüm - Sektör'!$A:$H,6,0)</f>
        <v>403.45356249495688</v>
      </c>
      <c r="G561" s="127">
        <f>VLOOKUP(A561,'Tüm - Sektör'!$A:$H,7,0)</f>
        <v>114.763935</v>
      </c>
      <c r="H561" s="159">
        <v>2.88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138.90575526506902</v>
      </c>
      <c r="R561" s="166" t="str">
        <f t="shared" si="33"/>
        <v/>
      </c>
      <c r="S561" s="191">
        <v>138.90575526506902</v>
      </c>
      <c r="T561" s="208">
        <f t="shared" si="34"/>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63.363983759557513</v>
      </c>
      <c r="F562" s="128">
        <f>VLOOKUP(A562,'Tüm - Sektör'!$A:$H,6,0)</f>
        <v>113.14997099920984</v>
      </c>
      <c r="G562" s="127">
        <f>VLOOKUP(A562,'Tüm - Sektör'!$A:$H,7,0)</f>
        <v>236.45923999999999</v>
      </c>
      <c r="H562" s="159">
        <v>2.67</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149.82999443157311</v>
      </c>
      <c r="R562" s="166" t="str">
        <f t="shared" si="33"/>
        <v/>
      </c>
      <c r="S562" s="191">
        <v>149.82999443157311</v>
      </c>
      <c r="T562" s="208">
        <f t="shared" si="34"/>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174.67899998177239</v>
      </c>
      <c r="R563" s="166" t="str">
        <f t="shared" si="33"/>
        <v/>
      </c>
      <c r="S563" s="191">
        <v>174.67899998177239</v>
      </c>
      <c r="T563" s="208">
        <f t="shared" si="34"/>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101.03523471470685</v>
      </c>
      <c r="F565" s="128">
        <f>VLOOKUP(A565,'Tüm - Sektör'!$A:$H,6,0)</f>
        <v>200.30140739926341</v>
      </c>
      <c r="G565" s="127">
        <f>VLOOKUP(A565,'Tüm - Sektör'!$A:$H,7,0)</f>
        <v>192.870518</v>
      </c>
      <c r="H565" s="159">
        <v>2.02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194.8671805567709</v>
      </c>
      <c r="R565" s="166" t="str">
        <f t="shared" si="33"/>
        <v/>
      </c>
      <c r="S565" s="191">
        <v>194.8671805567709</v>
      </c>
      <c r="T565" s="208">
        <f t="shared" si="34"/>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203.07227449866986</v>
      </c>
      <c r="T566" s="208">
        <f t="shared" si="34"/>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9"/>
        <v>0</v>
      </c>
      <c r="R568" s="166" t="str">
        <f t="shared" si="30"/>
        <v/>
      </c>
      <c r="S568" s="191">
        <v>0</v>
      </c>
      <c r="T568" s="208">
        <f t="shared" si="31"/>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1.709607727893541E-4</v>
      </c>
      <c r="R569" s="166" t="str">
        <f t="shared" ref="R569:R603" si="36">IF(OR(H569="", H570="", Q569=0), "", IF(H569&lt;H570, (H570-H569)/H569, ""))</f>
        <v/>
      </c>
      <c r="S569" s="191">
        <v>1.709607727893541E-4</v>
      </c>
      <c r="T569" s="208">
        <f t="shared" ref="T569:T603" si="37">S569-Q569</f>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62.83025150949679</v>
      </c>
      <c r="F570" s="128">
        <f>VLOOKUP(A570,'Tüm - Sektör'!$A:$H,6,0)</f>
        <v>0.51458027444305321</v>
      </c>
      <c r="G570" s="127">
        <f>VLOOKUP(A570,'Tüm - Sektör'!$A:$H,7,0)</f>
        <v>1.7811269999999999</v>
      </c>
      <c r="H570" s="159">
        <v>364</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1.1190865738035547</v>
      </c>
      <c r="R570" s="166" t="str">
        <f t="shared" si="36"/>
        <v/>
      </c>
      <c r="S570" s="191">
        <v>1.1190865738035547</v>
      </c>
      <c r="T570" s="208">
        <f t="shared" si="3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17.747346194678528</v>
      </c>
      <c r="F571" s="128">
        <f>VLOOKUP(A571,'Tüm - Sektör'!$A:$H,6,0)</f>
        <v>5.4435400702711849</v>
      </c>
      <c r="G571" s="127">
        <f>VLOOKUP(A571,'Tüm - Sektör'!$A:$H,7,0)</f>
        <v>8.0576760000000007</v>
      </c>
      <c r="H571" s="159">
        <v>279.75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1.4300236549655252</v>
      </c>
      <c r="R571" s="166" t="str">
        <f t="shared" si="36"/>
        <v/>
      </c>
      <c r="S571" s="191">
        <v>1.4300236549655252</v>
      </c>
      <c r="T571" s="208">
        <f t="shared" si="3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93.72516561943452</v>
      </c>
      <c r="F572" s="128">
        <f>VLOOKUP(A572,'Tüm - Sektör'!$A:$H,6,0)</f>
        <v>42.060622485986187</v>
      </c>
      <c r="G572" s="127">
        <f>VLOOKUP(A572,'Tüm - Sektör'!$A:$H,7,0)</f>
        <v>1.5986990000000001</v>
      </c>
      <c r="H572" s="159">
        <v>267</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1.4983832855062438</v>
      </c>
      <c r="R572" s="166" t="str">
        <f t="shared" si="36"/>
        <v/>
      </c>
      <c r="S572" s="191">
        <v>1.4983832855062438</v>
      </c>
      <c r="T572" s="208">
        <f t="shared" si="3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66.173654412669038</v>
      </c>
      <c r="F573" s="128">
        <f>VLOOKUP(A573,'Tüm - Sektör'!$A:$H,6,0)</f>
        <v>3.2325054961120747</v>
      </c>
      <c r="G573" s="127">
        <f>VLOOKUP(A573,'Tüm - Sektör'!$A:$H,7,0)</f>
        <v>2.3602780000000001</v>
      </c>
      <c r="H573" s="159">
        <v>257</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1.5618822068982567</v>
      </c>
      <c r="R573" s="166" t="str">
        <f t="shared" si="36"/>
        <v/>
      </c>
      <c r="S573" s="191">
        <v>1.5618822068982567</v>
      </c>
      <c r="T573" s="208">
        <f t="shared" si="3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1.7194148656466397</v>
      </c>
      <c r="R574" s="166" t="str">
        <f t="shared" si="36"/>
        <v/>
      </c>
      <c r="S574" s="191">
        <v>1.7194148656466397</v>
      </c>
      <c r="T574" s="208">
        <f t="shared" si="3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32.444357926156641</v>
      </c>
      <c r="F575" s="128">
        <f>VLOOKUP(A575,'Tüm - Sektör'!$A:$H,6,0)</f>
        <v>3.2059642219522372E-2</v>
      </c>
      <c r="G575" s="127">
        <f>VLOOKUP(A575,'Tüm - Sektör'!$A:$H,7,0)</f>
        <v>6.687265</v>
      </c>
      <c r="H575" s="159">
        <v>186.8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2.1696401920705988</v>
      </c>
      <c r="R575" s="166" t="str">
        <f t="shared" si="36"/>
        <v/>
      </c>
      <c r="S575" s="191">
        <v>2.1696401920705988</v>
      </c>
      <c r="T575" s="208">
        <f t="shared" si="3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71.691248161836398</v>
      </c>
      <c r="F576" s="128">
        <f>VLOOKUP(A576,'Tüm - Sektör'!$A:$H,6,0)</f>
        <v>13.593128690091238</v>
      </c>
      <c r="G576" s="127">
        <f>VLOOKUP(A576,'Tüm - Sektör'!$A:$H,7,0)</f>
        <v>3.6238980000000001</v>
      </c>
      <c r="H576" s="159">
        <v>154</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2.5980177083118257</v>
      </c>
      <c r="R576" s="166" t="str">
        <f t="shared" si="36"/>
        <v/>
      </c>
      <c r="S576" s="191">
        <v>2.5980177083118257</v>
      </c>
      <c r="T576" s="208">
        <f t="shared" si="3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43.433181004480907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3.3334088028286466</v>
      </c>
      <c r="R578" s="166" t="str">
        <f t="shared" si="36"/>
        <v/>
      </c>
      <c r="S578" s="191">
        <v>3.3334088028286466</v>
      </c>
      <c r="T578" s="208">
        <f t="shared" si="3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32.567882922950048</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4.2111102924522381</v>
      </c>
      <c r="R579" s="166" t="str">
        <f t="shared" si="36"/>
        <v/>
      </c>
      <c r="S579" s="191">
        <v>4.2111102924522381</v>
      </c>
      <c r="T579" s="208">
        <f t="shared" si="3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5.4285319868103956</v>
      </c>
      <c r="R580" s="166" t="str">
        <f t="shared" si="36"/>
        <v/>
      </c>
      <c r="S580" s="191">
        <v>5.4285319868103956</v>
      </c>
      <c r="T580" s="208">
        <f t="shared" si="37"/>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72.349999999999994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5.5291957496889861</v>
      </c>
      <c r="R581" s="166" t="str">
        <f t="shared" si="36"/>
        <v/>
      </c>
      <c r="S581" s="191">
        <v>5.5291957496889861</v>
      </c>
      <c r="T581" s="208">
        <f t="shared" si="37"/>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68.5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5.8394370348362425</v>
      </c>
      <c r="R582" s="166" t="str">
        <f t="shared" si="36"/>
        <v/>
      </c>
      <c r="S582" s="191">
        <v>5.8394370348362425</v>
      </c>
      <c r="T582" s="208">
        <f t="shared" si="37"/>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45.287263976422942</v>
      </c>
      <c r="F583" s="128">
        <f>VLOOKUP(A583,'Tüm - Sektör'!$A:$H,6,0)</f>
        <v>6.1528088354106454E-2</v>
      </c>
      <c r="G583" s="127">
        <f>VLOOKUP(A583,'Tüm - Sektör'!$A:$H,7,0)</f>
        <v>15.215797999999999</v>
      </c>
      <c r="H583" s="159">
        <v>59</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6.8908186063792822</v>
      </c>
      <c r="R583" s="166" t="str">
        <f t="shared" si="36"/>
        <v/>
      </c>
      <c r="S583" s="191">
        <v>6.8908186063792822</v>
      </c>
      <c r="T583" s="208">
        <f t="shared" si="37"/>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121.03050451562812</v>
      </c>
      <c r="F584" s="128">
        <f>VLOOKUP(A584,'Tüm - Sektör'!$A:$H,6,0)</f>
        <v>228.6982654351518</v>
      </c>
      <c r="G584" s="127">
        <f>VLOOKUP(A584,'Tüm - Sektör'!$A:$H,7,0)</f>
        <v>5.8189539999999997</v>
      </c>
      <c r="H584" s="159">
        <v>56.8</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7.0427093837323227</v>
      </c>
      <c r="R584" s="166" t="str">
        <f t="shared" si="36"/>
        <v/>
      </c>
      <c r="S584" s="191">
        <v>7.0427093837323227</v>
      </c>
      <c r="T584" s="208">
        <f t="shared" si="37"/>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122.20979446500141</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8.8891405021811103</v>
      </c>
      <c r="R585" s="166" t="str">
        <f t="shared" si="36"/>
        <v/>
      </c>
      <c r="S585" s="191">
        <v>8.8891405021811103</v>
      </c>
      <c r="T585" s="208">
        <f t="shared" si="37"/>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155.06595032400253</v>
      </c>
      <c r="F586" s="128">
        <f>VLOOKUP(A586,'Tüm - Sektör'!$A:$H,6,0)</f>
        <v>166.30839803089074</v>
      </c>
      <c r="G586" s="127">
        <f>VLOOKUP(A586,'Tüm - Sektör'!$A:$H,7,0)</f>
        <v>5.7719040000000001</v>
      </c>
      <c r="H586" s="159">
        <v>44.7</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8.9502577893891146</v>
      </c>
      <c r="R586" s="166" t="str">
        <f t="shared" si="36"/>
        <v/>
      </c>
      <c r="S586" s="191">
        <v>8.9502577893891146</v>
      </c>
      <c r="T586" s="208">
        <f t="shared" si="37"/>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66.272346206736586</v>
      </c>
      <c r="F587" s="128">
        <f>VLOOKUP(A587,'Tüm - Sektör'!$A:$H,6,0)</f>
        <v>0.72786761347321893</v>
      </c>
      <c r="G587" s="127">
        <f>VLOOKUP(A587,'Tüm - Sektör'!$A:$H,7,0)</f>
        <v>14.975438</v>
      </c>
      <c r="H587" s="159">
        <v>40.92</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9.9245741173351902</v>
      </c>
      <c r="R587" s="166" t="str">
        <f t="shared" si="36"/>
        <v/>
      </c>
      <c r="S587" s="191">
        <v>9.9245741173351902</v>
      </c>
      <c r="T587" s="208">
        <f t="shared" si="37"/>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15.326537240190291</v>
      </c>
      <c r="F588" s="128">
        <f>VLOOKUP(A588,'Tüm - Sektör'!$A:$H,6,0)</f>
        <v>3.2090739615138801</v>
      </c>
      <c r="G588" s="127">
        <f>VLOOKUP(A588,'Tüm - Sektör'!$A:$H,7,0)</f>
        <v>88.296327000000005</v>
      </c>
      <c r="H588" s="159">
        <v>29.56</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13.532769439375194</v>
      </c>
      <c r="R588" s="166" t="str">
        <f t="shared" si="36"/>
        <v/>
      </c>
      <c r="S588" s="191">
        <v>13.532769439375194</v>
      </c>
      <c r="T588" s="208">
        <f t="shared" si="37"/>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148.77048318038297</v>
      </c>
      <c r="F589" s="128">
        <f>VLOOKUP(A589,'Tüm - Sektör'!$A:$H,6,0)</f>
        <v>537.27151744450327</v>
      </c>
      <c r="G589" s="127">
        <f>VLOOKUP(A589,'Tüm - Sektör'!$A:$H,7,0)</f>
        <v>10.108192000000001</v>
      </c>
      <c r="H589" s="159">
        <v>26.6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15.038006079200818</v>
      </c>
      <c r="R589" s="166" t="str">
        <f t="shared" si="36"/>
        <v/>
      </c>
      <c r="S589" s="191">
        <v>15.038006079200818</v>
      </c>
      <c r="T589" s="208">
        <f t="shared" si="37"/>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100.12633440243228</v>
      </c>
      <c r="F592" s="128">
        <f>VLOOKUP(A592,'Tüm - Sektör'!$A:$H,6,0)</f>
        <v>21.204221601531614</v>
      </c>
      <c r="G592" s="127">
        <f>VLOOKUP(A592,'Tüm - Sektör'!$A:$H,7,0)</f>
        <v>29.313393000000001</v>
      </c>
      <c r="H592" s="159">
        <v>13.63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29.350425899879177</v>
      </c>
      <c r="R592" s="166" t="str">
        <f t="shared" si="36"/>
        <v/>
      </c>
      <c r="S592" s="191">
        <v>29.350425899879177</v>
      </c>
      <c r="T592" s="208">
        <f t="shared" si="37"/>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28.100796432772498</v>
      </c>
      <c r="F594" s="128">
        <f>VLOOKUP(A594,'Tüm - Sektör'!$A:$H,6,0)</f>
        <v>16.726664543316964</v>
      </c>
      <c r="G594" s="127">
        <f>VLOOKUP(A594,'Tüm - Sektör'!$A:$H,7,0)</f>
        <v>116.683181</v>
      </c>
      <c r="H594" s="159">
        <v>12.2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32.788903164093476</v>
      </c>
      <c r="R594" s="166" t="str">
        <f t="shared" si="36"/>
        <v/>
      </c>
      <c r="S594" s="191">
        <v>32.788903164093476</v>
      </c>
      <c r="T594" s="208">
        <f t="shared" si="37"/>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39.411109464494174</v>
      </c>
      <c r="R595" s="166" t="str">
        <f t="shared" si="36"/>
        <v/>
      </c>
      <c r="S595" s="191">
        <v>39.411109464494174</v>
      </c>
      <c r="T595" s="208">
        <f t="shared" si="37"/>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20.49738826409655</v>
      </c>
      <c r="F597" s="128">
        <f>VLOOKUP(A597,'Tüm - Sektör'!$A:$H,6,0)</f>
        <v>4.3536982433729694</v>
      </c>
      <c r="G597" s="127">
        <f>VLOOKUP(A597,'Tüm - Sektör'!$A:$H,7,0)</f>
        <v>218.04563899999999</v>
      </c>
      <c r="H597" s="159">
        <v>8.9499999999999993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44.693661218760326</v>
      </c>
      <c r="R597" s="166" t="str">
        <f t="shared" si="36"/>
        <v/>
      </c>
      <c r="S597" s="191">
        <v>44.693661218760326</v>
      </c>
      <c r="T597" s="208">
        <f t="shared" si="37"/>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49.724031624484113</v>
      </c>
      <c r="F598" s="128">
        <f>VLOOKUP(A598,'Tüm - Sektör'!$A:$H,6,0)</f>
        <v>0.62155039530605138</v>
      </c>
      <c r="G598" s="127">
        <f>VLOOKUP(A598,'Tüm - Sektör'!$A:$H,7,0)</f>
        <v>91.632469999999998</v>
      </c>
      <c r="H598" s="159">
        <v>8.84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45.563358361095915</v>
      </c>
      <c r="R598" s="166" t="str">
        <f t="shared" si="36"/>
        <v/>
      </c>
      <c r="S598" s="191">
        <v>45.563358361095915</v>
      </c>
      <c r="T598" s="208">
        <f t="shared" si="37"/>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53.347730496453906</v>
      </c>
      <c r="R599" s="166" t="str">
        <f t="shared" si="36"/>
        <v/>
      </c>
      <c r="S599" s="191">
        <v>53.347730496453906</v>
      </c>
      <c r="T599" s="208">
        <f t="shared" si="37"/>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121.22180056815203</v>
      </c>
      <c r="R600" s="166" t="str">
        <f t="shared" si="36"/>
        <v/>
      </c>
      <c r="S600" s="191">
        <v>121.22180056815203</v>
      </c>
      <c r="T600" s="208">
        <f t="shared" si="37"/>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239.54611022796854</v>
      </c>
      <c r="R601" s="166" t="str">
        <f t="shared" si="36"/>
        <v/>
      </c>
      <c r="S601" s="191">
        <v>239.54611022796854</v>
      </c>
      <c r="T601" s="208">
        <f t="shared" si="37"/>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0.81</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493.87778052729004</v>
      </c>
      <c r="R603" s="166" t="str">
        <f t="shared" si="36"/>
        <v/>
      </c>
      <c r="S603" s="191">
        <v>493.87778052729004</v>
      </c>
      <c r="T603" s="208">
        <f t="shared" si="37"/>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12.7</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83.25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84.1</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78.5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35.06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30.5</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129.9</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176.3</v>
      </c>
      <c r="I617" s="141"/>
      <c r="J617" s="145"/>
      <c r="K617" s="146"/>
      <c r="L617" s="146"/>
      <c r="M617" s="146"/>
      <c r="N617" s="147"/>
      <c r="O617" s="148"/>
      <c r="P617" s="156"/>
      <c r="Q617" s="158">
        <f t="shared" si="45"/>
        <v>0</v>
      </c>
      <c r="R617" s="166" t="str">
        <f t="shared" si="46"/>
        <v/>
      </c>
      <c r="S617" s="191">
        <v>0</v>
      </c>
      <c r="T617" s="208">
        <f t="shared" si="47"/>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99.3</v>
      </c>
      <c r="I618" s="141"/>
      <c r="J618" s="145"/>
      <c r="K618" s="146"/>
      <c r="L618" s="146"/>
      <c r="M618" s="146"/>
      <c r="N618" s="147"/>
      <c r="O618" s="148"/>
      <c r="P618" s="156"/>
      <c r="Q618" s="158">
        <f t="shared" si="45"/>
        <v>0</v>
      </c>
      <c r="R618" s="166" t="str">
        <f t="shared" si="46"/>
        <v/>
      </c>
      <c r="S618" s="191">
        <v>0</v>
      </c>
      <c r="T618" s="208">
        <f t="shared" si="47"/>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38.56</v>
      </c>
      <c r="I619" s="141"/>
      <c r="J619" s="145"/>
      <c r="K619" s="146"/>
      <c r="L619" s="146"/>
      <c r="M619" s="146"/>
      <c r="N619" s="147"/>
      <c r="O619" s="148"/>
      <c r="P619" s="156"/>
      <c r="Q619" s="158">
        <f t="shared" si="45"/>
        <v>0</v>
      </c>
      <c r="R619" s="166" t="str">
        <f t="shared" si="46"/>
        <v/>
      </c>
      <c r="S619" s="191">
        <v>0</v>
      </c>
      <c r="T619" s="208">
        <f t="shared" si="47"/>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19.600000000000001</v>
      </c>
      <c r="I620" s="141"/>
      <c r="J620" s="145"/>
      <c r="K620" s="146"/>
      <c r="L620" s="146"/>
      <c r="M620" s="146"/>
      <c r="N620" s="147"/>
      <c r="O620" s="148"/>
      <c r="P620" s="156"/>
      <c r="Q620" s="158">
        <f t="shared" si="45"/>
        <v>0</v>
      </c>
      <c r="R620" s="166" t="str">
        <f t="shared" si="46"/>
        <v/>
      </c>
      <c r="S620" s="191">
        <v>0</v>
      </c>
      <c r="T620" s="208">
        <f t="shared" si="47"/>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64.05</v>
      </c>
      <c r="I621" s="141"/>
      <c r="J621" s="145"/>
      <c r="K621" s="146"/>
      <c r="L621" s="146"/>
      <c r="M621" s="146"/>
      <c r="N621" s="147"/>
      <c r="O621" s="148"/>
      <c r="P621" s="156"/>
      <c r="Q621" s="158">
        <f t="shared" si="45"/>
        <v>0</v>
      </c>
      <c r="R621" s="166" t="str">
        <f t="shared" si="46"/>
        <v/>
      </c>
      <c r="S621" s="191">
        <v>0</v>
      </c>
      <c r="T621" s="208">
        <f t="shared" si="47"/>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5"/>
        <v>0</v>
      </c>
      <c r="R622" s="166" t="str">
        <f t="shared" si="46"/>
        <v/>
      </c>
      <c r="S622" s="191">
        <v>0</v>
      </c>
      <c r="T622" s="208">
        <f t="shared" si="47"/>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136</v>
      </c>
      <c r="I623" s="141"/>
      <c r="J623" s="145"/>
      <c r="K623" s="146"/>
      <c r="L623" s="146"/>
      <c r="M623" s="146"/>
      <c r="N623" s="147"/>
      <c r="O623" s="148"/>
      <c r="P623" s="156"/>
      <c r="Q623" s="158">
        <f t="shared" si="45"/>
        <v>0</v>
      </c>
      <c r="R623" s="166" t="str">
        <f t="shared" si="46"/>
        <v/>
      </c>
      <c r="S623" s="191">
        <v>0</v>
      </c>
      <c r="T623" s="208">
        <f t="shared" si="47"/>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2.65</v>
      </c>
      <c r="R624" s="166" t="str">
        <f t="shared" si="46"/>
        <v/>
      </c>
      <c r="T624" s="208">
        <f t="shared" si="47"/>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12.29</v>
      </c>
      <c r="R625" s="166" t="str">
        <f t="shared" si="46"/>
        <v/>
      </c>
      <c r="T625" s="208">
        <f t="shared" si="47"/>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406.25</v>
      </c>
      <c r="R626" s="166" t="str">
        <f t="shared" si="46"/>
        <v/>
      </c>
      <c r="T626" s="208">
        <f t="shared" si="47"/>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14.9</v>
      </c>
      <c r="R627" s="166" t="str">
        <f t="shared" si="46"/>
        <v/>
      </c>
      <c r="T627" s="208">
        <f t="shared" si="47"/>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46.6</v>
      </c>
      <c r="R628" s="166" t="str">
        <f t="shared" si="46"/>
        <v/>
      </c>
      <c r="T628" s="208">
        <f t="shared" si="47"/>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15.4</v>
      </c>
      <c r="R630" s="166" t="str">
        <f t="shared" si="46"/>
        <v/>
      </c>
      <c r="T630" s="208">
        <f t="shared" si="47"/>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13.41</v>
      </c>
      <c r="R631" s="166" t="str">
        <f t="shared" si="46"/>
        <v/>
      </c>
      <c r="T631" s="208">
        <f t="shared" si="47"/>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4.99</v>
      </c>
      <c r="R632" s="166" t="str">
        <f t="shared" si="46"/>
        <v/>
      </c>
      <c r="T632" s="208">
        <f t="shared" si="47"/>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2.5</v>
      </c>
      <c r="R633" s="166" t="str">
        <f t="shared" si="46"/>
        <v/>
      </c>
      <c r="T633" s="208">
        <f t="shared" si="47"/>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6"/>
        <v/>
      </c>
      <c r="T634" s="208">
        <f t="shared" si="47"/>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1.06</v>
      </c>
      <c r="R635" s="166" t="str">
        <f t="shared" si="46"/>
        <v/>
      </c>
      <c r="T635" s="208">
        <f t="shared" si="47"/>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11.97</v>
      </c>
      <c r="R636" s="166" t="str">
        <f t="shared" si="46"/>
        <v/>
      </c>
      <c r="T636" s="208">
        <f t="shared" si="47"/>
        <v>0</v>
      </c>
      <c r="U636" s="229"/>
      <c r="V636" s="212" t="str">
        <f>IFERROR(VLOOKUP(LEFT(U637,FIND(" ",U637)-1),'BTA Tarama'!$A:$K,11,0),"")</f>
        <v/>
      </c>
      <c r="W636" s="200"/>
      <c r="X636" s="209"/>
    </row>
    <row r="637" spans="1:24" ht="30" customHeight="1" thickTop="1" thickBot="1">
      <c r="R637" s="166" t="str">
        <f t="shared" si="39"/>
        <v/>
      </c>
      <c r="T637" s="208">
        <f t="shared" si="40"/>
        <v>0</v>
      </c>
      <c r="U637" s="229"/>
      <c r="V637" s="212" t="str">
        <f>IFERROR(VLOOKUP(LEFT(U638,FIND(" ",U638)-1),'BTA Tarama'!$A:$K,11,0),"")</f>
        <v/>
      </c>
      <c r="W637" s="200"/>
      <c r="X637" s="209"/>
    </row>
    <row r="638" spans="1:24" ht="30" customHeight="1" thickTop="1" thickBot="1">
      <c r="R638" s="166" t="str">
        <f t="shared" si="39"/>
        <v/>
      </c>
      <c r="T638" s="208">
        <f t="shared" si="40"/>
        <v>0</v>
      </c>
      <c r="U638" s="229"/>
      <c r="V638" s="212" t="str">
        <f>IFERROR(VLOOKUP(LEFT(U639,FIND(" ",U639)-1),'BTA Tarama'!$A:$K,11,0),"")</f>
        <v/>
      </c>
      <c r="W638" s="200"/>
      <c r="X638" s="209"/>
    </row>
    <row r="639" spans="1:24" ht="30" customHeight="1" thickTop="1" thickBot="1">
      <c r="R639" s="166" t="str">
        <f t="shared" si="39"/>
        <v/>
      </c>
      <c r="T639" s="208">
        <f t="shared" si="40"/>
        <v>0</v>
      </c>
      <c r="U639" s="229"/>
      <c r="V639" s="212" t="str">
        <f>IFERROR(VLOOKUP(LEFT(U640,FIND(" ",U640)-1),'BTA Tarama'!$A:$K,11,0),"")</f>
        <v/>
      </c>
      <c r="W639" s="200"/>
      <c r="X639" s="209"/>
    </row>
    <row r="640" spans="1:24" ht="30" customHeight="1" thickTop="1" thickBot="1">
      <c r="R640" s="166" t="str">
        <f t="shared" si="39"/>
        <v/>
      </c>
      <c r="T640" s="208">
        <f t="shared" si="40"/>
        <v>0</v>
      </c>
      <c r="U640" s="229"/>
      <c r="V640" s="212" t="str">
        <f>IFERROR(VLOOKUP(LEFT(U641,FIND(" ",U641)-1),'BTA Tarama'!$A:$K,11,0),"")</f>
        <v/>
      </c>
      <c r="W640" s="200"/>
      <c r="X640" s="209"/>
    </row>
    <row r="641" spans="18:24" ht="30" customHeight="1" thickTop="1" thickBot="1">
      <c r="R641" s="166" t="str">
        <f t="shared" si="39"/>
        <v/>
      </c>
      <c r="T641" s="208">
        <f t="shared" si="40"/>
        <v>0</v>
      </c>
      <c r="U641" s="229"/>
      <c r="V641" s="212" t="str">
        <f>IFERROR(VLOOKUP(LEFT(U642,FIND(" ",U642)-1),'BTA Tarama'!$A:$K,11,0),"")</f>
        <v/>
      </c>
      <c r="W641" s="200"/>
      <c r="X641" s="209"/>
    </row>
    <row r="642" spans="18:24" ht="30" customHeight="1" thickTop="1" thickBot="1">
      <c r="R642" s="166" t="str">
        <f t="shared" si="39"/>
        <v/>
      </c>
      <c r="T642" s="208">
        <f t="shared" si="40"/>
        <v>0</v>
      </c>
      <c r="V642" s="212" t="str">
        <f>IFERROR(VLOOKUP(LEFT(U643,FIND(" ",U643)-1),'BTA Tarama'!$A:$K,11,0),"")</f>
        <v/>
      </c>
      <c r="W642" s="200"/>
    </row>
    <row r="643" spans="18:24" ht="30" customHeight="1" thickTop="1" thickBot="1">
      <c r="R643" s="166" t="str">
        <f t="shared" si="39"/>
        <v/>
      </c>
      <c r="T643" s="208">
        <f t="shared" si="40"/>
        <v>0</v>
      </c>
      <c r="V643" s="212" t="str">
        <f>IFERROR(VLOOKUP(LEFT(U644,FIND(" ",U644)-1),'BTA Tarama'!$A:$K,11,0),"")</f>
        <v/>
      </c>
      <c r="W643" s="200"/>
    </row>
    <row r="644" spans="18:24" ht="30" customHeight="1" thickTop="1" thickBot="1">
      <c r="R644" s="166" t="str">
        <f t="shared" si="39"/>
        <v/>
      </c>
      <c r="T644" s="208">
        <f t="shared" ref="T644:T707" si="48">S644-Q644</f>
        <v>0</v>
      </c>
      <c r="V644" s="212" t="str">
        <f>IFERROR(VLOOKUP(LEFT(U645,FIND(" ",U645)-1),'BTA Tarama'!$A:$K,11,0),"")</f>
        <v/>
      </c>
      <c r="W644" s="200"/>
    </row>
    <row r="645" spans="18:24" ht="30" customHeight="1" thickTop="1" thickBot="1">
      <c r="R645" s="166" t="str">
        <f t="shared" si="39"/>
        <v/>
      </c>
      <c r="T645" s="208">
        <f t="shared" si="48"/>
        <v>0</v>
      </c>
      <c r="V645" s="212" t="str">
        <f>IFERROR(VLOOKUP(LEFT(U646,FIND(" ",U646)-1),'BTA Tarama'!$A:$K,11,0),"")</f>
        <v/>
      </c>
      <c r="W645" s="200"/>
    </row>
    <row r="646" spans="18:24" ht="30" customHeight="1" thickTop="1" thickBot="1">
      <c r="R646" s="166" t="str">
        <f t="shared" si="39"/>
        <v/>
      </c>
      <c r="T646" s="208">
        <f t="shared" si="48"/>
        <v>0</v>
      </c>
      <c r="V646" s="212" t="str">
        <f>IFERROR(VLOOKUP(LEFT(U647,FIND(" ",U647)-1),'BTA Tarama'!$A:$K,11,0),"")</f>
        <v/>
      </c>
      <c r="W646" s="200"/>
    </row>
    <row r="647" spans="18:24" ht="30" customHeight="1" thickTop="1" thickBot="1">
      <c r="R647" s="166" t="str">
        <f t="shared" si="39"/>
        <v/>
      </c>
      <c r="T647" s="208">
        <f t="shared" si="48"/>
        <v>0</v>
      </c>
      <c r="V647" s="212" t="str">
        <f>IFERROR(VLOOKUP(LEFT(U648,FIND(" ",U648)-1),'BTA Tarama'!$A:$K,11,0),"")</f>
        <v/>
      </c>
      <c r="W647" s="200"/>
    </row>
    <row r="648" spans="18:24" ht="30" customHeight="1" thickTop="1" thickBot="1">
      <c r="R648" s="166" t="str">
        <f t="shared" si="39"/>
        <v/>
      </c>
      <c r="T648" s="208">
        <f t="shared" si="48"/>
        <v>0</v>
      </c>
      <c r="V648" s="212" t="str">
        <f>IFERROR(VLOOKUP(LEFT(U649,FIND(" ",U649)-1),'BTA Tarama'!$A:$K,11,0),"")</f>
        <v/>
      </c>
      <c r="W648" s="200"/>
    </row>
    <row r="649" spans="18:24" ht="30" customHeight="1" thickTop="1" thickBot="1">
      <c r="R649" s="166" t="str">
        <f t="shared" ref="R649:R712" si="49">IF(OR(H649="", H650="", Q649=0), "", IF(H649&lt;H650, (H650-H649)/H649, ""))</f>
        <v/>
      </c>
      <c r="T649" s="208">
        <f t="shared" si="48"/>
        <v>0</v>
      </c>
      <c r="V649" s="212" t="str">
        <f>IFERROR(VLOOKUP(LEFT(U650,FIND(" ",U650)-1),'BTA Tarama'!$A:$K,11,0),"")</f>
        <v/>
      </c>
      <c r="W649" s="200"/>
    </row>
    <row r="650" spans="18:24" ht="30" customHeight="1" thickTop="1" thickBot="1">
      <c r="R650" s="166" t="str">
        <f t="shared" si="49"/>
        <v/>
      </c>
      <c r="T650" s="208">
        <f t="shared" si="48"/>
        <v>0</v>
      </c>
      <c r="V650" s="212" t="str">
        <f>IFERROR(VLOOKUP(LEFT(U651,FIND(" ",U651)-1),'BTA Tarama'!$A:$K,11,0),"")</f>
        <v/>
      </c>
      <c r="W650" s="200"/>
    </row>
    <row r="651" spans="18:24" ht="30" customHeight="1" thickTop="1" thickBot="1">
      <c r="R651" s="166" t="str">
        <f t="shared" si="49"/>
        <v/>
      </c>
      <c r="T651" s="208">
        <f t="shared" si="48"/>
        <v>0</v>
      </c>
      <c r="V651" s="212" t="str">
        <f>IFERROR(VLOOKUP(LEFT(U652,FIND(" ",U652)-1),'BTA Tarama'!$A:$K,11,0),"")</f>
        <v/>
      </c>
      <c r="W651" s="200"/>
    </row>
    <row r="652" spans="18:24" ht="30" customHeight="1" thickTop="1" thickBot="1">
      <c r="R652" s="166" t="str">
        <f t="shared" si="49"/>
        <v/>
      </c>
      <c r="T652" s="208">
        <f t="shared" si="48"/>
        <v>0</v>
      </c>
      <c r="V652" s="212" t="str">
        <f>IFERROR(VLOOKUP(LEFT(U653,FIND(" ",U653)-1),'BTA Tarama'!$A:$K,11,0),"")</f>
        <v/>
      </c>
      <c r="W652" s="200"/>
    </row>
    <row r="653" spans="18:24" ht="30" customHeight="1" thickTop="1" thickBot="1">
      <c r="R653" s="166" t="str">
        <f t="shared" si="49"/>
        <v/>
      </c>
      <c r="T653" s="208">
        <f t="shared" si="48"/>
        <v>0</v>
      </c>
      <c r="V653" s="212" t="str">
        <f>IFERROR(VLOOKUP(LEFT(U654,FIND(" ",U654)-1),'BTA Tarama'!$A:$K,11,0),"")</f>
        <v/>
      </c>
      <c r="W653" s="200"/>
    </row>
    <row r="654" spans="18:24" ht="30" customHeight="1" thickTop="1" thickBot="1">
      <c r="R654" s="166" t="str">
        <f t="shared" si="49"/>
        <v/>
      </c>
      <c r="T654" s="208">
        <f t="shared" si="48"/>
        <v>0</v>
      </c>
      <c r="V654" s="212" t="str">
        <f>IFERROR(VLOOKUP(LEFT(U655,FIND(" ",U655)-1),'BTA Tarama'!$A:$K,11,0),"")</f>
        <v/>
      </c>
      <c r="W654" s="200"/>
    </row>
    <row r="655" spans="18:24" ht="30" customHeight="1" thickTop="1" thickBot="1">
      <c r="R655" s="166" t="str">
        <f t="shared" si="49"/>
        <v/>
      </c>
      <c r="T655" s="208">
        <f t="shared" si="48"/>
        <v>0</v>
      </c>
      <c r="V655" s="212" t="str">
        <f>IFERROR(VLOOKUP(LEFT(U656,FIND(" ",U656)-1),'BTA Tarama'!$A:$K,11,0),"")</f>
        <v/>
      </c>
      <c r="W655" s="200"/>
    </row>
    <row r="656" spans="18:24" ht="30" customHeight="1" thickTop="1" thickBot="1">
      <c r="R656" s="166" t="str">
        <f t="shared" si="49"/>
        <v/>
      </c>
      <c r="T656" s="208">
        <f t="shared" si="48"/>
        <v>0</v>
      </c>
      <c r="V656" s="212" t="str">
        <f>IFERROR(VLOOKUP(LEFT(U657,FIND(" ",U657)-1),'BTA Tarama'!$A:$K,11,0),"")</f>
        <v/>
      </c>
      <c r="W656" s="200"/>
    </row>
    <row r="657" spans="18:23" ht="30" customHeight="1" thickTop="1" thickBot="1">
      <c r="R657" s="166" t="str">
        <f t="shared" si="49"/>
        <v/>
      </c>
      <c r="T657" s="208">
        <f t="shared" si="48"/>
        <v>0</v>
      </c>
      <c r="V657" s="212" t="str">
        <f>IFERROR(VLOOKUP(LEFT(U658,FIND(" ",U658)-1),'BTA Tarama'!$A:$K,11,0),"")</f>
        <v/>
      </c>
      <c r="W657" s="200"/>
    </row>
    <row r="658" spans="18:23" ht="30" customHeight="1" thickTop="1" thickBot="1">
      <c r="R658" s="166" t="str">
        <f t="shared" si="49"/>
        <v/>
      </c>
      <c r="T658" s="208">
        <f t="shared" si="48"/>
        <v>0</v>
      </c>
      <c r="V658" s="212" t="str">
        <f>IFERROR(VLOOKUP(LEFT(U659,FIND(" ",U659)-1),'BTA Tarama'!$A:$K,11,0),"")</f>
        <v/>
      </c>
      <c r="W658" s="200"/>
    </row>
    <row r="659" spans="18:23" ht="30" customHeight="1" thickTop="1" thickBot="1">
      <c r="R659" s="166" t="str">
        <f t="shared" si="49"/>
        <v/>
      </c>
      <c r="T659" s="208">
        <f t="shared" si="48"/>
        <v>0</v>
      </c>
      <c r="V659" s="212" t="str">
        <f>IFERROR(VLOOKUP(LEFT(U660,FIND(" ",U660)-1),'BTA Tarama'!$A:$K,11,0),"")</f>
        <v/>
      </c>
      <c r="W659" s="200"/>
    </row>
    <row r="660" spans="18:23" ht="30" customHeight="1" thickTop="1" thickBot="1">
      <c r="R660" s="166" t="str">
        <f t="shared" si="49"/>
        <v/>
      </c>
      <c r="T660" s="208">
        <f t="shared" si="48"/>
        <v>0</v>
      </c>
      <c r="V660" s="212" t="str">
        <f>IFERROR(VLOOKUP(LEFT(U661,FIND(" ",U661)-1),'BTA Tarama'!$A:$K,11,0),"")</f>
        <v/>
      </c>
      <c r="W660" s="200"/>
    </row>
    <row r="661" spans="18:23" ht="30" customHeight="1" thickTop="1" thickBot="1">
      <c r="R661" s="166" t="str">
        <f t="shared" si="49"/>
        <v/>
      </c>
      <c r="T661" s="208">
        <f t="shared" si="48"/>
        <v>0</v>
      </c>
      <c r="V661" s="212" t="str">
        <f>IFERROR(VLOOKUP(LEFT(U662,FIND(" ",U662)-1),'BTA Tarama'!$A:$K,11,0),"")</f>
        <v/>
      </c>
      <c r="W661" s="200"/>
    </row>
    <row r="662" spans="18:23" ht="30" customHeight="1" thickTop="1" thickBot="1">
      <c r="R662" s="166" t="str">
        <f t="shared" si="49"/>
        <v/>
      </c>
      <c r="T662" s="208">
        <f t="shared" si="48"/>
        <v>0</v>
      </c>
      <c r="V662" s="212" t="str">
        <f>IFERROR(VLOOKUP(LEFT(U663,FIND(" ",U663)-1),'BTA Tarama'!$A:$K,11,0),"")</f>
        <v/>
      </c>
      <c r="W662" s="200"/>
    </row>
    <row r="663" spans="18:23" ht="30" customHeight="1" thickTop="1" thickBot="1">
      <c r="R663" s="166" t="str">
        <f t="shared" si="49"/>
        <v/>
      </c>
      <c r="T663" s="208">
        <f t="shared" si="48"/>
        <v>0</v>
      </c>
      <c r="V663" s="212" t="str">
        <f>IFERROR(VLOOKUP(LEFT(U664,FIND(" ",U664)-1),'BTA Tarama'!$A:$K,11,0),"")</f>
        <v/>
      </c>
      <c r="W663" s="200"/>
    </row>
    <row r="664" spans="18:23" ht="30" customHeight="1" thickTop="1" thickBot="1">
      <c r="R664" s="166" t="str">
        <f t="shared" si="49"/>
        <v/>
      </c>
      <c r="T664" s="208">
        <f t="shared" si="48"/>
        <v>0</v>
      </c>
      <c r="V664" s="212" t="str">
        <f>IFERROR(VLOOKUP(LEFT(U665,FIND(" ",U665)-1),'BTA Tarama'!$A:$K,11,0),"")</f>
        <v/>
      </c>
      <c r="W664" s="200"/>
    </row>
    <row r="665" spans="18:23" ht="30" customHeight="1" thickTop="1" thickBot="1">
      <c r="R665" s="166" t="str">
        <f t="shared" si="49"/>
        <v/>
      </c>
      <c r="T665" s="208">
        <f t="shared" si="48"/>
        <v>0</v>
      </c>
      <c r="V665" s="212" t="str">
        <f>IFERROR(VLOOKUP(LEFT(U666,FIND(" ",U666)-1),'BTA Tarama'!$A:$K,11,0),"")</f>
        <v/>
      </c>
      <c r="W665" s="200"/>
    </row>
    <row r="666" spans="18:23" ht="30" customHeight="1" thickTop="1" thickBot="1">
      <c r="R666" s="166" t="str">
        <f t="shared" si="49"/>
        <v/>
      </c>
      <c r="T666" s="208">
        <f t="shared" si="48"/>
        <v>0</v>
      </c>
      <c r="V666" s="212" t="str">
        <f>IFERROR(VLOOKUP(LEFT(U667,FIND(" ",U667)-1),'BTA Tarama'!$A:$K,11,0),"")</f>
        <v/>
      </c>
      <c r="W666" s="200"/>
    </row>
    <row r="667" spans="18:23" ht="30" customHeight="1" thickTop="1" thickBot="1">
      <c r="R667" s="166" t="str">
        <f t="shared" si="49"/>
        <v/>
      </c>
      <c r="T667" s="208">
        <f t="shared" si="48"/>
        <v>0</v>
      </c>
      <c r="V667" s="212" t="str">
        <f>IFERROR(VLOOKUP(LEFT(U668,FIND(" ",U668)-1),'BTA Tarama'!$A:$K,11,0),"")</f>
        <v/>
      </c>
      <c r="W667" s="200"/>
    </row>
    <row r="668" spans="18:23" ht="30" customHeight="1" thickTop="1" thickBot="1">
      <c r="R668" s="166" t="str">
        <f t="shared" si="49"/>
        <v/>
      </c>
      <c r="T668" s="208">
        <f t="shared" si="48"/>
        <v>0</v>
      </c>
      <c r="V668" s="212" t="str">
        <f>IFERROR(VLOOKUP(LEFT(U669,FIND(" ",U669)-1),'BTA Tarama'!$A:$K,11,0),"")</f>
        <v/>
      </c>
      <c r="W668" s="200"/>
    </row>
    <row r="669" spans="18:23" ht="30" customHeight="1" thickTop="1" thickBot="1">
      <c r="R669" s="166" t="str">
        <f t="shared" si="49"/>
        <v/>
      </c>
      <c r="T669" s="208">
        <f t="shared" si="48"/>
        <v>0</v>
      </c>
      <c r="V669" s="212" t="str">
        <f>IFERROR(VLOOKUP(LEFT(U670,FIND(" ",U670)-1),'BTA Tarama'!$A:$K,11,0),"")</f>
        <v/>
      </c>
      <c r="W669" s="200"/>
    </row>
    <row r="670" spans="18:23" ht="30" customHeight="1" thickTop="1" thickBot="1">
      <c r="R670" s="166" t="str">
        <f t="shared" si="49"/>
        <v/>
      </c>
      <c r="T670" s="208">
        <f t="shared" si="48"/>
        <v>0</v>
      </c>
      <c r="V670" s="212" t="str">
        <f>IFERROR(VLOOKUP(LEFT(U671,FIND(" ",U671)-1),'BTA Tarama'!$A:$K,11,0),"")</f>
        <v/>
      </c>
      <c r="W670" s="200"/>
    </row>
    <row r="671" spans="18:23" ht="30" customHeight="1" thickTop="1" thickBot="1">
      <c r="R671" s="166" t="str">
        <f t="shared" si="49"/>
        <v/>
      </c>
      <c r="T671" s="208">
        <f t="shared" si="48"/>
        <v>0</v>
      </c>
      <c r="V671" s="212" t="str">
        <f>IFERROR(VLOOKUP(LEFT(U672,FIND(" ",U672)-1),'BTA Tarama'!$A:$K,11,0),"")</f>
        <v/>
      </c>
      <c r="W671" s="200"/>
    </row>
    <row r="672" spans="18:23" ht="30" customHeight="1" thickTop="1" thickBot="1">
      <c r="R672" s="166" t="str">
        <f t="shared" si="49"/>
        <v/>
      </c>
      <c r="T672" s="208">
        <f t="shared" si="48"/>
        <v>0</v>
      </c>
      <c r="V672" s="212" t="str">
        <f>IFERROR(VLOOKUP(LEFT(U673,FIND(" ",U673)-1),'BTA Tarama'!$A:$K,11,0),"")</f>
        <v/>
      </c>
      <c r="W672" s="200"/>
    </row>
    <row r="673" spans="18:23" ht="30" customHeight="1" thickTop="1" thickBot="1">
      <c r="R673" s="166" t="str">
        <f t="shared" si="49"/>
        <v/>
      </c>
      <c r="T673" s="208">
        <f t="shared" si="48"/>
        <v>0</v>
      </c>
      <c r="V673" s="212" t="str">
        <f>IFERROR(VLOOKUP(LEFT(U674,FIND(" ",U674)-1),'BTA Tarama'!$A:$K,11,0),"")</f>
        <v/>
      </c>
      <c r="W673" s="200"/>
    </row>
    <row r="674" spans="18:23" ht="30" customHeight="1" thickTop="1" thickBot="1">
      <c r="R674" s="166" t="str">
        <f t="shared" si="49"/>
        <v/>
      </c>
      <c r="T674" s="208">
        <f t="shared" si="48"/>
        <v>0</v>
      </c>
      <c r="V674" s="212" t="str">
        <f>IFERROR(VLOOKUP(LEFT(U675,FIND(" ",U675)-1),'BTA Tarama'!$A:$K,11,0),"")</f>
        <v/>
      </c>
      <c r="W674" s="200"/>
    </row>
    <row r="675" spans="18:23" ht="30" customHeight="1" thickTop="1" thickBot="1">
      <c r="R675" s="166" t="str">
        <f t="shared" si="49"/>
        <v/>
      </c>
      <c r="T675" s="208">
        <f t="shared" si="48"/>
        <v>0</v>
      </c>
      <c r="V675" s="212" t="str">
        <f>IFERROR(VLOOKUP(LEFT(U676,FIND(" ",U676)-1),'BTA Tarama'!$A:$K,11,0),"")</f>
        <v/>
      </c>
      <c r="W675" s="200"/>
    </row>
    <row r="676" spans="18:23" ht="30" customHeight="1" thickTop="1" thickBot="1">
      <c r="R676" s="166" t="str">
        <f t="shared" si="49"/>
        <v/>
      </c>
      <c r="T676" s="208">
        <f t="shared" si="48"/>
        <v>0</v>
      </c>
      <c r="V676" s="212" t="str">
        <f>IFERROR(VLOOKUP(LEFT(U677,FIND(" ",U677)-1),'BTA Tarama'!$A:$K,11,0),"")</f>
        <v/>
      </c>
      <c r="W676" s="200"/>
    </row>
    <row r="677" spans="18:23" ht="30" customHeight="1" thickTop="1" thickBot="1">
      <c r="R677" s="166" t="str">
        <f t="shared" si="49"/>
        <v/>
      </c>
      <c r="T677" s="208">
        <f t="shared" si="48"/>
        <v>0</v>
      </c>
      <c r="V677" s="212" t="str">
        <f>IFERROR(VLOOKUP(LEFT(U678,FIND(" ",U678)-1),'BTA Tarama'!$A:$K,11,0),"")</f>
        <v/>
      </c>
      <c r="W677" s="200"/>
    </row>
    <row r="678" spans="18:23" ht="30" customHeight="1" thickTop="1" thickBot="1">
      <c r="R678" s="166" t="str">
        <f t="shared" si="49"/>
        <v/>
      </c>
      <c r="T678" s="208">
        <f t="shared" si="48"/>
        <v>0</v>
      </c>
      <c r="V678" s="212" t="str">
        <f>IFERROR(VLOOKUP(LEFT(U679,FIND(" ",U679)-1),'BTA Tarama'!$A:$K,11,0),"")</f>
        <v/>
      </c>
      <c r="W678" s="200"/>
    </row>
    <row r="679" spans="18:23" ht="30" customHeight="1" thickTop="1" thickBot="1">
      <c r="R679" s="166" t="str">
        <f t="shared" si="49"/>
        <v/>
      </c>
      <c r="T679" s="208">
        <f t="shared" si="48"/>
        <v>0</v>
      </c>
      <c r="V679" s="212" t="str">
        <f>IFERROR(VLOOKUP(LEFT(U680,FIND(" ",U680)-1),'BTA Tarama'!$A:$K,11,0),"")</f>
        <v/>
      </c>
      <c r="W679" s="200"/>
    </row>
    <row r="680" spans="18:23" ht="30" customHeight="1" thickTop="1" thickBot="1">
      <c r="R680" s="166" t="str">
        <f t="shared" si="49"/>
        <v/>
      </c>
      <c r="T680" s="208">
        <f t="shared" si="48"/>
        <v>0</v>
      </c>
      <c r="V680" s="212" t="str">
        <f>IFERROR(VLOOKUP(LEFT(U681,FIND(" ",U681)-1),'BTA Tarama'!$A:$K,11,0),"")</f>
        <v/>
      </c>
      <c r="W680" s="200"/>
    </row>
    <row r="681" spans="18:23" ht="30" customHeight="1" thickTop="1" thickBot="1">
      <c r="R681" s="166" t="str">
        <f t="shared" si="49"/>
        <v/>
      </c>
      <c r="T681" s="208">
        <f t="shared" si="48"/>
        <v>0</v>
      </c>
      <c r="V681" s="212" t="str">
        <f>IFERROR(VLOOKUP(LEFT(U682,FIND(" ",U682)-1),'BTA Tarama'!$A:$K,11,0),"")</f>
        <v/>
      </c>
      <c r="W681" s="200"/>
    </row>
    <row r="682" spans="18:23" ht="30" customHeight="1" thickTop="1" thickBot="1">
      <c r="R682" s="166" t="str">
        <f t="shared" si="49"/>
        <v/>
      </c>
      <c r="T682" s="208">
        <f t="shared" si="48"/>
        <v>0</v>
      </c>
      <c r="V682" s="212" t="str">
        <f>IFERROR(VLOOKUP(LEFT(U683,FIND(" ",U683)-1),'BTA Tarama'!$A:$K,11,0),"")</f>
        <v/>
      </c>
      <c r="W682" s="200"/>
    </row>
    <row r="683" spans="18:23" ht="30" customHeight="1" thickTop="1" thickBot="1">
      <c r="R683" s="166" t="str">
        <f t="shared" si="49"/>
        <v/>
      </c>
      <c r="T683" s="208">
        <f t="shared" si="48"/>
        <v>0</v>
      </c>
      <c r="V683" s="212" t="str">
        <f>IFERROR(VLOOKUP(LEFT(U684,FIND(" ",U684)-1),'BTA Tarama'!$A:$K,11,0),"")</f>
        <v/>
      </c>
      <c r="W683" s="200"/>
    </row>
    <row r="684" spans="18:23" ht="30" customHeight="1" thickTop="1" thickBot="1">
      <c r="R684" s="166" t="str">
        <f t="shared" si="49"/>
        <v/>
      </c>
      <c r="T684" s="208">
        <f t="shared" si="48"/>
        <v>0</v>
      </c>
      <c r="V684" s="212" t="str">
        <f>IFERROR(VLOOKUP(LEFT(U685,FIND(" ",U685)-1),'BTA Tarama'!$A:$K,11,0),"")</f>
        <v/>
      </c>
      <c r="W684" s="200"/>
    </row>
    <row r="685" spans="18:23" ht="30" customHeight="1" thickTop="1" thickBot="1">
      <c r="R685" s="166" t="str">
        <f t="shared" si="49"/>
        <v/>
      </c>
      <c r="T685" s="208">
        <f t="shared" si="48"/>
        <v>0</v>
      </c>
      <c r="V685" s="212" t="str">
        <f>IFERROR(VLOOKUP(LEFT(U686,FIND(" ",U686)-1),'BTA Tarama'!$A:$K,11,0),"")</f>
        <v/>
      </c>
      <c r="W685" s="200"/>
    </row>
    <row r="686" spans="18:23" ht="30" customHeight="1" thickTop="1" thickBot="1">
      <c r="R686" s="166" t="str">
        <f t="shared" si="49"/>
        <v/>
      </c>
      <c r="T686" s="208">
        <f t="shared" si="48"/>
        <v>0</v>
      </c>
      <c r="V686" s="212" t="str">
        <f>IFERROR(VLOOKUP(LEFT(U687,FIND(" ",U687)-1),'BTA Tarama'!$A:$K,11,0),"")</f>
        <v/>
      </c>
      <c r="W686" s="200"/>
    </row>
    <row r="687" spans="18:23" ht="30" customHeight="1" thickTop="1" thickBot="1">
      <c r="R687" s="166" t="str">
        <f t="shared" si="49"/>
        <v/>
      </c>
      <c r="T687" s="208">
        <f t="shared" si="48"/>
        <v>0</v>
      </c>
      <c r="V687" s="212" t="str">
        <f>IFERROR(VLOOKUP(LEFT(U688,FIND(" ",U688)-1),'BTA Tarama'!$A:$K,11,0),"")</f>
        <v/>
      </c>
      <c r="W687" s="200"/>
    </row>
    <row r="688" spans="18:23" ht="30" customHeight="1" thickTop="1" thickBot="1">
      <c r="R688" s="166" t="str">
        <f t="shared" si="49"/>
        <v/>
      </c>
      <c r="T688" s="208">
        <f t="shared" si="48"/>
        <v>0</v>
      </c>
      <c r="V688" s="212" t="str">
        <f>IFERROR(VLOOKUP(LEFT(U689,FIND(" ",U689)-1),'BTA Tarama'!$A:$K,11,0),"")</f>
        <v/>
      </c>
      <c r="W688" s="200"/>
    </row>
    <row r="689" spans="18:23" ht="30" customHeight="1" thickTop="1" thickBot="1">
      <c r="R689" s="166" t="str">
        <f t="shared" si="49"/>
        <v/>
      </c>
      <c r="T689" s="208">
        <f t="shared" si="48"/>
        <v>0</v>
      </c>
      <c r="V689" s="212" t="str">
        <f>IFERROR(VLOOKUP(LEFT(U690,FIND(" ",U690)-1),'BTA Tarama'!$A:$K,11,0),"")</f>
        <v/>
      </c>
      <c r="W689" s="200"/>
    </row>
    <row r="690" spans="18:23" ht="30" customHeight="1" thickTop="1" thickBot="1">
      <c r="R690" s="166" t="str">
        <f t="shared" si="49"/>
        <v/>
      </c>
      <c r="T690" s="208">
        <f t="shared" si="48"/>
        <v>0</v>
      </c>
      <c r="V690" s="212" t="str">
        <f>IFERROR(VLOOKUP(LEFT(U691,FIND(" ",U691)-1),'BTA Tarama'!$A:$K,11,0),"")</f>
        <v/>
      </c>
      <c r="W690" s="200"/>
    </row>
    <row r="691" spans="18:23" ht="30" customHeight="1" thickTop="1" thickBot="1">
      <c r="R691" s="166" t="str">
        <f t="shared" si="49"/>
        <v/>
      </c>
      <c r="T691" s="208">
        <f t="shared" si="48"/>
        <v>0</v>
      </c>
      <c r="V691" s="212" t="str">
        <f>IFERROR(VLOOKUP(LEFT(U692,FIND(" ",U692)-1),'BTA Tarama'!$A:$K,11,0),"")</f>
        <v/>
      </c>
      <c r="W691" s="200"/>
    </row>
    <row r="692" spans="18:23" ht="30" customHeight="1" thickTop="1" thickBot="1">
      <c r="R692" s="166" t="str">
        <f t="shared" si="49"/>
        <v/>
      </c>
      <c r="T692" s="208">
        <f t="shared" si="48"/>
        <v>0</v>
      </c>
      <c r="V692" s="212" t="str">
        <f>IFERROR(VLOOKUP(LEFT(U693,FIND(" ",U693)-1),'BTA Tarama'!$A:$K,11,0),"")</f>
        <v/>
      </c>
      <c r="W692" s="200"/>
    </row>
    <row r="693" spans="18:23" ht="30" customHeight="1" thickTop="1" thickBot="1">
      <c r="R693" s="166" t="str">
        <f t="shared" si="49"/>
        <v/>
      </c>
      <c r="T693" s="208">
        <f t="shared" si="48"/>
        <v>0</v>
      </c>
      <c r="V693" s="212" t="str">
        <f>IFERROR(VLOOKUP(LEFT(U694,FIND(" ",U694)-1),'BTA Tarama'!$A:$K,11,0),"")</f>
        <v/>
      </c>
      <c r="W693" s="200"/>
    </row>
    <row r="694" spans="18:23" ht="30" customHeight="1" thickTop="1" thickBot="1">
      <c r="R694" s="166" t="str">
        <f t="shared" si="49"/>
        <v/>
      </c>
      <c r="T694" s="208">
        <f t="shared" si="48"/>
        <v>0</v>
      </c>
      <c r="V694" s="212" t="str">
        <f>IFERROR(VLOOKUP(LEFT(U695,FIND(" ",U695)-1),'BTA Tarama'!$A:$K,11,0),"")</f>
        <v/>
      </c>
      <c r="W694" s="200"/>
    </row>
    <row r="695" spans="18:23" ht="30" customHeight="1" thickTop="1" thickBot="1">
      <c r="R695" s="166" t="str">
        <f t="shared" si="49"/>
        <v/>
      </c>
      <c r="T695" s="208">
        <f t="shared" si="48"/>
        <v>0</v>
      </c>
      <c r="V695" s="212" t="str">
        <f>IFERROR(VLOOKUP(LEFT(U696,FIND(" ",U696)-1),'BTA Tarama'!$A:$K,11,0),"")</f>
        <v/>
      </c>
      <c r="W695" s="200"/>
    </row>
    <row r="696" spans="18:23" ht="30" customHeight="1" thickTop="1" thickBot="1">
      <c r="R696" s="166" t="str">
        <f t="shared" si="49"/>
        <v/>
      </c>
      <c r="T696" s="208">
        <f t="shared" si="48"/>
        <v>0</v>
      </c>
      <c r="V696" s="212" t="str">
        <f>IFERROR(VLOOKUP(LEFT(U697,FIND(" ",U697)-1),'BTA Tarama'!$A:$K,11,0),"")</f>
        <v/>
      </c>
      <c r="W696" s="200"/>
    </row>
    <row r="697" spans="18:23" ht="30" customHeight="1" thickTop="1" thickBot="1">
      <c r="R697" s="166" t="str">
        <f t="shared" si="49"/>
        <v/>
      </c>
      <c r="T697" s="208">
        <f t="shared" si="48"/>
        <v>0</v>
      </c>
      <c r="V697" s="212" t="str">
        <f>IFERROR(VLOOKUP(LEFT(U698,FIND(" ",U698)-1),'BTA Tarama'!$A:$K,11,0),"")</f>
        <v/>
      </c>
      <c r="W697" s="200"/>
    </row>
    <row r="698" spans="18:23" ht="30" customHeight="1" thickTop="1" thickBot="1">
      <c r="R698" s="166" t="str">
        <f t="shared" si="49"/>
        <v/>
      </c>
      <c r="T698" s="208">
        <f t="shared" si="48"/>
        <v>0</v>
      </c>
      <c r="V698" s="212" t="str">
        <f>IFERROR(VLOOKUP(LEFT(U699,FIND(" ",U699)-1),'BTA Tarama'!$A:$K,11,0),"")</f>
        <v/>
      </c>
      <c r="W698" s="200"/>
    </row>
    <row r="699" spans="18:23" ht="30" customHeight="1" thickTop="1" thickBot="1">
      <c r="R699" s="166" t="str">
        <f t="shared" si="49"/>
        <v/>
      </c>
      <c r="T699" s="208">
        <f t="shared" si="48"/>
        <v>0</v>
      </c>
      <c r="V699" s="212" t="str">
        <f>IFERROR(VLOOKUP(LEFT(U700,FIND(" ",U700)-1),'BTA Tarama'!$A:$K,11,0),"")</f>
        <v/>
      </c>
      <c r="W699" s="200"/>
    </row>
    <row r="700" spans="18:23" ht="30" customHeight="1" thickTop="1" thickBot="1">
      <c r="R700" s="166" t="str">
        <f t="shared" si="49"/>
        <v/>
      </c>
      <c r="T700" s="208">
        <f t="shared" si="48"/>
        <v>0</v>
      </c>
      <c r="V700" s="212" t="str">
        <f>IFERROR(VLOOKUP(LEFT(U701,FIND(" ",U701)-1),'BTA Tarama'!$A:$K,11,0),"")</f>
        <v/>
      </c>
      <c r="W700" s="200"/>
    </row>
    <row r="701" spans="18:23" ht="30" customHeight="1" thickTop="1" thickBot="1">
      <c r="R701" s="166" t="str">
        <f t="shared" si="49"/>
        <v/>
      </c>
      <c r="T701" s="208">
        <f t="shared" si="48"/>
        <v>0</v>
      </c>
      <c r="V701" s="212" t="str">
        <f>IFERROR(VLOOKUP(LEFT(U702,FIND(" ",U702)-1),'BTA Tarama'!$A:$K,11,0),"")</f>
        <v/>
      </c>
      <c r="W701" s="200"/>
    </row>
    <row r="702" spans="18:23" ht="30" customHeight="1" thickTop="1" thickBot="1">
      <c r="R702" s="166" t="str">
        <f t="shared" si="49"/>
        <v/>
      </c>
      <c r="T702" s="208">
        <f t="shared" si="48"/>
        <v>0</v>
      </c>
      <c r="V702" s="212" t="str">
        <f>IFERROR(VLOOKUP(LEFT(U703,FIND(" ",U703)-1),'BTA Tarama'!$A:$K,11,0),"")</f>
        <v/>
      </c>
      <c r="W702" s="200"/>
    </row>
    <row r="703" spans="18:23" ht="30" customHeight="1" thickTop="1" thickBot="1">
      <c r="R703" s="166" t="str">
        <f t="shared" si="49"/>
        <v/>
      </c>
      <c r="T703" s="208">
        <f t="shared" si="48"/>
        <v>0</v>
      </c>
      <c r="V703" s="212" t="str">
        <f>IFERROR(VLOOKUP(LEFT(U704,FIND(" ",U704)-1),'BTA Tarama'!$A:$K,11,0),"")</f>
        <v/>
      </c>
      <c r="W703" s="200"/>
    </row>
    <row r="704" spans="18:23" ht="30" customHeight="1" thickTop="1" thickBot="1">
      <c r="R704" s="166" t="str">
        <f t="shared" si="49"/>
        <v/>
      </c>
      <c r="T704" s="208">
        <f t="shared" si="48"/>
        <v>0</v>
      </c>
      <c r="V704" s="212" t="str">
        <f>IFERROR(VLOOKUP(LEFT(U705,FIND(" ",U705)-1),'BTA Tarama'!$A:$K,11,0),"")</f>
        <v/>
      </c>
      <c r="W704" s="200"/>
    </row>
    <row r="705" spans="18:23" ht="30" customHeight="1" thickTop="1" thickBot="1">
      <c r="R705" s="166" t="str">
        <f t="shared" si="49"/>
        <v/>
      </c>
      <c r="T705" s="208">
        <f t="shared" si="48"/>
        <v>0</v>
      </c>
      <c r="V705" s="212" t="str">
        <f>IFERROR(VLOOKUP(LEFT(U706,FIND(" ",U706)-1),'BTA Tarama'!$A:$K,11,0),"")</f>
        <v/>
      </c>
      <c r="W705" s="200"/>
    </row>
    <row r="706" spans="18:23" ht="30" customHeight="1" thickTop="1" thickBot="1">
      <c r="R706" s="166" t="str">
        <f t="shared" si="49"/>
        <v/>
      </c>
      <c r="T706" s="208">
        <f t="shared" si="48"/>
        <v>0</v>
      </c>
      <c r="V706" s="212" t="str">
        <f>IFERROR(VLOOKUP(LEFT(U707,FIND(" ",U707)-1),'BTA Tarama'!$A:$K,11,0),"")</f>
        <v/>
      </c>
      <c r="W706" s="200"/>
    </row>
    <row r="707" spans="18:23" ht="30" customHeight="1" thickTop="1" thickBot="1">
      <c r="R707" s="166" t="str">
        <f t="shared" si="49"/>
        <v/>
      </c>
      <c r="T707" s="208">
        <f t="shared" si="48"/>
        <v>0</v>
      </c>
      <c r="V707" s="212" t="str">
        <f>IFERROR(VLOOKUP(LEFT(U708,FIND(" ",U708)-1),'BTA Tarama'!$A:$K,11,0),"")</f>
        <v/>
      </c>
      <c r="W707" s="200"/>
    </row>
    <row r="708" spans="18:23" ht="30" customHeight="1" thickTop="1" thickBot="1">
      <c r="R708" s="166" t="str">
        <f t="shared" si="49"/>
        <v/>
      </c>
      <c r="T708" s="208">
        <f t="shared" ref="T708:T771" si="50">S708-Q708</f>
        <v>0</v>
      </c>
      <c r="V708" s="212" t="str">
        <f>IFERROR(VLOOKUP(LEFT(U709,FIND(" ",U709)-1),'BTA Tarama'!$A:$K,11,0),"")</f>
        <v/>
      </c>
      <c r="W708" s="200"/>
    </row>
    <row r="709" spans="18:23" ht="30" customHeight="1" thickTop="1" thickBot="1">
      <c r="R709" s="166" t="str">
        <f t="shared" si="49"/>
        <v/>
      </c>
      <c r="T709" s="208">
        <f t="shared" si="50"/>
        <v>0</v>
      </c>
      <c r="V709" s="212" t="str">
        <f>IFERROR(VLOOKUP(LEFT(U710,FIND(" ",U710)-1),'BTA Tarama'!$A:$K,11,0),"")</f>
        <v/>
      </c>
      <c r="W709" s="200"/>
    </row>
    <row r="710" spans="18:23" ht="30" customHeight="1" thickTop="1" thickBot="1">
      <c r="R710" s="166" t="str">
        <f t="shared" si="49"/>
        <v/>
      </c>
      <c r="T710" s="208">
        <f t="shared" si="50"/>
        <v>0</v>
      </c>
      <c r="V710" s="212" t="str">
        <f>IFERROR(VLOOKUP(LEFT(U711,FIND(" ",U711)-1),'BTA Tarama'!$A:$K,11,0),"")</f>
        <v/>
      </c>
      <c r="W710" s="200"/>
    </row>
    <row r="711" spans="18:23" ht="30" customHeight="1" thickTop="1" thickBot="1">
      <c r="R711" s="166" t="str">
        <f t="shared" si="49"/>
        <v/>
      </c>
      <c r="T711" s="208">
        <f t="shared" si="50"/>
        <v>0</v>
      </c>
      <c r="V711" s="212" t="str">
        <f>IFERROR(VLOOKUP(LEFT(U712,FIND(" ",U712)-1),'BTA Tarama'!$A:$K,11,0),"")</f>
        <v/>
      </c>
      <c r="W711" s="200"/>
    </row>
    <row r="712" spans="18:23" ht="30" customHeight="1" thickTop="1" thickBot="1">
      <c r="R712" s="166" t="str">
        <f t="shared" si="49"/>
        <v/>
      </c>
      <c r="T712" s="208">
        <f t="shared" si="50"/>
        <v>0</v>
      </c>
      <c r="V712" s="212" t="str">
        <f>IFERROR(VLOOKUP(LEFT(U713,FIND(" ",U713)-1),'BTA Tarama'!$A:$K,11,0),"")</f>
        <v/>
      </c>
      <c r="W712" s="200"/>
    </row>
    <row r="713" spans="18:23" ht="30" customHeight="1" thickTop="1" thickBot="1">
      <c r="R713" s="166" t="str">
        <f t="shared" ref="R713:R774" si="51">IF(OR(H713="", H714="", Q713=0), "", IF(H713&lt;H714, (H714-H713)/H713, ""))</f>
        <v/>
      </c>
      <c r="T713" s="208">
        <f t="shared" si="50"/>
        <v>0</v>
      </c>
      <c r="V713" s="212" t="str">
        <f>IFERROR(VLOOKUP(LEFT(U714,FIND(" ",U714)-1),'BTA Tarama'!$A:$K,11,0),"")</f>
        <v/>
      </c>
      <c r="W713" s="200"/>
    </row>
    <row r="714" spans="18:23" ht="30" customHeight="1" thickTop="1" thickBot="1">
      <c r="R714" s="166" t="str">
        <f t="shared" si="51"/>
        <v/>
      </c>
      <c r="T714" s="208">
        <f t="shared" si="50"/>
        <v>0</v>
      </c>
      <c r="V714" s="212" t="str">
        <f>IFERROR(VLOOKUP(LEFT(U715,FIND(" ",U715)-1),'BTA Tarama'!$A:$K,11,0),"")</f>
        <v/>
      </c>
      <c r="W714" s="200"/>
    </row>
    <row r="715" spans="18:23" ht="30" customHeight="1" thickTop="1" thickBot="1">
      <c r="R715" s="166" t="str">
        <f t="shared" si="51"/>
        <v/>
      </c>
      <c r="T715" s="208">
        <f t="shared" si="50"/>
        <v>0</v>
      </c>
      <c r="V715" s="212" t="str">
        <f>IFERROR(VLOOKUP(LEFT(U716,FIND(" ",U716)-1),'BTA Tarama'!$A:$K,11,0),"")</f>
        <v/>
      </c>
      <c r="W715" s="200"/>
    </row>
    <row r="716" spans="18:23" ht="30" customHeight="1" thickTop="1" thickBot="1">
      <c r="R716" s="166" t="str">
        <f t="shared" si="51"/>
        <v/>
      </c>
      <c r="T716" s="208">
        <f t="shared" si="50"/>
        <v>0</v>
      </c>
      <c r="V716" s="212" t="str">
        <f>IFERROR(VLOOKUP(LEFT(U717,FIND(" ",U717)-1),'BTA Tarama'!$A:$K,11,0),"")</f>
        <v/>
      </c>
      <c r="W716" s="200"/>
    </row>
    <row r="717" spans="18:23" ht="30" customHeight="1" thickTop="1" thickBot="1">
      <c r="R717" s="166" t="str">
        <f t="shared" si="51"/>
        <v/>
      </c>
      <c r="T717" s="208">
        <f t="shared" si="50"/>
        <v>0</v>
      </c>
      <c r="V717" s="212" t="str">
        <f>IFERROR(VLOOKUP(LEFT(U718,FIND(" ",U718)-1),'BTA Tarama'!$A:$K,11,0),"")</f>
        <v/>
      </c>
      <c r="W717" s="200"/>
    </row>
    <row r="718" spans="18:23" ht="30" customHeight="1" thickTop="1" thickBot="1">
      <c r="R718" s="166" t="str">
        <f t="shared" si="51"/>
        <v/>
      </c>
      <c r="T718" s="208">
        <f t="shared" si="50"/>
        <v>0</v>
      </c>
      <c r="V718" s="212" t="str">
        <f>IFERROR(VLOOKUP(LEFT(U719,FIND(" ",U719)-1),'BTA Tarama'!$A:$K,11,0),"")</f>
        <v/>
      </c>
      <c r="W718" s="200"/>
    </row>
    <row r="719" spans="18:23" ht="30" customHeight="1" thickTop="1" thickBot="1">
      <c r="R719" s="166" t="str">
        <f t="shared" si="51"/>
        <v/>
      </c>
      <c r="T719" s="208">
        <f t="shared" si="50"/>
        <v>0</v>
      </c>
      <c r="V719" s="212" t="str">
        <f>IFERROR(VLOOKUP(LEFT(U720,FIND(" ",U720)-1),'BTA Tarama'!$A:$K,11,0),"")</f>
        <v/>
      </c>
      <c r="W719" s="200"/>
    </row>
    <row r="720" spans="18:23" ht="30" customHeight="1" thickTop="1" thickBot="1">
      <c r="R720" s="166" t="str">
        <f t="shared" si="51"/>
        <v/>
      </c>
      <c r="T720" s="208">
        <f t="shared" si="50"/>
        <v>0</v>
      </c>
      <c r="V720" s="212" t="str">
        <f>IFERROR(VLOOKUP(LEFT(U721,FIND(" ",U721)-1),'BTA Tarama'!$A:$K,11,0),"")</f>
        <v/>
      </c>
      <c r="W720" s="200"/>
    </row>
    <row r="721" spans="18:23" ht="30" customHeight="1" thickTop="1" thickBot="1">
      <c r="R721" s="166" t="str">
        <f t="shared" si="51"/>
        <v/>
      </c>
      <c r="T721" s="208">
        <f t="shared" si="50"/>
        <v>0</v>
      </c>
      <c r="V721" s="212" t="str">
        <f>IFERROR(VLOOKUP(LEFT(U722,FIND(" ",U722)-1),'BTA Tarama'!$A:$K,11,0),"")</f>
        <v/>
      </c>
      <c r="W721" s="200"/>
    </row>
    <row r="722" spans="18:23" ht="30" customHeight="1" thickTop="1" thickBot="1">
      <c r="R722" s="166" t="str">
        <f t="shared" si="51"/>
        <v/>
      </c>
      <c r="T722" s="208">
        <f t="shared" si="50"/>
        <v>0</v>
      </c>
      <c r="V722" s="212" t="str">
        <f>IFERROR(VLOOKUP(LEFT(U723,FIND(" ",U723)-1),'BTA Tarama'!$A:$K,11,0),"")</f>
        <v/>
      </c>
      <c r="W722" s="200"/>
    </row>
    <row r="723" spans="18:23" ht="30" customHeight="1" thickTop="1" thickBot="1">
      <c r="R723" s="166" t="str">
        <f t="shared" si="51"/>
        <v/>
      </c>
      <c r="T723" s="208">
        <f t="shared" si="50"/>
        <v>0</v>
      </c>
      <c r="V723" s="212" t="str">
        <f>IFERROR(VLOOKUP(LEFT(U724,FIND(" ",U724)-1),'BTA Tarama'!$A:$K,11,0),"")</f>
        <v/>
      </c>
      <c r="W723" s="200"/>
    </row>
    <row r="724" spans="18:23" ht="30" customHeight="1" thickTop="1" thickBot="1">
      <c r="R724" s="166" t="str">
        <f t="shared" si="51"/>
        <v/>
      </c>
      <c r="T724" s="208">
        <f t="shared" si="50"/>
        <v>0</v>
      </c>
      <c r="V724" s="212" t="str">
        <f>IFERROR(VLOOKUP(LEFT(U725,FIND(" ",U725)-1),'BTA Tarama'!$A:$K,11,0),"")</f>
        <v/>
      </c>
      <c r="W724" s="200"/>
    </row>
    <row r="725" spans="18:23" ht="30" customHeight="1" thickTop="1" thickBot="1">
      <c r="R725" s="166" t="str">
        <f t="shared" si="51"/>
        <v/>
      </c>
      <c r="T725" s="208">
        <f t="shared" si="50"/>
        <v>0</v>
      </c>
      <c r="V725" s="212" t="str">
        <f>IFERROR(VLOOKUP(LEFT(U726,FIND(" ",U726)-1),'BTA Tarama'!$A:$K,11,0),"")</f>
        <v/>
      </c>
      <c r="W725" s="200"/>
    </row>
    <row r="726" spans="18:23" ht="30" customHeight="1" thickTop="1" thickBot="1">
      <c r="R726" s="166" t="str">
        <f t="shared" si="51"/>
        <v/>
      </c>
      <c r="T726" s="208">
        <f t="shared" si="50"/>
        <v>0</v>
      </c>
      <c r="V726" s="212" t="str">
        <f>IFERROR(VLOOKUP(LEFT(U727,FIND(" ",U727)-1),'BTA Tarama'!$A:$K,11,0),"")</f>
        <v/>
      </c>
      <c r="W726" s="200"/>
    </row>
    <row r="727" spans="18:23" ht="30" customHeight="1" thickTop="1" thickBot="1">
      <c r="R727" s="166" t="str">
        <f t="shared" si="51"/>
        <v/>
      </c>
      <c r="T727" s="208">
        <f t="shared" si="50"/>
        <v>0</v>
      </c>
      <c r="V727" s="212" t="str">
        <f>IFERROR(VLOOKUP(LEFT(U728,FIND(" ",U728)-1),'BTA Tarama'!$A:$K,11,0),"")</f>
        <v/>
      </c>
      <c r="W727" s="200"/>
    </row>
    <row r="728" spans="18:23" ht="30" customHeight="1" thickTop="1" thickBot="1">
      <c r="R728" s="166" t="str">
        <f t="shared" si="51"/>
        <v/>
      </c>
      <c r="T728" s="208">
        <f t="shared" si="50"/>
        <v>0</v>
      </c>
      <c r="V728" s="212" t="str">
        <f>IFERROR(VLOOKUP(LEFT(U729,FIND(" ",U729)-1),'BTA Tarama'!$A:$K,11,0),"")</f>
        <v/>
      </c>
      <c r="W728" s="200"/>
    </row>
    <row r="729" spans="18:23" ht="30" customHeight="1" thickTop="1" thickBot="1">
      <c r="R729" s="166" t="str">
        <f t="shared" si="51"/>
        <v/>
      </c>
      <c r="T729" s="208">
        <f t="shared" si="50"/>
        <v>0</v>
      </c>
      <c r="V729" s="212" t="str">
        <f>IFERROR(VLOOKUP(LEFT(U730,FIND(" ",U730)-1),'BTA Tarama'!$A:$K,11,0),"")</f>
        <v/>
      </c>
      <c r="W729" s="200"/>
    </row>
    <row r="730" spans="18:23" ht="30" customHeight="1" thickTop="1" thickBot="1">
      <c r="R730" s="166" t="str">
        <f t="shared" si="51"/>
        <v/>
      </c>
      <c r="T730" s="208">
        <f t="shared" si="50"/>
        <v>0</v>
      </c>
      <c r="V730" s="212" t="str">
        <f>IFERROR(VLOOKUP(LEFT(U731,FIND(" ",U731)-1),'BTA Tarama'!$A:$K,11,0),"")</f>
        <v/>
      </c>
      <c r="W730" s="200"/>
    </row>
    <row r="731" spans="18:23" ht="30" customHeight="1" thickTop="1" thickBot="1">
      <c r="R731" s="166" t="str">
        <f t="shared" si="51"/>
        <v/>
      </c>
      <c r="T731" s="208">
        <f t="shared" si="50"/>
        <v>0</v>
      </c>
      <c r="V731" s="212" t="str">
        <f>IFERROR(VLOOKUP(LEFT(U732,FIND(" ",U732)-1),'BTA Tarama'!$A:$K,11,0),"")</f>
        <v/>
      </c>
      <c r="W731" s="200"/>
    </row>
    <row r="732" spans="18:23" ht="30" customHeight="1" thickTop="1" thickBot="1">
      <c r="R732" s="166" t="str">
        <f t="shared" si="51"/>
        <v/>
      </c>
      <c r="T732" s="208">
        <f t="shared" si="50"/>
        <v>0</v>
      </c>
      <c r="V732" s="212" t="str">
        <f>IFERROR(VLOOKUP(LEFT(U733,FIND(" ",U733)-1),'BTA Tarama'!$A:$K,11,0),"")</f>
        <v/>
      </c>
      <c r="W732" s="200"/>
    </row>
    <row r="733" spans="18:23" ht="30" customHeight="1" thickTop="1" thickBot="1">
      <c r="R733" s="166" t="str">
        <f t="shared" si="51"/>
        <v/>
      </c>
      <c r="T733" s="208">
        <f t="shared" si="50"/>
        <v>0</v>
      </c>
      <c r="V733" s="212" t="str">
        <f>IFERROR(VLOOKUP(LEFT(U734,FIND(" ",U734)-1),'BTA Tarama'!$A:$K,11,0),"")</f>
        <v/>
      </c>
      <c r="W733" s="200"/>
    </row>
    <row r="734" spans="18:23" ht="30" customHeight="1" thickTop="1" thickBot="1">
      <c r="R734" s="166" t="str">
        <f t="shared" si="51"/>
        <v/>
      </c>
      <c r="T734" s="208">
        <f t="shared" si="50"/>
        <v>0</v>
      </c>
      <c r="V734" s="212" t="str">
        <f>IFERROR(VLOOKUP(LEFT(U735,FIND(" ",U735)-1),'BTA Tarama'!$A:$K,11,0),"")</f>
        <v/>
      </c>
      <c r="W734" s="200"/>
    </row>
    <row r="735" spans="18:23" ht="30" customHeight="1" thickTop="1" thickBot="1">
      <c r="R735" s="166" t="str">
        <f t="shared" si="51"/>
        <v/>
      </c>
      <c r="T735" s="208">
        <f t="shared" si="50"/>
        <v>0</v>
      </c>
      <c r="V735" s="212" t="str">
        <f>IFERROR(VLOOKUP(LEFT(U736,FIND(" ",U736)-1),'BTA Tarama'!$A:$K,11,0),"")</f>
        <v/>
      </c>
      <c r="W735" s="200"/>
    </row>
    <row r="736" spans="18:23" ht="30" customHeight="1" thickTop="1" thickBot="1">
      <c r="R736" s="166" t="str">
        <f t="shared" si="51"/>
        <v/>
      </c>
      <c r="T736" s="208">
        <f t="shared" si="50"/>
        <v>0</v>
      </c>
      <c r="V736" s="212" t="str">
        <f>IFERROR(VLOOKUP(LEFT(U737,FIND(" ",U737)-1),'BTA Tarama'!$A:$K,11,0),"")</f>
        <v/>
      </c>
      <c r="W736" s="200"/>
    </row>
    <row r="737" spans="18:23" ht="30" customHeight="1" thickTop="1" thickBot="1">
      <c r="R737" s="166" t="str">
        <f t="shared" si="51"/>
        <v/>
      </c>
      <c r="T737" s="208">
        <f t="shared" si="50"/>
        <v>0</v>
      </c>
      <c r="V737" s="212" t="str">
        <f>IFERROR(VLOOKUP(LEFT(U738,FIND(" ",U738)-1),'BTA Tarama'!$A:$K,11,0),"")</f>
        <v/>
      </c>
      <c r="W737" s="200"/>
    </row>
    <row r="738" spans="18:23" ht="30" customHeight="1" thickTop="1" thickBot="1">
      <c r="R738" s="166" t="str">
        <f t="shared" si="51"/>
        <v/>
      </c>
      <c r="T738" s="208">
        <f t="shared" si="50"/>
        <v>0</v>
      </c>
      <c r="V738" s="212" t="str">
        <f>IFERROR(VLOOKUP(LEFT(U739,FIND(" ",U739)-1),'BTA Tarama'!$A:$K,11,0),"")</f>
        <v/>
      </c>
      <c r="W738" s="200"/>
    </row>
    <row r="739" spans="18:23" ht="30" customHeight="1" thickTop="1" thickBot="1">
      <c r="R739" s="166" t="str">
        <f t="shared" si="51"/>
        <v/>
      </c>
      <c r="T739" s="208">
        <f t="shared" si="50"/>
        <v>0</v>
      </c>
      <c r="V739" s="212" t="str">
        <f>IFERROR(VLOOKUP(LEFT(U740,FIND(" ",U740)-1),'BTA Tarama'!$A:$K,11,0),"")</f>
        <v/>
      </c>
      <c r="W739" s="200"/>
    </row>
    <row r="740" spans="18:23" ht="30" customHeight="1" thickTop="1" thickBot="1">
      <c r="R740" s="166" t="str">
        <f t="shared" si="51"/>
        <v/>
      </c>
      <c r="T740" s="208">
        <f t="shared" si="50"/>
        <v>0</v>
      </c>
      <c r="V740" s="212" t="str">
        <f>IFERROR(VLOOKUP(LEFT(U741,FIND(" ",U741)-1),'BTA Tarama'!$A:$K,11,0),"")</f>
        <v/>
      </c>
      <c r="W740" s="200"/>
    </row>
    <row r="741" spans="18:23" ht="30" customHeight="1" thickTop="1" thickBot="1">
      <c r="R741" s="166" t="str">
        <f t="shared" si="51"/>
        <v/>
      </c>
      <c r="T741" s="208">
        <f t="shared" si="50"/>
        <v>0</v>
      </c>
      <c r="V741" s="212" t="str">
        <f>IFERROR(VLOOKUP(LEFT(U742,FIND(" ",U742)-1),'BTA Tarama'!$A:$K,11,0),"")</f>
        <v/>
      </c>
      <c r="W741" s="200"/>
    </row>
    <row r="742" spans="18:23" ht="30" customHeight="1" thickTop="1" thickBot="1">
      <c r="R742" s="166" t="str">
        <f t="shared" si="51"/>
        <v/>
      </c>
      <c r="T742" s="208">
        <f t="shared" si="50"/>
        <v>0</v>
      </c>
      <c r="V742" s="212" t="str">
        <f>IFERROR(VLOOKUP(LEFT(U743,FIND(" ",U743)-1),'BTA Tarama'!$A:$K,11,0),"")</f>
        <v/>
      </c>
      <c r="W742" s="200"/>
    </row>
    <row r="743" spans="18:23" ht="30" customHeight="1" thickTop="1" thickBot="1">
      <c r="R743" s="166" t="str">
        <f t="shared" si="51"/>
        <v/>
      </c>
      <c r="T743" s="208">
        <f t="shared" si="50"/>
        <v>0</v>
      </c>
      <c r="V743" s="212" t="str">
        <f>IFERROR(VLOOKUP(LEFT(U744,FIND(" ",U744)-1),'BTA Tarama'!$A:$K,11,0),"")</f>
        <v/>
      </c>
      <c r="W743" s="200"/>
    </row>
    <row r="744" spans="18:23" ht="30" customHeight="1" thickTop="1" thickBot="1">
      <c r="R744" s="166" t="str">
        <f t="shared" si="51"/>
        <v/>
      </c>
      <c r="T744" s="208">
        <f t="shared" si="50"/>
        <v>0</v>
      </c>
      <c r="V744" s="212" t="str">
        <f>IFERROR(VLOOKUP(LEFT(U745,FIND(" ",U745)-1),'BTA Tarama'!$A:$K,11,0),"")</f>
        <v/>
      </c>
      <c r="W744" s="200"/>
    </row>
    <row r="745" spans="18:23" ht="30" customHeight="1" thickTop="1" thickBot="1">
      <c r="R745" s="166" t="str">
        <f t="shared" si="51"/>
        <v/>
      </c>
      <c r="T745" s="208">
        <f t="shared" si="50"/>
        <v>0</v>
      </c>
      <c r="V745" s="212" t="str">
        <f>IFERROR(VLOOKUP(LEFT(U746,FIND(" ",U746)-1),'BTA Tarama'!$A:$K,11,0),"")</f>
        <v/>
      </c>
      <c r="W745" s="200"/>
    </row>
    <row r="746" spans="18:23" ht="30" customHeight="1" thickTop="1" thickBot="1">
      <c r="R746" s="166" t="str">
        <f t="shared" si="51"/>
        <v/>
      </c>
      <c r="T746" s="208">
        <f t="shared" si="50"/>
        <v>0</v>
      </c>
      <c r="V746" s="212" t="str">
        <f>IFERROR(VLOOKUP(LEFT(U747,FIND(" ",U747)-1),'BTA Tarama'!$A:$K,11,0),"")</f>
        <v/>
      </c>
      <c r="W746" s="200"/>
    </row>
    <row r="747" spans="18:23" ht="30" customHeight="1" thickTop="1" thickBot="1">
      <c r="R747" s="166" t="str">
        <f t="shared" si="51"/>
        <v/>
      </c>
      <c r="T747" s="208">
        <f t="shared" si="50"/>
        <v>0</v>
      </c>
      <c r="V747" s="212" t="str">
        <f>IFERROR(VLOOKUP(LEFT(U748,FIND(" ",U748)-1),'BTA Tarama'!$A:$K,11,0),"")</f>
        <v/>
      </c>
      <c r="W747" s="200"/>
    </row>
    <row r="748" spans="18:23" ht="30" customHeight="1" thickTop="1" thickBot="1">
      <c r="R748" s="166" t="str">
        <f t="shared" si="51"/>
        <v/>
      </c>
      <c r="T748" s="208">
        <f t="shared" si="50"/>
        <v>0</v>
      </c>
      <c r="V748" s="212" t="str">
        <f>IFERROR(VLOOKUP(LEFT(U749,FIND(" ",U749)-1),'BTA Tarama'!$A:$K,11,0),"")</f>
        <v/>
      </c>
      <c r="W748" s="200"/>
    </row>
    <row r="749" spans="18:23" ht="30" customHeight="1" thickTop="1" thickBot="1">
      <c r="R749" s="166" t="str">
        <f t="shared" si="51"/>
        <v/>
      </c>
      <c r="T749" s="208">
        <f t="shared" si="50"/>
        <v>0</v>
      </c>
      <c r="V749" s="212" t="str">
        <f>IFERROR(VLOOKUP(LEFT(U750,FIND(" ",U750)-1),'BTA Tarama'!$A:$K,11,0),"")</f>
        <v/>
      </c>
      <c r="W749" s="200"/>
    </row>
    <row r="750" spans="18:23" ht="30" customHeight="1" thickTop="1" thickBot="1">
      <c r="R750" s="166" t="str">
        <f t="shared" si="51"/>
        <v/>
      </c>
      <c r="T750" s="208">
        <f t="shared" si="50"/>
        <v>0</v>
      </c>
      <c r="V750" s="212" t="str">
        <f>IFERROR(VLOOKUP(LEFT(U751,FIND(" ",U751)-1),'BTA Tarama'!$A:$K,11,0),"")</f>
        <v/>
      </c>
      <c r="W750" s="200"/>
    </row>
    <row r="751" spans="18:23" ht="30" customHeight="1" thickTop="1" thickBot="1">
      <c r="R751" s="166" t="str">
        <f t="shared" si="51"/>
        <v/>
      </c>
      <c r="T751" s="208">
        <f t="shared" si="50"/>
        <v>0</v>
      </c>
      <c r="V751" s="212" t="str">
        <f>IFERROR(VLOOKUP(LEFT(U752,FIND(" ",U752)-1),'BTA Tarama'!$A:$K,11,0),"")</f>
        <v/>
      </c>
      <c r="W751" s="200"/>
    </row>
    <row r="752" spans="18:23" ht="30" customHeight="1" thickTop="1" thickBot="1">
      <c r="R752" s="166" t="str">
        <f t="shared" si="51"/>
        <v/>
      </c>
      <c r="T752" s="208">
        <f t="shared" si="50"/>
        <v>0</v>
      </c>
      <c r="V752" s="212" t="str">
        <f>IFERROR(VLOOKUP(LEFT(U753,FIND(" ",U753)-1),'BTA Tarama'!$A:$K,11,0),"")</f>
        <v/>
      </c>
      <c r="W752" s="200"/>
    </row>
    <row r="753" spans="18:23" ht="30" customHeight="1" thickTop="1" thickBot="1">
      <c r="R753" s="166" t="str">
        <f t="shared" si="51"/>
        <v/>
      </c>
      <c r="T753" s="208">
        <f t="shared" si="50"/>
        <v>0</v>
      </c>
      <c r="V753" s="212" t="str">
        <f>IFERROR(VLOOKUP(LEFT(U754,FIND(" ",U754)-1),'BTA Tarama'!$A:$K,11,0),"")</f>
        <v/>
      </c>
      <c r="W753" s="200"/>
    </row>
    <row r="754" spans="18:23" ht="30" customHeight="1" thickTop="1" thickBot="1">
      <c r="R754" s="166" t="str">
        <f t="shared" si="51"/>
        <v/>
      </c>
      <c r="T754" s="208">
        <f t="shared" si="50"/>
        <v>0</v>
      </c>
      <c r="V754" s="212" t="str">
        <f>IFERROR(VLOOKUP(LEFT(U755,FIND(" ",U755)-1),'BTA Tarama'!$A:$K,11,0),"")</f>
        <v/>
      </c>
      <c r="W754" s="200"/>
    </row>
    <row r="755" spans="18:23" ht="30" customHeight="1" thickTop="1" thickBot="1">
      <c r="R755" s="166" t="str">
        <f t="shared" si="51"/>
        <v/>
      </c>
      <c r="T755" s="208">
        <f t="shared" si="50"/>
        <v>0</v>
      </c>
      <c r="V755" s="212" t="str">
        <f>IFERROR(VLOOKUP(LEFT(U756,FIND(" ",U756)-1),'BTA Tarama'!$A:$K,11,0),"")</f>
        <v/>
      </c>
      <c r="W755" s="200"/>
    </row>
    <row r="756" spans="18:23" ht="30" customHeight="1" thickTop="1" thickBot="1">
      <c r="R756" s="166" t="str">
        <f t="shared" si="51"/>
        <v/>
      </c>
      <c r="T756" s="208">
        <f t="shared" si="50"/>
        <v>0</v>
      </c>
      <c r="V756" s="212" t="str">
        <f>IFERROR(VLOOKUP(LEFT(U757,FIND(" ",U757)-1),'BTA Tarama'!$A:$K,11,0),"")</f>
        <v/>
      </c>
      <c r="W756" s="200"/>
    </row>
    <row r="757" spans="18:23" ht="30" customHeight="1" thickTop="1" thickBot="1">
      <c r="R757" s="166" t="str">
        <f t="shared" si="51"/>
        <v/>
      </c>
      <c r="T757" s="208">
        <f t="shared" si="50"/>
        <v>0</v>
      </c>
      <c r="V757" s="212" t="str">
        <f>IFERROR(VLOOKUP(LEFT(U758,FIND(" ",U758)-1),'BTA Tarama'!$A:$K,11,0),"")</f>
        <v/>
      </c>
      <c r="W757" s="200"/>
    </row>
    <row r="758" spans="18:23" ht="30" customHeight="1" thickTop="1" thickBot="1">
      <c r="R758" s="166" t="str">
        <f t="shared" si="51"/>
        <v/>
      </c>
      <c r="T758" s="208">
        <f t="shared" si="50"/>
        <v>0</v>
      </c>
      <c r="V758" s="212" t="str">
        <f>IFERROR(VLOOKUP(LEFT(U759,FIND(" ",U759)-1),'BTA Tarama'!$A:$K,11,0),"")</f>
        <v/>
      </c>
    </row>
    <row r="759" spans="18:23" ht="30" customHeight="1" thickTop="1" thickBot="1">
      <c r="R759" s="166" t="str">
        <f t="shared" si="51"/>
        <v/>
      </c>
      <c r="T759" s="208">
        <f t="shared" si="50"/>
        <v>0</v>
      </c>
      <c r="V759" s="212" t="str">
        <f>IFERROR(VLOOKUP(LEFT(U760,FIND(" ",U760)-1),'BTA Tarama'!$A:$K,11,0),"")</f>
        <v/>
      </c>
    </row>
    <row r="760" spans="18:23" ht="30" customHeight="1" thickTop="1" thickBot="1">
      <c r="R760" s="166" t="str">
        <f t="shared" si="51"/>
        <v/>
      </c>
      <c r="T760" s="208">
        <f t="shared" si="50"/>
        <v>0</v>
      </c>
      <c r="V760" s="212" t="str">
        <f>IFERROR(VLOOKUP(LEFT(U761,FIND(" ",U761)-1),'BTA Tarama'!$A:$K,11,0),"")</f>
        <v/>
      </c>
    </row>
    <row r="761" spans="18:23" ht="30" customHeight="1" thickTop="1" thickBot="1">
      <c r="R761" s="166" t="str">
        <f t="shared" si="51"/>
        <v/>
      </c>
      <c r="T761" s="208">
        <f t="shared" si="50"/>
        <v>0</v>
      </c>
      <c r="V761" s="212" t="str">
        <f>IFERROR(VLOOKUP(LEFT(U762,FIND(" ",U762)-1),'BTA Tarama'!$A:$K,11,0),"")</f>
        <v/>
      </c>
    </row>
    <row r="762" spans="18:23" ht="30" customHeight="1" thickTop="1" thickBot="1">
      <c r="R762" s="166" t="str">
        <f t="shared" si="51"/>
        <v/>
      </c>
      <c r="T762" s="208">
        <f t="shared" si="50"/>
        <v>0</v>
      </c>
      <c r="V762" s="212" t="str">
        <f>IFERROR(VLOOKUP(LEFT(U763,FIND(" ",U763)-1),'BTA Tarama'!$A:$K,11,0),"")</f>
        <v/>
      </c>
    </row>
    <row r="763" spans="18:23" ht="30" customHeight="1" thickTop="1" thickBot="1">
      <c r="R763" s="166" t="str">
        <f t="shared" si="51"/>
        <v/>
      </c>
      <c r="T763" s="208">
        <f t="shared" si="50"/>
        <v>0</v>
      </c>
      <c r="V763" s="212" t="str">
        <f>IFERROR(VLOOKUP(LEFT(U764,FIND(" ",U764)-1),'BTA Tarama'!$A:$K,11,0),"")</f>
        <v/>
      </c>
    </row>
    <row r="764" spans="18:23" ht="30" customHeight="1" thickTop="1" thickBot="1">
      <c r="R764" s="166" t="str">
        <f t="shared" si="51"/>
        <v/>
      </c>
      <c r="T764" s="208">
        <f t="shared" si="50"/>
        <v>0</v>
      </c>
      <c r="V764" s="212" t="str">
        <f>IFERROR(VLOOKUP(LEFT(U765,FIND(" ",U765)-1),'BTA Tarama'!$A:$K,11,0),"")</f>
        <v/>
      </c>
    </row>
    <row r="765" spans="18:23" ht="30" customHeight="1" thickTop="1" thickBot="1">
      <c r="R765" s="166" t="str">
        <f t="shared" si="51"/>
        <v/>
      </c>
      <c r="T765" s="208">
        <f t="shared" si="50"/>
        <v>0</v>
      </c>
      <c r="V765" s="212" t="str">
        <f>IFERROR(VLOOKUP(LEFT(U766,FIND(" ",U766)-1),'BTA Tarama'!$A:$K,11,0),"")</f>
        <v/>
      </c>
    </row>
    <row r="766" spans="18:23" ht="30" customHeight="1" thickTop="1" thickBot="1">
      <c r="R766" s="166" t="str">
        <f t="shared" si="51"/>
        <v/>
      </c>
      <c r="T766" s="208">
        <f t="shared" si="50"/>
        <v>0</v>
      </c>
      <c r="V766" s="212" t="str">
        <f>IFERROR(VLOOKUP(LEFT(U767,FIND(" ",U767)-1),'BTA Tarama'!$A:$K,11,0),"")</f>
        <v/>
      </c>
    </row>
    <row r="767" spans="18:23" ht="30" customHeight="1" thickTop="1" thickBot="1">
      <c r="R767" s="166" t="str">
        <f t="shared" si="51"/>
        <v/>
      </c>
      <c r="T767" s="208">
        <f t="shared" si="50"/>
        <v>0</v>
      </c>
      <c r="V767" s="212" t="str">
        <f>IFERROR(VLOOKUP(LEFT(U768,FIND(" ",U768)-1),'BTA Tarama'!$A:$K,11,0),"")</f>
        <v/>
      </c>
    </row>
    <row r="768" spans="18:23" ht="30" customHeight="1" thickTop="1" thickBot="1">
      <c r="R768" s="166" t="str">
        <f t="shared" si="51"/>
        <v/>
      </c>
      <c r="T768" s="208">
        <f t="shared" si="50"/>
        <v>0</v>
      </c>
      <c r="V768" s="212" t="str">
        <f>IFERROR(VLOOKUP(LEFT(U769,FIND(" ",U769)-1),'BTA Tarama'!$A:$K,11,0),"")</f>
        <v/>
      </c>
    </row>
    <row r="769" spans="18:22" ht="30" customHeight="1" thickTop="1" thickBot="1">
      <c r="R769" s="166" t="str">
        <f t="shared" si="51"/>
        <v/>
      </c>
      <c r="T769" s="208">
        <f t="shared" si="50"/>
        <v>0</v>
      </c>
      <c r="V769" s="212" t="str">
        <f>IFERROR(VLOOKUP(LEFT(U770,FIND(" ",U770)-1),'BTA Tarama'!$A:$K,11,0),"")</f>
        <v/>
      </c>
    </row>
    <row r="770" spans="18:22" ht="30" customHeight="1" thickTop="1" thickBot="1">
      <c r="R770" s="166" t="str">
        <f t="shared" si="51"/>
        <v/>
      </c>
      <c r="T770" s="208">
        <f t="shared" si="50"/>
        <v>0</v>
      </c>
      <c r="V770" s="212" t="str">
        <f>IFERROR(VLOOKUP(LEFT(U771,FIND(" ",U771)-1),'BTA Tarama'!$A:$K,11,0),"")</f>
        <v/>
      </c>
    </row>
    <row r="771" spans="18:22" ht="30" customHeight="1" thickTop="1" thickBot="1">
      <c r="R771" s="166" t="str">
        <f t="shared" si="51"/>
        <v/>
      </c>
      <c r="T771" s="208">
        <f t="shared" si="50"/>
        <v>0</v>
      </c>
      <c r="V771" s="212" t="str">
        <f>IFERROR(VLOOKUP(LEFT(U772,FIND(" ",U772)-1),'BTA Tarama'!$A:$K,11,0),"")</f>
        <v/>
      </c>
    </row>
    <row r="772" spans="18:22" ht="30" customHeight="1" thickTop="1" thickBot="1">
      <c r="R772" s="166" t="str">
        <f t="shared" si="51"/>
        <v/>
      </c>
      <c r="T772" s="208">
        <f t="shared" ref="T772:T825" si="52">S772-Q772</f>
        <v>0</v>
      </c>
      <c r="V772" s="212" t="str">
        <f>IFERROR(VLOOKUP(LEFT(U773,FIND(" ",U773)-1),'BTA Tarama'!$A:$K,11,0),"")</f>
        <v/>
      </c>
    </row>
    <row r="773" spans="18:22" ht="30" customHeight="1" thickTop="1" thickBot="1">
      <c r="R773" s="166" t="str">
        <f t="shared" si="51"/>
        <v/>
      </c>
      <c r="T773" s="208">
        <f t="shared" si="52"/>
        <v>0</v>
      </c>
      <c r="V773" s="212" t="str">
        <f>IFERROR(VLOOKUP(LEFT(U774,FIND(" ",U774)-1),'BTA Tarama'!$A:$K,11,0),"")</f>
        <v/>
      </c>
    </row>
    <row r="774" spans="18:22" ht="30" customHeight="1" thickTop="1" thickBot="1">
      <c r="R774" s="166" t="str">
        <f t="shared" si="51"/>
        <v/>
      </c>
      <c r="T774" s="208">
        <f t="shared" si="52"/>
        <v>0</v>
      </c>
      <c r="V774" s="212" t="str">
        <f>IFERROR(VLOOKUP(LEFT(U775,FIND(" ",U775)-1),'BTA Tarama'!$A:$K,11,0),"")</f>
        <v/>
      </c>
    </row>
    <row r="775" spans="18:22" ht="30" customHeight="1" thickTop="1" thickBot="1">
      <c r="R775" s="166" t="str">
        <f t="shared" ref="R775:R806" si="53">IF(Q775&lt;&gt;"", IF(ABS(((232.33-(33.33*Q775))-$A775)/$A775)&gt;=0.05, (232.33-(33.33*Q775)), ""), "")</f>
        <v/>
      </c>
      <c r="T775" s="208">
        <f t="shared" si="52"/>
        <v>0</v>
      </c>
      <c r="V775" s="212" t="str">
        <f>IFERROR(VLOOKUP(LEFT(U776,FIND(" ",U776)-1),'BTA Tarama'!$A:$K,11,0),"")</f>
        <v/>
      </c>
    </row>
    <row r="776" spans="18:22" ht="30" customHeight="1" thickTop="1" thickBot="1">
      <c r="R776" s="166" t="str">
        <f t="shared" si="53"/>
        <v/>
      </c>
      <c r="T776" s="208">
        <f t="shared" si="52"/>
        <v>0</v>
      </c>
      <c r="V776" s="212" t="str">
        <f>IFERROR(VLOOKUP(LEFT(U777,FIND(" ",U777)-1),'BTA Tarama'!$A:$K,11,0),"")</f>
        <v/>
      </c>
    </row>
    <row r="777" spans="18:22" ht="30" customHeight="1" thickTop="1" thickBot="1">
      <c r="R777" s="166" t="str">
        <f t="shared" si="53"/>
        <v/>
      </c>
      <c r="T777" s="208">
        <f t="shared" si="52"/>
        <v>0</v>
      </c>
      <c r="V777" s="212" t="str">
        <f>IFERROR(VLOOKUP(LEFT(U778,FIND(" ",U778)-1),'BTA Tarama'!$A:$K,11,0),"")</f>
        <v/>
      </c>
    </row>
    <row r="778" spans="18:22" ht="30" customHeight="1" thickTop="1" thickBot="1">
      <c r="R778" s="166" t="str">
        <f t="shared" si="53"/>
        <v/>
      </c>
      <c r="T778" s="208">
        <f t="shared" si="52"/>
        <v>0</v>
      </c>
      <c r="V778" s="212" t="str">
        <f>IFERROR(VLOOKUP(LEFT(U779,FIND(" ",U779)-1),'BTA Tarama'!$A:$K,11,0),"")</f>
        <v/>
      </c>
    </row>
    <row r="779" spans="18:22" ht="30" customHeight="1" thickTop="1" thickBot="1">
      <c r="R779" s="166" t="str">
        <f t="shared" si="53"/>
        <v/>
      </c>
      <c r="T779" s="208">
        <f t="shared" si="52"/>
        <v>0</v>
      </c>
      <c r="V779" s="212" t="str">
        <f>IFERROR(VLOOKUP(LEFT(U780,FIND(" ",U780)-1),'BTA Tarama'!$A:$K,11,0),"")</f>
        <v/>
      </c>
    </row>
    <row r="780" spans="18:22" ht="30" customHeight="1" thickTop="1" thickBot="1">
      <c r="R780" s="166" t="str">
        <f t="shared" si="53"/>
        <v/>
      </c>
      <c r="T780" s="208">
        <f t="shared" si="52"/>
        <v>0</v>
      </c>
      <c r="V780" s="212" t="str">
        <f>IFERROR(VLOOKUP(LEFT(U781,FIND(" ",U781)-1),'BTA Tarama'!$A:$K,11,0),"")</f>
        <v/>
      </c>
    </row>
    <row r="781" spans="18:22" ht="30" customHeight="1" thickTop="1" thickBot="1">
      <c r="R781" s="166" t="str">
        <f t="shared" si="53"/>
        <v/>
      </c>
      <c r="T781" s="208">
        <f t="shared" si="52"/>
        <v>0</v>
      </c>
      <c r="V781" s="212" t="str">
        <f>IFERROR(VLOOKUP(LEFT(U782,FIND(" ",U782)-1),'BTA Tarama'!$A:$K,11,0),"")</f>
        <v/>
      </c>
    </row>
    <row r="782" spans="18:22" ht="30" customHeight="1" thickTop="1" thickBot="1">
      <c r="R782" s="166" t="str">
        <f t="shared" si="53"/>
        <v/>
      </c>
      <c r="T782" s="208">
        <f t="shared" si="52"/>
        <v>0</v>
      </c>
      <c r="V782" s="212" t="str">
        <f>IFERROR(VLOOKUP(LEFT(U783,FIND(" ",U783)-1),'BTA Tarama'!$A:$K,11,0),"")</f>
        <v/>
      </c>
    </row>
    <row r="783" spans="18:22" ht="30" customHeight="1" thickTop="1" thickBot="1">
      <c r="R783" s="166" t="str">
        <f t="shared" si="53"/>
        <v/>
      </c>
      <c r="T783" s="208">
        <f t="shared" si="52"/>
        <v>0</v>
      </c>
      <c r="V783" s="212" t="str">
        <f>IFERROR(VLOOKUP(LEFT(U784,FIND(" ",U784)-1),'BTA Tarama'!$A:$K,11,0),"")</f>
        <v/>
      </c>
    </row>
    <row r="784" spans="18:22" ht="30" customHeight="1" thickTop="1" thickBot="1">
      <c r="R784" s="166" t="str">
        <f t="shared" si="53"/>
        <v/>
      </c>
      <c r="T784" s="208">
        <f t="shared" si="52"/>
        <v>0</v>
      </c>
      <c r="V784" s="212" t="str">
        <f>IFERROR(VLOOKUP(LEFT(U785,FIND(" ",U785)-1),'BTA Tarama'!$A:$K,11,0),"")</f>
        <v/>
      </c>
    </row>
    <row r="785" spans="18:22" ht="30" customHeight="1" thickTop="1" thickBot="1">
      <c r="R785" s="166" t="str">
        <f t="shared" si="53"/>
        <v/>
      </c>
      <c r="T785" s="208">
        <f t="shared" si="52"/>
        <v>0</v>
      </c>
      <c r="V785" s="212" t="str">
        <f>IFERROR(VLOOKUP(LEFT(U786,FIND(" ",U786)-1),'BTA Tarama'!$A:$K,11,0),"")</f>
        <v/>
      </c>
    </row>
    <row r="786" spans="18:22" ht="30" customHeight="1" thickTop="1" thickBot="1">
      <c r="R786" s="166" t="str">
        <f t="shared" si="53"/>
        <v/>
      </c>
      <c r="T786" s="208">
        <f t="shared" si="52"/>
        <v>0</v>
      </c>
      <c r="V786" s="212" t="str">
        <f>IFERROR(VLOOKUP(LEFT(U787,FIND(" ",U787)-1),'BTA Tarama'!$A:$K,11,0),"")</f>
        <v/>
      </c>
    </row>
    <row r="787" spans="18:22" ht="30" customHeight="1" thickTop="1" thickBot="1">
      <c r="R787" s="166" t="str">
        <f t="shared" si="53"/>
        <v/>
      </c>
      <c r="T787" s="208">
        <f t="shared" si="52"/>
        <v>0</v>
      </c>
      <c r="V787" s="212" t="str">
        <f>IFERROR(VLOOKUP(LEFT(U788,FIND(" ",U788)-1),'BTA Tarama'!$A:$K,11,0),"")</f>
        <v/>
      </c>
    </row>
    <row r="788" spans="18:22" ht="30" customHeight="1" thickTop="1" thickBot="1">
      <c r="R788" s="166" t="str">
        <f t="shared" si="53"/>
        <v/>
      </c>
      <c r="T788" s="208">
        <f t="shared" si="52"/>
        <v>0</v>
      </c>
      <c r="V788" s="212" t="str">
        <f>IFERROR(VLOOKUP(LEFT(U789,FIND(" ",U789)-1),'BTA Tarama'!$A:$K,11,0),"")</f>
        <v/>
      </c>
    </row>
    <row r="789" spans="18:22" ht="30" customHeight="1" thickTop="1" thickBot="1">
      <c r="R789" s="166" t="str">
        <f t="shared" si="53"/>
        <v/>
      </c>
      <c r="T789" s="208">
        <f t="shared" si="52"/>
        <v>0</v>
      </c>
      <c r="V789" s="212" t="str">
        <f>IFERROR(VLOOKUP(LEFT(U790,FIND(" ",U790)-1),'BTA Tarama'!$A:$K,11,0),"")</f>
        <v/>
      </c>
    </row>
    <row r="790" spans="18:22" ht="30" customHeight="1" thickTop="1" thickBot="1">
      <c r="R790" s="166" t="str">
        <f t="shared" si="53"/>
        <v/>
      </c>
      <c r="T790" s="208">
        <f t="shared" si="52"/>
        <v>0</v>
      </c>
      <c r="V790" s="212" t="str">
        <f>IFERROR(VLOOKUP(LEFT(U791,FIND(" ",U791)-1),'BTA Tarama'!$A:$K,11,0),"")</f>
        <v/>
      </c>
    </row>
    <row r="791" spans="18:22" ht="30" customHeight="1" thickTop="1" thickBot="1">
      <c r="R791" s="166" t="str">
        <f t="shared" si="53"/>
        <v/>
      </c>
      <c r="T791" s="208">
        <f t="shared" si="52"/>
        <v>0</v>
      </c>
      <c r="V791" s="212" t="str">
        <f>IFERROR(VLOOKUP(LEFT(U792,FIND(" ",U792)-1),'BTA Tarama'!$A:$K,11,0),"")</f>
        <v/>
      </c>
    </row>
    <row r="792" spans="18:22" ht="30" customHeight="1" thickTop="1" thickBot="1">
      <c r="R792" s="166" t="str">
        <f t="shared" si="53"/>
        <v/>
      </c>
      <c r="T792" s="208">
        <f t="shared" si="52"/>
        <v>0</v>
      </c>
      <c r="V792" s="212" t="str">
        <f>IFERROR(VLOOKUP(LEFT(U793,FIND(" ",U793)-1),'BTA Tarama'!$A:$K,11,0),"")</f>
        <v/>
      </c>
    </row>
    <row r="793" spans="18:22" ht="30" customHeight="1" thickTop="1" thickBot="1">
      <c r="R793" s="166" t="str">
        <f t="shared" si="53"/>
        <v/>
      </c>
      <c r="T793" s="208">
        <f t="shared" si="52"/>
        <v>0</v>
      </c>
      <c r="V793" s="212" t="str">
        <f>IFERROR(VLOOKUP(LEFT(U794,FIND(" ",U794)-1),'BTA Tarama'!$A:$K,11,0),"")</f>
        <v/>
      </c>
    </row>
    <row r="794" spans="18:22" ht="30" customHeight="1" thickTop="1" thickBot="1">
      <c r="R794" s="166" t="str">
        <f t="shared" si="53"/>
        <v/>
      </c>
      <c r="T794" s="208">
        <f t="shared" si="52"/>
        <v>0</v>
      </c>
      <c r="V794" s="212" t="str">
        <f>IFERROR(VLOOKUP(LEFT(U795,FIND(" ",U795)-1),'BTA Tarama'!$A:$K,11,0),"")</f>
        <v/>
      </c>
    </row>
    <row r="795" spans="18:22" ht="30" customHeight="1" thickTop="1" thickBot="1">
      <c r="R795" s="166" t="str">
        <f t="shared" si="53"/>
        <v/>
      </c>
      <c r="T795" s="208">
        <f t="shared" si="52"/>
        <v>0</v>
      </c>
      <c r="V795" s="212" t="str">
        <f>IFERROR(VLOOKUP(LEFT(U796,FIND(" ",U796)-1),'BTA Tarama'!$A:$K,11,0),"")</f>
        <v/>
      </c>
    </row>
    <row r="796" spans="18:22" ht="30" customHeight="1" thickTop="1" thickBot="1">
      <c r="R796" s="166" t="str">
        <f t="shared" si="53"/>
        <v/>
      </c>
      <c r="T796" s="208">
        <f t="shared" si="52"/>
        <v>0</v>
      </c>
      <c r="V796" s="212" t="str">
        <f>IFERROR(VLOOKUP(LEFT(U797,FIND(" ",U797)-1),'BTA Tarama'!$A:$K,11,0),"")</f>
        <v/>
      </c>
    </row>
    <row r="797" spans="18:22" ht="30" customHeight="1" thickTop="1" thickBot="1">
      <c r="R797" s="166" t="str">
        <f t="shared" si="53"/>
        <v/>
      </c>
      <c r="T797" s="208">
        <f t="shared" si="52"/>
        <v>0</v>
      </c>
      <c r="V797" s="212" t="str">
        <f>IFERROR(VLOOKUP(LEFT(U798,FIND(" ",U798)-1),'BTA Tarama'!$A:$K,11,0),"")</f>
        <v/>
      </c>
    </row>
    <row r="798" spans="18:22" ht="30" customHeight="1" thickTop="1" thickBot="1">
      <c r="R798" s="166" t="str">
        <f t="shared" si="53"/>
        <v/>
      </c>
      <c r="T798" s="208">
        <f t="shared" si="52"/>
        <v>0</v>
      </c>
      <c r="V798" s="212" t="str">
        <f>IFERROR(VLOOKUP(LEFT(U799,FIND(" ",U799)-1),'BTA Tarama'!$A:$K,11,0),"")</f>
        <v/>
      </c>
    </row>
    <row r="799" spans="18:22" ht="30" customHeight="1" thickTop="1" thickBot="1">
      <c r="R799" s="166" t="str">
        <f t="shared" si="53"/>
        <v/>
      </c>
      <c r="T799" s="208">
        <f t="shared" si="52"/>
        <v>0</v>
      </c>
      <c r="V799" s="212" t="str">
        <f>IFERROR(VLOOKUP(LEFT(U800,FIND(" ",U800)-1),'BTA Tarama'!$A:$K,11,0),"")</f>
        <v/>
      </c>
    </row>
    <row r="800" spans="18:22" ht="30" customHeight="1" thickTop="1" thickBot="1">
      <c r="R800" s="166" t="str">
        <f t="shared" si="53"/>
        <v/>
      </c>
      <c r="T800" s="208">
        <f t="shared" si="52"/>
        <v>0</v>
      </c>
      <c r="V800" s="212" t="str">
        <f>IFERROR(VLOOKUP(LEFT(U801,FIND(" ",U801)-1),'BTA Tarama'!$A:$K,11,0),"")</f>
        <v/>
      </c>
    </row>
    <row r="801" spans="18:22" ht="30" customHeight="1" thickTop="1" thickBot="1">
      <c r="R801" s="166" t="str">
        <f t="shared" si="53"/>
        <v/>
      </c>
      <c r="T801" s="208">
        <f t="shared" si="52"/>
        <v>0</v>
      </c>
      <c r="V801" s="212" t="str">
        <f>IFERROR(VLOOKUP(LEFT(U802,FIND(" ",U802)-1),'BTA Tarama'!$A:$K,11,0),"")</f>
        <v/>
      </c>
    </row>
    <row r="802" spans="18:22" ht="30" customHeight="1" thickTop="1" thickBot="1">
      <c r="R802" s="166" t="str">
        <f t="shared" si="53"/>
        <v/>
      </c>
      <c r="T802" s="208">
        <f t="shared" si="52"/>
        <v>0</v>
      </c>
      <c r="V802" s="212" t="str">
        <f>IFERROR(VLOOKUP(LEFT(U803,FIND(" ",U803)-1),'BTA Tarama'!$A:$K,11,0),"")</f>
        <v/>
      </c>
    </row>
    <row r="803" spans="18:22" ht="30" customHeight="1" thickTop="1" thickBot="1">
      <c r="R803" s="166" t="str">
        <f t="shared" si="53"/>
        <v/>
      </c>
      <c r="T803" s="208">
        <f t="shared" si="52"/>
        <v>0</v>
      </c>
      <c r="V803" s="212" t="str">
        <f>IFERROR(VLOOKUP(LEFT(U804,FIND(" ",U804)-1),'BTA Tarama'!$A:$K,11,0),"")</f>
        <v/>
      </c>
    </row>
    <row r="804" spans="18:22" ht="30" customHeight="1" thickTop="1" thickBot="1">
      <c r="R804" s="166" t="str">
        <f t="shared" si="53"/>
        <v/>
      </c>
      <c r="T804" s="208">
        <f t="shared" si="52"/>
        <v>0</v>
      </c>
      <c r="V804" s="212" t="str">
        <f>IFERROR(VLOOKUP(LEFT(U805,FIND(" ",U805)-1),'BTA Tarama'!$A:$K,11,0),"")</f>
        <v/>
      </c>
    </row>
    <row r="805" spans="18:22" ht="30" customHeight="1" thickTop="1" thickBot="1">
      <c r="R805" s="166" t="str">
        <f t="shared" si="53"/>
        <v/>
      </c>
      <c r="T805" s="208">
        <f t="shared" si="52"/>
        <v>0</v>
      </c>
      <c r="V805" s="212" t="str">
        <f>IFERROR(VLOOKUP(LEFT(U806,FIND(" ",U806)-1),'BTA Tarama'!$A:$K,11,0),"")</f>
        <v/>
      </c>
    </row>
    <row r="806" spans="18:22" ht="30" customHeight="1" thickTop="1" thickBot="1">
      <c r="R806" s="166" t="str">
        <f t="shared" si="53"/>
        <v/>
      </c>
      <c r="T806" s="208">
        <f t="shared" si="52"/>
        <v>0</v>
      </c>
      <c r="V806" s="212" t="str">
        <f>IFERROR(VLOOKUP(LEFT(U807,FIND(" ",U807)-1),'BTA Tarama'!$A:$K,11,0),"")</f>
        <v/>
      </c>
    </row>
    <row r="807" spans="18:22" ht="30" customHeight="1" thickTop="1" thickBot="1">
      <c r="R807" s="166" t="str">
        <f t="shared" ref="R807:R838" si="54">IF(Q807&lt;&gt;"", IF(ABS(((232.33-(33.33*Q807))-$A807)/$A807)&gt;=0.05, (232.33-(33.33*Q807)), ""), "")</f>
        <v/>
      </c>
      <c r="T807" s="208">
        <f t="shared" si="52"/>
        <v>0</v>
      </c>
      <c r="V807" s="212" t="str">
        <f>IFERROR(VLOOKUP(LEFT(U808,FIND(" ",U808)-1),'BTA Tarama'!$A:$K,11,0),"")</f>
        <v/>
      </c>
    </row>
    <row r="808" spans="18:22" ht="30" customHeight="1" thickTop="1" thickBot="1">
      <c r="R808" s="166" t="str">
        <f t="shared" si="54"/>
        <v/>
      </c>
      <c r="T808" s="208">
        <f t="shared" si="52"/>
        <v>0</v>
      </c>
      <c r="V808" s="212" t="str">
        <f>IFERROR(VLOOKUP(LEFT(U809,FIND(" ",U809)-1),'BTA Tarama'!$A:$K,11,0),"")</f>
        <v/>
      </c>
    </row>
    <row r="809" spans="18:22" ht="30" customHeight="1" thickTop="1" thickBot="1">
      <c r="R809" s="166" t="str">
        <f t="shared" si="54"/>
        <v/>
      </c>
      <c r="T809" s="208">
        <f t="shared" si="52"/>
        <v>0</v>
      </c>
      <c r="V809" s="212" t="str">
        <f>IFERROR(VLOOKUP(LEFT(U810,FIND(" ",U810)-1),'BTA Tarama'!$A:$K,11,0),"")</f>
        <v/>
      </c>
    </row>
    <row r="810" spans="18:22" ht="30" customHeight="1" thickTop="1" thickBot="1">
      <c r="R810" s="166" t="str">
        <f t="shared" si="54"/>
        <v/>
      </c>
      <c r="T810" s="208">
        <f t="shared" si="52"/>
        <v>0</v>
      </c>
      <c r="V810" s="212" t="str">
        <f>IFERROR(VLOOKUP(LEFT(U811,FIND(" ",U811)-1),'BTA Tarama'!$A:$K,11,0),"")</f>
        <v/>
      </c>
    </row>
    <row r="811" spans="18:22" ht="30" customHeight="1" thickTop="1" thickBot="1">
      <c r="R811" s="166" t="str">
        <f t="shared" si="54"/>
        <v/>
      </c>
      <c r="T811" s="208">
        <f t="shared" si="52"/>
        <v>0</v>
      </c>
      <c r="V811" s="212" t="str">
        <f>IFERROR(VLOOKUP(LEFT(U812,FIND(" ",U812)-1),'BTA Tarama'!$A:$K,11,0),"")</f>
        <v/>
      </c>
    </row>
    <row r="812" spans="18:22" ht="30" customHeight="1" thickTop="1" thickBot="1">
      <c r="R812" s="166" t="str">
        <f t="shared" si="54"/>
        <v/>
      </c>
      <c r="T812" s="208">
        <f t="shared" si="52"/>
        <v>0</v>
      </c>
      <c r="V812" s="212" t="str">
        <f>IFERROR(VLOOKUP(LEFT(U813,FIND(" ",U813)-1),'BTA Tarama'!$A:$K,11,0),"")</f>
        <v/>
      </c>
    </row>
    <row r="813" spans="18:22" ht="30" customHeight="1" thickTop="1" thickBot="1">
      <c r="R813" s="166" t="str">
        <f t="shared" si="54"/>
        <v/>
      </c>
      <c r="T813" s="208">
        <f t="shared" si="52"/>
        <v>0</v>
      </c>
      <c r="V813" s="212" t="str">
        <f>IFERROR(VLOOKUP(LEFT(U814,FIND(" ",U814)-1),'BTA Tarama'!$A:$K,11,0),"")</f>
        <v/>
      </c>
    </row>
    <row r="814" spans="18:22" ht="30" customHeight="1" thickTop="1" thickBot="1">
      <c r="R814" s="166" t="str">
        <f t="shared" si="54"/>
        <v/>
      </c>
      <c r="T814" s="208">
        <f t="shared" si="52"/>
        <v>0</v>
      </c>
      <c r="V814" s="212" t="str">
        <f>IFERROR(VLOOKUP(LEFT(U815,FIND(" ",U815)-1),'BTA Tarama'!$A:$K,11,0),"")</f>
        <v/>
      </c>
    </row>
    <row r="815" spans="18:22" ht="30" customHeight="1" thickTop="1" thickBot="1">
      <c r="R815" s="166" t="str">
        <f t="shared" si="54"/>
        <v/>
      </c>
      <c r="T815" s="208">
        <f t="shared" si="52"/>
        <v>0</v>
      </c>
      <c r="V815" s="212" t="str">
        <f>IFERROR(VLOOKUP(LEFT(U816,FIND(" ",U816)-1),'BTA Tarama'!$A:$K,11,0),"")</f>
        <v/>
      </c>
    </row>
    <row r="816" spans="18:22" ht="30" customHeight="1" thickTop="1" thickBot="1">
      <c r="R816" s="166" t="str">
        <f t="shared" si="54"/>
        <v/>
      </c>
      <c r="T816" s="208">
        <f t="shared" si="52"/>
        <v>0</v>
      </c>
      <c r="V816" s="212" t="str">
        <f>IFERROR(VLOOKUP(LEFT(U817,FIND(" ",U817)-1),'BTA Tarama'!$A:$K,11,0),"")</f>
        <v/>
      </c>
    </row>
    <row r="817" spans="18:22" ht="30" customHeight="1" thickTop="1" thickBot="1">
      <c r="R817" s="166" t="str">
        <f t="shared" si="54"/>
        <v/>
      </c>
      <c r="T817" s="208">
        <f t="shared" si="52"/>
        <v>0</v>
      </c>
      <c r="V817" s="212" t="str">
        <f>IFERROR(VLOOKUP(LEFT(U818,FIND(" ",U818)-1),'BTA Tarama'!$A:$K,11,0),"")</f>
        <v/>
      </c>
    </row>
    <row r="818" spans="18:22" ht="30" customHeight="1" thickTop="1" thickBot="1">
      <c r="R818" s="166" t="str">
        <f t="shared" si="54"/>
        <v/>
      </c>
      <c r="T818" s="208">
        <f t="shared" si="52"/>
        <v>0</v>
      </c>
      <c r="V818" s="212" t="str">
        <f>IFERROR(VLOOKUP(LEFT(U819,FIND(" ",U819)-1),'BTA Tarama'!$A:$K,11,0),"")</f>
        <v/>
      </c>
    </row>
    <row r="819" spans="18:22" ht="30" customHeight="1" thickTop="1" thickBot="1">
      <c r="R819" s="166" t="str">
        <f t="shared" si="54"/>
        <v/>
      </c>
      <c r="T819" s="208">
        <f t="shared" si="52"/>
        <v>0</v>
      </c>
      <c r="V819" s="212" t="str">
        <f>IFERROR(VLOOKUP(LEFT(U820,FIND(" ",U820)-1),'BTA Tarama'!$A:$K,11,0),"")</f>
        <v/>
      </c>
    </row>
    <row r="820" spans="18:22" ht="30" customHeight="1" thickTop="1" thickBot="1">
      <c r="R820" s="166" t="str">
        <f t="shared" si="54"/>
        <v/>
      </c>
      <c r="T820" s="208">
        <f t="shared" si="52"/>
        <v>0</v>
      </c>
      <c r="V820" s="212" t="str">
        <f>IFERROR(VLOOKUP(LEFT(U821,FIND(" ",U821)-1),'BTA Tarama'!$A:$K,11,0),"")</f>
        <v/>
      </c>
    </row>
    <row r="821" spans="18:22" ht="30" customHeight="1" thickTop="1" thickBot="1">
      <c r="R821" s="166" t="str">
        <f t="shared" si="54"/>
        <v/>
      </c>
      <c r="T821" s="208">
        <f t="shared" si="52"/>
        <v>0</v>
      </c>
      <c r="V821" s="212" t="str">
        <f>IFERROR(VLOOKUP(LEFT(U822,FIND(" ",U822)-1),'BTA Tarama'!$A:$K,11,0),"")</f>
        <v/>
      </c>
    </row>
    <row r="822" spans="18:22" ht="30" customHeight="1" thickTop="1" thickBot="1">
      <c r="R822" s="166" t="str">
        <f t="shared" si="54"/>
        <v/>
      </c>
      <c r="T822" s="208">
        <f t="shared" si="52"/>
        <v>0</v>
      </c>
      <c r="V822" s="212" t="str">
        <f>IFERROR(VLOOKUP(LEFT(U823,FIND(" ",U823)-1),'BTA Tarama'!$A:$K,11,0),"")</f>
        <v/>
      </c>
    </row>
    <row r="823" spans="18:22" ht="30" customHeight="1" thickTop="1" thickBot="1">
      <c r="R823" s="166" t="str">
        <f t="shared" si="54"/>
        <v/>
      </c>
      <c r="T823" s="208">
        <f t="shared" si="52"/>
        <v>0</v>
      </c>
      <c r="V823" s="212" t="str">
        <f>IFERROR(VLOOKUP(LEFT(U824,FIND(" ",U824)-1),'BTA Tarama'!$A:$K,11,0),"")</f>
        <v/>
      </c>
    </row>
    <row r="824" spans="18:22" ht="30" customHeight="1" thickTop="1" thickBot="1">
      <c r="R824" s="166" t="str">
        <f t="shared" si="54"/>
        <v/>
      </c>
      <c r="T824" s="208">
        <f t="shared" si="52"/>
        <v>0</v>
      </c>
      <c r="V824" s="212" t="str">
        <f>IFERROR(VLOOKUP(LEFT(U825,FIND(" ",U825)-1),'BTA Tarama'!$A:$K,11,0),"")</f>
        <v/>
      </c>
    </row>
    <row r="825" spans="18:22" ht="30" customHeight="1" thickTop="1" thickBot="1">
      <c r="R825" s="166" t="str">
        <f t="shared" si="54"/>
        <v/>
      </c>
      <c r="T825" s="208">
        <f t="shared" si="52"/>
        <v>0</v>
      </c>
      <c r="V825" s="212" t="str">
        <f>IFERROR(VLOOKUP(LEFT(U826,FIND(" ",U826)-1),'BTA Tarama'!$A:$K,11,0),"")</f>
        <v/>
      </c>
    </row>
    <row r="826" spans="18:22" ht="30" customHeight="1" thickTop="1" thickBot="1">
      <c r="R826" s="166" t="str">
        <f t="shared" si="54"/>
        <v/>
      </c>
      <c r="V826" s="212" t="str">
        <f>IFERROR(VLOOKUP(LEFT(U827,FIND(" ",U827)-1),'BTA Tarama'!$A:$K,11,0),"")</f>
        <v/>
      </c>
    </row>
    <row r="827" spans="18:22" ht="30" customHeight="1" thickTop="1" thickBot="1">
      <c r="R827" s="166" t="str">
        <f t="shared" si="54"/>
        <v/>
      </c>
      <c r="V827" s="212" t="str">
        <f>IFERROR(VLOOKUP(LEFT(U828,FIND(" ",U828)-1),'BTA Tarama'!$A:$K,11,0),"")</f>
        <v/>
      </c>
    </row>
    <row r="828" spans="18:22" ht="30" customHeight="1" thickTop="1" thickBot="1">
      <c r="R828" s="166" t="str">
        <f t="shared" si="54"/>
        <v/>
      </c>
      <c r="V828" s="212" t="str">
        <f>IFERROR(VLOOKUP(LEFT(U829,FIND(" ",U829)-1),'BTA Tarama'!$A:$K,11,0),"")</f>
        <v/>
      </c>
    </row>
    <row r="829" spans="18:22" ht="30" customHeight="1" thickTop="1" thickBot="1">
      <c r="R829" s="166" t="str">
        <f t="shared" si="54"/>
        <v/>
      </c>
      <c r="V829" s="212" t="str">
        <f>IFERROR(VLOOKUP(LEFT(U830,FIND(" ",U830)-1),'BTA Tarama'!$A:$K,11,0),"")</f>
        <v/>
      </c>
    </row>
    <row r="830" spans="18:22" ht="30" customHeight="1" thickTop="1" thickBot="1">
      <c r="R830" s="166" t="str">
        <f t="shared" si="54"/>
        <v/>
      </c>
      <c r="V830" s="212" t="str">
        <f>IFERROR(VLOOKUP(LEFT(U831,FIND(" ",U831)-1),'BTA Tarama'!$A:$K,11,0),"")</f>
        <v/>
      </c>
    </row>
    <row r="831" spans="18:22" ht="30" customHeight="1" thickTop="1" thickBot="1">
      <c r="R831" s="166" t="str">
        <f t="shared" si="54"/>
        <v/>
      </c>
      <c r="V831" s="212" t="str">
        <f>IFERROR(VLOOKUP(LEFT(U832,FIND(" ",U832)-1),'BTA Tarama'!$A:$K,11,0),"")</f>
        <v/>
      </c>
    </row>
    <row r="832" spans="18:22" ht="30" customHeight="1" thickTop="1" thickBot="1">
      <c r="R832" s="166" t="str">
        <f t="shared" si="54"/>
        <v/>
      </c>
      <c r="V832" s="212" t="str">
        <f>IFERROR(VLOOKUP(LEFT(U833,FIND(" ",U833)-1),'BTA Tarama'!$A:$K,11,0),"")</f>
        <v/>
      </c>
    </row>
    <row r="833" spans="18:22" ht="30" customHeight="1" thickTop="1" thickBot="1">
      <c r="R833" s="166" t="str">
        <f t="shared" si="54"/>
        <v/>
      </c>
      <c r="V833" s="212" t="str">
        <f>IFERROR(VLOOKUP(LEFT(U834,FIND(" ",U834)-1),'BTA Tarama'!$A:$K,11,0),"")</f>
        <v/>
      </c>
    </row>
    <row r="834" spans="18:22" ht="30" customHeight="1" thickTop="1" thickBot="1">
      <c r="R834" s="166" t="str">
        <f t="shared" si="54"/>
        <v/>
      </c>
      <c r="V834" s="212" t="str">
        <f>IFERROR(VLOOKUP(LEFT(U835,FIND(" ",U835)-1),'BTA Tarama'!$A:$K,11,0),"")</f>
        <v/>
      </c>
    </row>
    <row r="835" spans="18:22" ht="30" customHeight="1" thickTop="1" thickBot="1">
      <c r="R835" s="166" t="str">
        <f t="shared" si="54"/>
        <v/>
      </c>
      <c r="V835" s="212" t="str">
        <f>IFERROR(VLOOKUP(LEFT(U836,FIND(" ",U836)-1),'BTA Tarama'!$A:$K,11,0),"")</f>
        <v/>
      </c>
    </row>
    <row r="836" spans="18:22" ht="30" customHeight="1" thickTop="1" thickBot="1">
      <c r="R836" s="166" t="str">
        <f t="shared" si="54"/>
        <v/>
      </c>
      <c r="V836" s="212" t="str">
        <f>IFERROR(VLOOKUP(LEFT(U837,FIND(" ",U837)-1),'BTA Tarama'!$A:$K,11,0),"")</f>
        <v/>
      </c>
    </row>
    <row r="837" spans="18:22" ht="30" customHeight="1" thickTop="1" thickBot="1">
      <c r="R837" s="166" t="str">
        <f t="shared" si="54"/>
        <v/>
      </c>
      <c r="V837" s="212" t="str">
        <f>IFERROR(VLOOKUP(LEFT(U838,FIND(" ",U838)-1),'BTA Tarama'!$A:$K,11,0),"")</f>
        <v/>
      </c>
    </row>
    <row r="838" spans="18:22" ht="30" customHeight="1" thickTop="1" thickBot="1">
      <c r="R838" s="166" t="str">
        <f t="shared" si="54"/>
        <v/>
      </c>
      <c r="V838" s="212" t="str">
        <f>IFERROR(VLOOKUP(LEFT(U839,FIND(" ",U839)-1),'BTA Tarama'!$A:$K,11,0),"")</f>
        <v/>
      </c>
    </row>
    <row r="839" spans="18:22" ht="30" customHeight="1" thickTop="1" thickBot="1">
      <c r="R839" s="166" t="str">
        <f t="shared" ref="R839:R870" si="55">IF(Q839&lt;&gt;"", IF(ABS(((232.33-(33.33*Q839))-$A839)/$A839)&gt;=0.05, (232.33-(33.33*Q839)), ""), "")</f>
        <v/>
      </c>
      <c r="V839" s="212" t="str">
        <f>IFERROR(VLOOKUP(LEFT(U840,FIND(" ",U840)-1),'BTA Tarama'!$A:$K,11,0),"")</f>
        <v/>
      </c>
    </row>
    <row r="840" spans="18:22" ht="30" customHeight="1" thickTop="1" thickBot="1">
      <c r="R840" s="166" t="str">
        <f t="shared" si="55"/>
        <v/>
      </c>
      <c r="V840" s="212" t="str">
        <f>IFERROR(VLOOKUP(LEFT(U841,FIND(" ",U841)-1),'BTA Tarama'!$A:$K,11,0),"")</f>
        <v/>
      </c>
    </row>
    <row r="841" spans="18:22" ht="30" customHeight="1" thickTop="1" thickBot="1">
      <c r="R841" s="166" t="str">
        <f t="shared" si="55"/>
        <v/>
      </c>
      <c r="V841" s="212" t="str">
        <f>IFERROR(VLOOKUP(LEFT(U842,FIND(" ",U842)-1),'BTA Tarama'!$A:$K,11,0),"")</f>
        <v/>
      </c>
    </row>
    <row r="842" spans="18:22" ht="30" customHeight="1" thickTop="1" thickBot="1">
      <c r="R842" s="166" t="str">
        <f t="shared" si="55"/>
        <v/>
      </c>
      <c r="V842" s="212" t="str">
        <f>IFERROR(VLOOKUP(LEFT(U843,FIND(" ",U843)-1),'BTA Tarama'!$A:$K,11,0),"")</f>
        <v/>
      </c>
    </row>
    <row r="843" spans="18:22" ht="30" customHeight="1" thickTop="1" thickBot="1">
      <c r="R843" s="166" t="str">
        <f t="shared" si="55"/>
        <v/>
      </c>
      <c r="V843" s="212" t="str">
        <f>IFERROR(VLOOKUP(LEFT(U844,FIND(" ",U844)-1),'BTA Tarama'!$A:$K,11,0),"")</f>
        <v/>
      </c>
    </row>
    <row r="844" spans="18:22" ht="30" customHeight="1" thickTop="1" thickBot="1">
      <c r="R844" s="166" t="str">
        <f t="shared" si="55"/>
        <v/>
      </c>
      <c r="V844" s="212" t="str">
        <f>IFERROR(VLOOKUP(LEFT(U845,FIND(" ",U845)-1),'BTA Tarama'!$A:$K,11,0),"")</f>
        <v/>
      </c>
    </row>
    <row r="845" spans="18:22" ht="30" customHeight="1" thickTop="1" thickBot="1">
      <c r="R845" s="166" t="str">
        <f t="shared" si="55"/>
        <v/>
      </c>
      <c r="V845" s="212" t="str">
        <f>IFERROR(VLOOKUP(LEFT(U846,FIND(" ",U846)-1),'BTA Tarama'!$A:$K,11,0),"")</f>
        <v/>
      </c>
    </row>
    <row r="846" spans="18:22" ht="30" customHeight="1" thickTop="1" thickBot="1">
      <c r="R846" s="166" t="str">
        <f t="shared" si="55"/>
        <v/>
      </c>
      <c r="V846" s="212" t="str">
        <f>IFERROR(VLOOKUP(LEFT(U847,FIND(" ",U847)-1),'BTA Tarama'!$A:$K,11,0),"")</f>
        <v/>
      </c>
    </row>
    <row r="847" spans="18:22" ht="30" customHeight="1" thickTop="1" thickBot="1">
      <c r="R847" s="166" t="str">
        <f t="shared" si="55"/>
        <v/>
      </c>
      <c r="V847" s="212" t="str">
        <f>IFERROR(VLOOKUP(LEFT(U848,FIND(" ",U848)-1),'BTA Tarama'!$A:$K,11,0),"")</f>
        <v/>
      </c>
    </row>
    <row r="848" spans="18:22" ht="30" customHeight="1" thickTop="1" thickBot="1">
      <c r="R848" s="166" t="str">
        <f t="shared" si="55"/>
        <v/>
      </c>
      <c r="V848" s="212" t="str">
        <f>IFERROR(VLOOKUP(LEFT(U849,FIND(" ",U849)-1),'BTA Tarama'!$A:$K,11,0),"")</f>
        <v/>
      </c>
    </row>
    <row r="849" spans="18:22" ht="30" customHeight="1" thickTop="1" thickBot="1">
      <c r="R849" s="166" t="str">
        <f t="shared" si="55"/>
        <v/>
      </c>
      <c r="V849" s="212" t="str">
        <f>IFERROR(VLOOKUP(LEFT(U850,FIND(" ",U850)-1),'BTA Tarama'!$A:$K,11,0),"")</f>
        <v/>
      </c>
    </row>
    <row r="850" spans="18:22" ht="30" customHeight="1" thickTop="1" thickBot="1">
      <c r="R850" s="166" t="str">
        <f t="shared" si="55"/>
        <v/>
      </c>
      <c r="V850" s="212" t="str">
        <f>IFERROR(VLOOKUP(LEFT(U851,FIND(" ",U851)-1),'BTA Tarama'!$A:$K,11,0),"")</f>
        <v/>
      </c>
    </row>
    <row r="851" spans="18:22" ht="30" customHeight="1" thickTop="1" thickBot="1">
      <c r="R851" s="166" t="str">
        <f t="shared" si="55"/>
        <v/>
      </c>
      <c r="V851" s="212" t="str">
        <f>IFERROR(VLOOKUP(LEFT(U852,FIND(" ",U852)-1),'BTA Tarama'!$A:$K,11,0),"")</f>
        <v/>
      </c>
    </row>
    <row r="852" spans="18:22" ht="30" customHeight="1" thickTop="1" thickBot="1">
      <c r="R852" s="166" t="str">
        <f t="shared" si="55"/>
        <v/>
      </c>
      <c r="V852" s="212" t="str">
        <f>IFERROR(VLOOKUP(LEFT(U853,FIND(" ",U853)-1),'BTA Tarama'!$A:$K,11,0),"")</f>
        <v/>
      </c>
    </row>
    <row r="853" spans="18:22" ht="30" customHeight="1" thickTop="1" thickBot="1">
      <c r="R853" s="166" t="str">
        <f t="shared" si="55"/>
        <v/>
      </c>
      <c r="V853" s="212" t="str">
        <f>IFERROR(VLOOKUP(LEFT(U854,FIND(" ",U854)-1),'BTA Tarama'!$A:$K,11,0),"")</f>
        <v/>
      </c>
    </row>
    <row r="854" spans="18:22" ht="30" customHeight="1" thickTop="1" thickBot="1">
      <c r="R854" s="166" t="str">
        <f t="shared" si="55"/>
        <v/>
      </c>
      <c r="V854" s="212" t="str">
        <f>IFERROR(VLOOKUP(LEFT(U855,FIND(" ",U855)-1),'BTA Tarama'!$A:$K,11,0),"")</f>
        <v/>
      </c>
    </row>
    <row r="855" spans="18:22" ht="30" customHeight="1" thickTop="1" thickBot="1">
      <c r="R855" s="166" t="str">
        <f t="shared" si="55"/>
        <v/>
      </c>
      <c r="V855" s="212" t="str">
        <f>IFERROR(VLOOKUP(LEFT(U856,FIND(" ",U856)-1),'BTA Tarama'!$A:$K,11,0),"")</f>
        <v/>
      </c>
    </row>
    <row r="856" spans="18:22" ht="30" customHeight="1" thickTop="1" thickBot="1">
      <c r="R856" s="166" t="str">
        <f t="shared" si="55"/>
        <v/>
      </c>
      <c r="V856" s="212" t="str">
        <f>IFERROR(VLOOKUP(LEFT(U857,FIND(" ",U857)-1),'BTA Tarama'!$A:$K,11,0),"")</f>
        <v/>
      </c>
    </row>
    <row r="857" spans="18:22" ht="30" customHeight="1" thickTop="1" thickBot="1">
      <c r="R857" s="166" t="str">
        <f t="shared" si="55"/>
        <v/>
      </c>
      <c r="V857" s="212" t="str">
        <f>IFERROR(VLOOKUP(LEFT(U858,FIND(" ",U858)-1),'BTA Tarama'!$A:$K,11,0),"")</f>
        <v/>
      </c>
    </row>
    <row r="858" spans="18:22" ht="30" customHeight="1" thickTop="1" thickBot="1">
      <c r="R858" s="166" t="str">
        <f t="shared" si="55"/>
        <v/>
      </c>
      <c r="V858" s="212" t="str">
        <f>IFERROR(VLOOKUP(LEFT(U859,FIND(" ",U859)-1),'BTA Tarama'!$A:$K,11,0),"")</f>
        <v/>
      </c>
    </row>
    <row r="859" spans="18:22" ht="30" customHeight="1" thickTop="1" thickBot="1">
      <c r="R859" s="166" t="str">
        <f t="shared" si="55"/>
        <v/>
      </c>
      <c r="V859" s="212" t="str">
        <f>IFERROR(VLOOKUP(LEFT(U860,FIND(" ",U860)-1),'BTA Tarama'!$A:$K,11,0),"")</f>
        <v/>
      </c>
    </row>
    <row r="860" spans="18:22" ht="30" customHeight="1" thickTop="1" thickBot="1">
      <c r="R860" s="166" t="str">
        <f t="shared" si="55"/>
        <v/>
      </c>
      <c r="V860" s="212" t="str">
        <f>IFERROR(VLOOKUP(LEFT(U861,FIND(" ",U861)-1),'BTA Tarama'!$A:$K,11,0),"")</f>
        <v/>
      </c>
    </row>
    <row r="861" spans="18:22" ht="30" customHeight="1" thickTop="1" thickBot="1">
      <c r="R861" s="166" t="str">
        <f t="shared" si="55"/>
        <v/>
      </c>
      <c r="V861" s="212" t="str">
        <f>IFERROR(VLOOKUP(LEFT(U862,FIND(" ",U862)-1),'BTA Tarama'!$A:$K,11,0),"")</f>
        <v/>
      </c>
    </row>
    <row r="862" spans="18:22" ht="30" customHeight="1" thickTop="1" thickBot="1">
      <c r="R862" s="166" t="str">
        <f t="shared" si="55"/>
        <v/>
      </c>
      <c r="V862" s="212" t="str">
        <f>IFERROR(VLOOKUP(LEFT(U863,FIND(" ",U863)-1),'BTA Tarama'!$A:$K,11,0),"")</f>
        <v/>
      </c>
    </row>
    <row r="863" spans="18:22" ht="30" customHeight="1" thickTop="1" thickBot="1">
      <c r="R863" s="166" t="str">
        <f t="shared" si="55"/>
        <v/>
      </c>
      <c r="V863" s="212" t="str">
        <f>IFERROR(VLOOKUP(LEFT(U864,FIND(" ",U864)-1),'BTA Tarama'!$A:$K,11,0),"")</f>
        <v/>
      </c>
    </row>
    <row r="864" spans="18:22" ht="30" customHeight="1" thickTop="1" thickBot="1">
      <c r="R864" s="166" t="str">
        <f t="shared" si="55"/>
        <v/>
      </c>
      <c r="V864" s="212" t="str">
        <f>IFERROR(VLOOKUP(LEFT(U865,FIND(" ",U865)-1),'BTA Tarama'!$A:$K,11,0),"")</f>
        <v/>
      </c>
    </row>
    <row r="865" spans="18:22" ht="30" customHeight="1" thickTop="1" thickBot="1">
      <c r="R865" s="166" t="str">
        <f t="shared" si="55"/>
        <v/>
      </c>
      <c r="V865" s="212" t="str">
        <f>IFERROR(VLOOKUP(LEFT(U866,FIND(" ",U866)-1),'BTA Tarama'!$A:$K,11,0),"")</f>
        <v/>
      </c>
    </row>
    <row r="866" spans="18:22" ht="30" customHeight="1" thickTop="1" thickBot="1">
      <c r="R866" s="166" t="str">
        <f t="shared" si="55"/>
        <v/>
      </c>
      <c r="V866" s="212" t="str">
        <f>IFERROR(VLOOKUP(LEFT(U867,FIND(" ",U867)-1),'BTA Tarama'!$A:$K,11,0),"")</f>
        <v/>
      </c>
    </row>
    <row r="867" spans="18:22" ht="30" customHeight="1" thickTop="1" thickBot="1">
      <c r="R867" s="166" t="str">
        <f t="shared" si="55"/>
        <v/>
      </c>
      <c r="V867" s="212" t="str">
        <f>IFERROR(VLOOKUP(LEFT(U868,FIND(" ",U868)-1),'BTA Tarama'!$A:$K,11,0),"")</f>
        <v/>
      </c>
    </row>
    <row r="868" spans="18:22" ht="30" customHeight="1" thickTop="1" thickBot="1">
      <c r="R868" s="166" t="str">
        <f t="shared" si="55"/>
        <v/>
      </c>
      <c r="V868" s="212" t="str">
        <f>IFERROR(VLOOKUP(LEFT(U869,FIND(" ",U869)-1),'BTA Tarama'!$A:$K,11,0),"")</f>
        <v/>
      </c>
    </row>
    <row r="869" spans="18:22" ht="30" customHeight="1" thickTop="1" thickBot="1">
      <c r="R869" s="166" t="str">
        <f t="shared" si="55"/>
        <v/>
      </c>
      <c r="V869" s="212" t="str">
        <f>IFERROR(VLOOKUP(LEFT(U870,FIND(" ",U870)-1),'BTA Tarama'!$A:$K,11,0),"")</f>
        <v/>
      </c>
    </row>
    <row r="870" spans="18:22" ht="30" customHeight="1" thickTop="1" thickBot="1">
      <c r="R870" s="166" t="str">
        <f t="shared" si="55"/>
        <v/>
      </c>
      <c r="V870" s="212" t="str">
        <f>IFERROR(VLOOKUP(LEFT(U871,FIND(" ",U871)-1),'BTA Tarama'!$A:$K,11,0),"")</f>
        <v/>
      </c>
    </row>
    <row r="871" spans="18:22" ht="30" customHeight="1" thickTop="1" thickBot="1">
      <c r="R871" s="166" t="str">
        <f t="shared" ref="R871:R902" si="56">IF(Q871&lt;&gt;"", IF(ABS(((232.33-(33.33*Q871))-$A871)/$A871)&gt;=0.05, (232.33-(33.33*Q871)), ""), "")</f>
        <v/>
      </c>
      <c r="V871" s="212" t="str">
        <f>IFERROR(VLOOKUP(LEFT(U872,FIND(" ",U872)-1),'BTA Tarama'!$A:$K,11,0),"")</f>
        <v/>
      </c>
    </row>
    <row r="872" spans="18:22" ht="30" customHeight="1" thickTop="1" thickBot="1">
      <c r="R872" s="166" t="str">
        <f t="shared" si="56"/>
        <v/>
      </c>
      <c r="V872" s="212" t="str">
        <f>IFERROR(VLOOKUP(LEFT(U873,FIND(" ",U873)-1),'BTA Tarama'!$A:$K,11,0),"")</f>
        <v/>
      </c>
    </row>
    <row r="873" spans="18:22" ht="30" customHeight="1" thickTop="1" thickBot="1">
      <c r="R873" s="166" t="str">
        <f t="shared" si="56"/>
        <v/>
      </c>
      <c r="V873" s="212" t="str">
        <f>IFERROR(VLOOKUP(LEFT(U874,FIND(" ",U874)-1),'BTA Tarama'!$A:$K,11,0),"")</f>
        <v/>
      </c>
    </row>
    <row r="874" spans="18:22" ht="30" customHeight="1" thickTop="1" thickBot="1">
      <c r="R874" s="166" t="str">
        <f t="shared" si="56"/>
        <v/>
      </c>
      <c r="V874" s="212" t="str">
        <f>IFERROR(VLOOKUP(LEFT(U875,FIND(" ",U875)-1),'BTA Tarama'!$A:$K,11,0),"")</f>
        <v/>
      </c>
    </row>
    <row r="875" spans="18:22" ht="30" customHeight="1" thickTop="1" thickBot="1">
      <c r="R875" s="166" t="str">
        <f t="shared" si="56"/>
        <v/>
      </c>
      <c r="V875" s="212" t="str">
        <f>IFERROR(VLOOKUP(LEFT(U876,FIND(" ",U876)-1),'BTA Tarama'!$A:$K,11,0),"")</f>
        <v/>
      </c>
    </row>
    <row r="876" spans="18:22" ht="30" customHeight="1" thickTop="1" thickBot="1">
      <c r="R876" s="166" t="str">
        <f t="shared" si="56"/>
        <v/>
      </c>
      <c r="V876" s="212" t="str">
        <f>IFERROR(VLOOKUP(LEFT(U877,FIND(" ",U877)-1),'BTA Tarama'!$A:$K,11,0),"")</f>
        <v/>
      </c>
    </row>
    <row r="877" spans="18:22" ht="30" customHeight="1" thickTop="1" thickBot="1">
      <c r="R877" s="166" t="str">
        <f t="shared" si="56"/>
        <v/>
      </c>
      <c r="V877" s="212" t="str">
        <f>IFERROR(VLOOKUP(LEFT(U878,FIND(" ",U878)-1),'BTA Tarama'!$A:$K,11,0),"")</f>
        <v/>
      </c>
    </row>
    <row r="878" spans="18:22" ht="30" customHeight="1" thickTop="1" thickBot="1">
      <c r="R878" s="166" t="str">
        <f t="shared" si="56"/>
        <v/>
      </c>
      <c r="V878" s="212" t="str">
        <f>IFERROR(VLOOKUP(LEFT(U879,FIND(" ",U879)-1),'BTA Tarama'!$A:$K,11,0),"")</f>
        <v/>
      </c>
    </row>
    <row r="879" spans="18:22" ht="30" customHeight="1" thickTop="1" thickBot="1">
      <c r="R879" s="166" t="str">
        <f t="shared" si="56"/>
        <v/>
      </c>
      <c r="V879" s="212" t="str">
        <f>IFERROR(VLOOKUP(LEFT(U880,FIND(" ",U880)-1),'BTA Tarama'!$A:$K,11,0),"")</f>
        <v/>
      </c>
    </row>
    <row r="880" spans="18:22" ht="30" customHeight="1" thickTop="1" thickBot="1">
      <c r="R880" s="166" t="str">
        <f t="shared" si="56"/>
        <v/>
      </c>
      <c r="V880" s="212" t="str">
        <f>IFERROR(VLOOKUP(LEFT(U881,FIND(" ",U881)-1),'BTA Tarama'!$A:$K,11,0),"")</f>
        <v/>
      </c>
    </row>
    <row r="881" spans="18:22" ht="30" customHeight="1" thickTop="1" thickBot="1">
      <c r="R881" s="166" t="str">
        <f t="shared" si="56"/>
        <v/>
      </c>
      <c r="V881" s="212" t="str">
        <f>IFERROR(VLOOKUP(LEFT(U882,FIND(" ",U882)-1),'BTA Tarama'!$A:$K,11,0),"")</f>
        <v/>
      </c>
    </row>
    <row r="882" spans="18:22" ht="30" customHeight="1" thickTop="1" thickBot="1">
      <c r="R882" s="166" t="str">
        <f t="shared" si="56"/>
        <v/>
      </c>
      <c r="V882" s="212" t="str">
        <f>IFERROR(VLOOKUP(LEFT(U883,FIND(" ",U883)-1),'BTA Tarama'!$A:$K,11,0),"")</f>
        <v/>
      </c>
    </row>
    <row r="883" spans="18:22" ht="30" customHeight="1" thickTop="1" thickBot="1">
      <c r="R883" s="166" t="str">
        <f t="shared" si="56"/>
        <v/>
      </c>
      <c r="V883" s="212" t="str">
        <f>IFERROR(VLOOKUP(LEFT(U884,FIND(" ",U884)-1),'BTA Tarama'!$A:$K,11,0),"")</f>
        <v/>
      </c>
    </row>
    <row r="884" spans="18:22" ht="30" customHeight="1" thickTop="1" thickBot="1">
      <c r="R884" s="166" t="str">
        <f t="shared" si="56"/>
        <v/>
      </c>
      <c r="V884" s="212" t="str">
        <f>IFERROR(VLOOKUP(LEFT(U885,FIND(" ",U885)-1),'BTA Tarama'!$A:$K,11,0),"")</f>
        <v/>
      </c>
    </row>
    <row r="885" spans="18:22" ht="30" customHeight="1" thickTop="1" thickBot="1">
      <c r="R885" s="166" t="str">
        <f t="shared" si="56"/>
        <v/>
      </c>
      <c r="V885" s="212" t="str">
        <f>IFERROR(VLOOKUP(LEFT(U886,FIND(" ",U886)-1),'BTA Tarama'!$A:$K,11,0),"")</f>
        <v/>
      </c>
    </row>
    <row r="886" spans="18:22" ht="30" customHeight="1" thickTop="1" thickBot="1">
      <c r="R886" s="166" t="str">
        <f t="shared" si="56"/>
        <v/>
      </c>
      <c r="V886" s="212" t="str">
        <f>IFERROR(VLOOKUP(LEFT(U887,FIND(" ",U887)-1),'BTA Tarama'!$A:$K,11,0),"")</f>
        <v/>
      </c>
    </row>
    <row r="887" spans="18:22" ht="30" customHeight="1" thickTop="1" thickBot="1">
      <c r="R887" s="166" t="str">
        <f t="shared" si="56"/>
        <v/>
      </c>
      <c r="V887" s="212" t="str">
        <f>IFERROR(VLOOKUP(LEFT(U888,FIND(" ",U888)-1),'BTA Tarama'!$A:$K,11,0),"")</f>
        <v/>
      </c>
    </row>
    <row r="888" spans="18:22" ht="30" customHeight="1" thickTop="1" thickBot="1">
      <c r="R888" s="166" t="str">
        <f t="shared" si="56"/>
        <v/>
      </c>
      <c r="V888" s="212" t="str">
        <f>IFERROR(VLOOKUP(LEFT(U889,FIND(" ",U889)-1),'BTA Tarama'!$A:$K,11,0),"")</f>
        <v/>
      </c>
    </row>
    <row r="889" spans="18:22" ht="30" customHeight="1" thickTop="1" thickBot="1">
      <c r="R889" s="166" t="str">
        <f t="shared" si="56"/>
        <v/>
      </c>
      <c r="V889" s="212" t="str">
        <f>IFERROR(VLOOKUP(LEFT(U890,FIND(" ",U890)-1),'BTA Tarama'!$A:$K,11,0),"")</f>
        <v/>
      </c>
    </row>
    <row r="890" spans="18:22" ht="30" customHeight="1" thickTop="1" thickBot="1">
      <c r="R890" s="166" t="str">
        <f t="shared" si="56"/>
        <v/>
      </c>
      <c r="V890" s="212" t="str">
        <f>IFERROR(VLOOKUP(LEFT(U891,FIND(" ",U891)-1),'BTA Tarama'!$A:$K,11,0),"")</f>
        <v/>
      </c>
    </row>
    <row r="891" spans="18:22" ht="30" customHeight="1" thickTop="1" thickBot="1">
      <c r="R891" s="166" t="str">
        <f t="shared" si="56"/>
        <v/>
      </c>
      <c r="V891" s="212" t="str">
        <f>IFERROR(VLOOKUP(LEFT(U892,FIND(" ",U892)-1),'BTA Tarama'!$A:$K,11,0),"")</f>
        <v/>
      </c>
    </row>
    <row r="892" spans="18:22" ht="30" customHeight="1" thickTop="1" thickBot="1">
      <c r="R892" s="166" t="str">
        <f t="shared" si="56"/>
        <v/>
      </c>
      <c r="V892" s="212" t="str">
        <f>IFERROR(VLOOKUP(LEFT(U893,FIND(" ",U893)-1),'BTA Tarama'!$A:$K,11,0),"")</f>
        <v/>
      </c>
    </row>
    <row r="893" spans="18:22" ht="30" customHeight="1" thickTop="1" thickBot="1">
      <c r="R893" s="166" t="str">
        <f t="shared" si="56"/>
        <v/>
      </c>
      <c r="V893" s="212" t="str">
        <f>IFERROR(VLOOKUP(LEFT(U894,FIND(" ",U894)-1),'BTA Tarama'!$A:$K,11,0),"")</f>
        <v/>
      </c>
    </row>
    <row r="894" spans="18:22" ht="30" customHeight="1" thickTop="1" thickBot="1">
      <c r="R894" s="166" t="str">
        <f t="shared" si="56"/>
        <v/>
      </c>
      <c r="V894" s="212" t="str">
        <f>IFERROR(VLOOKUP(LEFT(U895,FIND(" ",U895)-1),'BTA Tarama'!$A:$K,11,0),"")</f>
        <v/>
      </c>
    </row>
    <row r="895" spans="18:22" ht="30" customHeight="1" thickTop="1" thickBot="1">
      <c r="R895" s="166" t="str">
        <f t="shared" si="56"/>
        <v/>
      </c>
      <c r="V895" s="212" t="str">
        <f>IFERROR(VLOOKUP(LEFT(U896,FIND(" ",U896)-1),'BTA Tarama'!$A:$K,11,0),"")</f>
        <v/>
      </c>
    </row>
    <row r="896" spans="18:22" ht="30" customHeight="1" thickTop="1" thickBot="1">
      <c r="R896" s="166" t="str">
        <f t="shared" si="56"/>
        <v/>
      </c>
      <c r="V896" s="212" t="str">
        <f>IFERROR(VLOOKUP(LEFT(U897,FIND(" ",U897)-1),'BTA Tarama'!$A:$K,11,0),"")</f>
        <v/>
      </c>
    </row>
    <row r="897" spans="18:22" ht="30" customHeight="1" thickTop="1" thickBot="1">
      <c r="R897" s="166" t="str">
        <f t="shared" si="56"/>
        <v/>
      </c>
      <c r="V897" s="212" t="str">
        <f>IFERROR(VLOOKUP(LEFT(U898,FIND(" ",U898)-1),'BTA Tarama'!$A:$K,11,0),"")</f>
        <v/>
      </c>
    </row>
    <row r="898" spans="18:22" ht="30" customHeight="1" thickTop="1" thickBot="1">
      <c r="R898" s="166" t="str">
        <f t="shared" si="56"/>
        <v/>
      </c>
      <c r="V898" s="212" t="str">
        <f>IFERROR(VLOOKUP(LEFT(U899,FIND(" ",U899)-1),'BTA Tarama'!$A:$K,11,0),"")</f>
        <v/>
      </c>
    </row>
    <row r="899" spans="18:22" ht="30" customHeight="1" thickTop="1" thickBot="1">
      <c r="R899" s="166" t="str">
        <f t="shared" si="56"/>
        <v/>
      </c>
      <c r="V899" s="212" t="str">
        <f>IFERROR(VLOOKUP(LEFT(U900,FIND(" ",U900)-1),'BTA Tarama'!$A:$K,11,0),"")</f>
        <v/>
      </c>
    </row>
    <row r="900" spans="18:22" ht="30" customHeight="1" thickTop="1" thickBot="1">
      <c r="R900" s="166" t="str">
        <f t="shared" si="56"/>
        <v/>
      </c>
      <c r="V900" s="212" t="str">
        <f>IFERROR(VLOOKUP(LEFT(U901,FIND(" ",U901)-1),'BTA Tarama'!$A:$K,11,0),"")</f>
        <v/>
      </c>
    </row>
    <row r="901" spans="18:22" ht="30" customHeight="1" thickTop="1" thickBot="1">
      <c r="R901" s="166" t="str">
        <f t="shared" si="56"/>
        <v/>
      </c>
      <c r="V901" s="212" t="str">
        <f>IFERROR(VLOOKUP(LEFT(U902,FIND(" ",U902)-1),'BTA Tarama'!$A:$K,11,0),"")</f>
        <v/>
      </c>
    </row>
    <row r="902" spans="18:22" ht="30" customHeight="1" thickTop="1" thickBot="1">
      <c r="R902" s="166" t="str">
        <f t="shared" si="56"/>
        <v/>
      </c>
      <c r="V902" s="212" t="str">
        <f>IFERROR(VLOOKUP(LEFT(U903,FIND(" ",U903)-1),'BTA Tarama'!$A:$K,11,0),"")</f>
        <v/>
      </c>
    </row>
    <row r="903" spans="18:22" ht="30" customHeight="1" thickTop="1" thickBot="1">
      <c r="R903" s="166" t="str">
        <f t="shared" ref="R903:R917" si="57">IF(Q903&lt;&gt;"", IF(ABS(((232.33-(33.33*Q903))-$A903)/$A903)&gt;=0.05, (232.33-(33.33*Q903)), ""), "")</f>
        <v/>
      </c>
      <c r="V903" s="212" t="str">
        <f>IFERROR(VLOOKUP(LEFT(U904,FIND(" ",U904)-1),'BTA Tarama'!$A:$K,11,0),"")</f>
        <v/>
      </c>
    </row>
    <row r="904" spans="18:22" ht="30" customHeight="1" thickTop="1" thickBot="1">
      <c r="R904" s="166" t="str">
        <f t="shared" si="57"/>
        <v/>
      </c>
      <c r="V904" s="212" t="str">
        <f>IFERROR(VLOOKUP(LEFT(U905,FIND(" ",U905)-1),'BTA Tarama'!$A:$K,11,0),"")</f>
        <v/>
      </c>
    </row>
    <row r="905" spans="18:22" ht="30" customHeight="1" thickTop="1" thickBot="1">
      <c r="R905" s="166" t="str">
        <f t="shared" si="57"/>
        <v/>
      </c>
      <c r="V905" s="212" t="str">
        <f>IFERROR(VLOOKUP(LEFT(U906,FIND(" ",U906)-1),'BTA Tarama'!$A:$K,11,0),"")</f>
        <v/>
      </c>
    </row>
    <row r="906" spans="18:22" ht="30" customHeight="1" thickTop="1" thickBot="1">
      <c r="R906" s="166" t="str">
        <f t="shared" si="57"/>
        <v/>
      </c>
      <c r="V906" s="212" t="str">
        <f>IFERROR(VLOOKUP(LEFT(U907,FIND(" ",U907)-1),'BTA Tarama'!$A:$K,11,0),"")</f>
        <v/>
      </c>
    </row>
    <row r="907" spans="18:22" ht="30" customHeight="1" thickTop="1" thickBot="1">
      <c r="R907" s="166" t="str">
        <f t="shared" si="57"/>
        <v/>
      </c>
      <c r="V907" s="212" t="str">
        <f>IFERROR(VLOOKUP(LEFT(U908,FIND(" ",U908)-1),'BTA Tarama'!$A:$K,11,0),"")</f>
        <v/>
      </c>
    </row>
    <row r="908" spans="18:22" ht="30" customHeight="1" thickTop="1" thickBot="1">
      <c r="R908" s="166" t="str">
        <f t="shared" si="57"/>
        <v/>
      </c>
      <c r="V908" s="212" t="str">
        <f>IFERROR(VLOOKUP(LEFT(U909,FIND(" ",U909)-1),'BTA Tarama'!$A:$K,11,0),"")</f>
        <v/>
      </c>
    </row>
    <row r="909" spans="18:22" ht="30" customHeight="1" thickTop="1" thickBot="1">
      <c r="R909" s="166" t="str">
        <f t="shared" si="57"/>
        <v/>
      </c>
      <c r="V909" s="212" t="str">
        <f>IFERROR(VLOOKUP(LEFT(U910,FIND(" ",U910)-1),'BTA Tarama'!$A:$K,11,0),"")</f>
        <v/>
      </c>
    </row>
    <row r="910" spans="18:22" ht="30" customHeight="1" thickTop="1" thickBot="1">
      <c r="R910" s="166" t="str">
        <f t="shared" si="57"/>
        <v/>
      </c>
      <c r="V910" s="212" t="str">
        <f>IFERROR(VLOOKUP(LEFT(U911,FIND(" ",U911)-1),'BTA Tarama'!$A:$K,11,0),"")</f>
        <v/>
      </c>
    </row>
    <row r="911" spans="18:22" ht="30" customHeight="1" thickTop="1" thickBot="1">
      <c r="R911" s="166" t="str">
        <f t="shared" si="57"/>
        <v/>
      </c>
      <c r="V911" s="212" t="str">
        <f>IFERROR(VLOOKUP(LEFT(U912,FIND(" ",U912)-1),'BTA Tarama'!$A:$K,11,0),"")</f>
        <v/>
      </c>
    </row>
    <row r="912" spans="18:22" ht="30" customHeight="1" thickTop="1" thickBot="1">
      <c r="R912" s="166" t="str">
        <f t="shared" si="57"/>
        <v/>
      </c>
      <c r="V912" s="212" t="str">
        <f>IFERROR(VLOOKUP(LEFT(U913,FIND(" ",U913)-1),'BTA Tarama'!$A:$K,11,0),"")</f>
        <v/>
      </c>
    </row>
    <row r="913" spans="18:22" ht="30" customHeight="1" thickTop="1" thickBot="1">
      <c r="R913" s="166" t="str">
        <f t="shared" si="57"/>
        <v/>
      </c>
      <c r="V913" s="212" t="str">
        <f>IFERROR(VLOOKUP(LEFT(U914,FIND(" ",U914)-1),'BTA Tarama'!$A:$K,11,0),"")</f>
        <v/>
      </c>
    </row>
    <row r="914" spans="18:22" ht="30" customHeight="1" thickTop="1" thickBot="1">
      <c r="R914" s="166" t="str">
        <f t="shared" si="57"/>
        <v/>
      </c>
      <c r="V914" s="212" t="str">
        <f>IFERROR(VLOOKUP(LEFT(U915,FIND(" ",U915)-1),'BTA Tarama'!$A:$K,11,0),"")</f>
        <v/>
      </c>
    </row>
    <row r="915" spans="18:22" ht="30" customHeight="1" thickTop="1" thickBot="1">
      <c r="R915" s="166" t="str">
        <f t="shared" si="57"/>
        <v/>
      </c>
      <c r="V915" s="212" t="str">
        <f>IFERROR(VLOOKUP(LEFT(U916,FIND(" ",U916)-1),'BTA Tarama'!$A:$K,11,0),"")</f>
        <v/>
      </c>
    </row>
    <row r="916" spans="18:22" ht="30" customHeight="1" thickTop="1" thickBot="1">
      <c r="R916" s="166" t="str">
        <f t="shared" si="57"/>
        <v/>
      </c>
      <c r="V916" s="212" t="str">
        <f>IFERROR(VLOOKUP(LEFT(U917,FIND(" ",U917)-1),'BTA Tarama'!$A:$K,11,0),"")</f>
        <v/>
      </c>
    </row>
    <row r="917" spans="18:22" ht="30" customHeight="1" thickTop="1" thickBot="1">
      <c r="R917" s="166" t="str">
        <f t="shared" si="57"/>
        <v/>
      </c>
      <c r="V917" s="212" t="str">
        <f>IFERROR(VLOOKUP(LEFT(U918,FIND(" ",U918)-1),'BTA Tarama'!$A:$K,11,0),"")</f>
        <v/>
      </c>
    </row>
  </sheetData>
  <sheetProtection algorithmName="SHA-512" hashValue="j1y0jltj/t4RcHK2gwmFGpRkiuG0LpQl4tnvaDncFKCI9T/objY1sy70NhPzVC/JYKU8CSfrFCzee4tJxXKAQQ==" saltValue="wJwAOpGl91vlOIdh3sTfaA==" spinCount="100000" sheet="1" objects="1" scenarios="1"/>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-3192.1615185866335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595.09196407163222</v>
      </c>
      <c r="Q2" s="15"/>
      <c r="R2" s="20">
        <v>19.836398802387741</v>
      </c>
      <c r="T2" s="118">
        <v>-16.747572909351067</v>
      </c>
      <c r="U2" s="118">
        <v>9.9331768328925563</v>
      </c>
      <c r="V2" s="20">
        <v>33.074800609426724</v>
      </c>
      <c r="W2" s="20">
        <v>52.176638403766681</v>
      </c>
      <c r="X2" s="20">
        <v>46.83433059561996</v>
      </c>
    </row>
    <row r="3" spans="1:24">
      <c r="A3" s="13" t="s">
        <v>666</v>
      </c>
      <c r="B3" s="13">
        <v>60</v>
      </c>
      <c r="C3" s="13" t="s">
        <v>372</v>
      </c>
      <c r="D3" s="13">
        <v>-188.91527548930753</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393.50390103073869</v>
      </c>
      <c r="Q3" s="16" t="s">
        <v>2212</v>
      </c>
      <c r="R3" s="20">
        <v>13.116796701024622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-30387.347136422988</v>
      </c>
      <c r="E5" s="17">
        <v>114.3</v>
      </c>
      <c r="F5" s="13" t="s">
        <v>255</v>
      </c>
      <c r="G5" s="13">
        <v>5814918</v>
      </c>
      <c r="H5" s="13" t="s">
        <v>1438</v>
      </c>
      <c r="I5" s="13">
        <v>59.558734995383197</v>
      </c>
      <c r="J5" s="13">
        <v>638570889</v>
      </c>
      <c r="K5" s="13">
        <v>10721700</v>
      </c>
      <c r="L5" s="13">
        <v>1.9140769193441889</v>
      </c>
      <c r="M5" s="13">
        <v>1222273800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9882.7263422598571</v>
      </c>
      <c r="E6" s="17">
        <v>31.9</v>
      </c>
      <c r="F6" s="13" t="s">
        <v>680</v>
      </c>
      <c r="G6" s="13">
        <v>-35004000</v>
      </c>
      <c r="H6" s="13" t="s">
        <v>1439</v>
      </c>
      <c r="I6" s="13">
        <v>4.9975180375180379</v>
      </c>
      <c r="J6" s="13">
        <v>1298730000</v>
      </c>
      <c r="K6" s="13">
        <v>259875000</v>
      </c>
      <c r="L6" s="13">
        <v>6.2030791619505212</v>
      </c>
      <c r="M6" s="13">
        <v>8056125000</v>
      </c>
      <c r="N6" s="13" t="s">
        <v>498</v>
      </c>
      <c r="O6" s="13">
        <v>63.914985035081152</v>
      </c>
      <c r="P6" s="13">
        <v>1186.6501081624328</v>
      </c>
      <c r="Q6" s="15"/>
      <c r="R6" s="20">
        <v>39.555003605414427</v>
      </c>
      <c r="T6" s="118">
        <v>-8.9381011742912264</v>
      </c>
      <c r="U6" s="120">
        <v>-118.42889443271524</v>
      </c>
      <c r="V6" s="20">
        <v>57.992531738871975</v>
      </c>
      <c r="W6" s="20">
        <v>47.810197647398979</v>
      </c>
      <c r="X6" s="20">
        <v>43.145476595052344</v>
      </c>
    </row>
    <row r="7" spans="1:24">
      <c r="A7" s="13" t="s">
        <v>316</v>
      </c>
      <c r="B7" s="13">
        <v>60</v>
      </c>
      <c r="C7" s="13" t="s">
        <v>372</v>
      </c>
      <c r="D7" s="13">
        <v>-113.2648806366221</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653.87617369971827</v>
      </c>
      <c r="Q7" s="16" t="s">
        <v>2215</v>
      </c>
      <c r="R7" s="20">
        <v>21.795872456657275</v>
      </c>
      <c r="T7" s="118">
        <v>-1.6781371458968275</v>
      </c>
      <c r="U7" s="120">
        <v>0.3670973827086299</v>
      </c>
      <c r="V7" s="20">
        <v>35.465537997522794</v>
      </c>
      <c r="W7" s="20">
        <v>53.950096746471665</v>
      </c>
      <c r="X7" s="20">
        <v>44.612067574994967</v>
      </c>
    </row>
    <row r="8" spans="1:24">
      <c r="A8" s="13" t="s">
        <v>478</v>
      </c>
      <c r="B8" s="13">
        <v>60</v>
      </c>
      <c r="C8" s="13" t="s">
        <v>372</v>
      </c>
      <c r="D8" s="14">
        <v>19304.56275234299</v>
      </c>
      <c r="E8" s="17">
        <v>58.7</v>
      </c>
      <c r="F8" s="13" t="s">
        <v>221</v>
      </c>
      <c r="G8" s="13">
        <v>-113776797</v>
      </c>
      <c r="H8" s="13" t="s">
        <v>1441</v>
      </c>
      <c r="I8" s="13">
        <v>29.17590977528652</v>
      </c>
      <c r="J8" s="13">
        <v>15925799746</v>
      </c>
      <c r="K8" s="13">
        <v>545854435</v>
      </c>
      <c r="L8" s="13">
        <v>1.9879414368469481</v>
      </c>
      <c r="M8" s="13">
        <v>31659557230</v>
      </c>
      <c r="N8" s="13" t="s">
        <v>1442</v>
      </c>
      <c r="O8" s="13">
        <v>16.606615783972916</v>
      </c>
      <c r="P8" s="13">
        <v>1676.0256825132458</v>
      </c>
      <c r="Q8" s="15"/>
      <c r="R8" s="20">
        <v>55.867522750441523</v>
      </c>
      <c r="T8" s="118">
        <v>21.651476584926073</v>
      </c>
      <c r="U8" s="118"/>
      <c r="V8" s="20">
        <v>52.245722226616259</v>
      </c>
      <c r="W8" s="20">
        <v>34.417136419197931</v>
      </c>
      <c r="X8" s="20">
        <v>57.446756788299311</v>
      </c>
    </row>
    <row r="9" spans="1:24">
      <c r="A9" s="13" t="s">
        <v>681</v>
      </c>
      <c r="B9" s="13">
        <v>60</v>
      </c>
      <c r="C9" s="13" t="s">
        <v>372</v>
      </c>
      <c r="D9" s="14">
        <v>-7166.2139523048654</v>
      </c>
      <c r="E9" s="17">
        <v>17.989999999999998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732.82411405078551</v>
      </c>
      <c r="Q9" s="15"/>
      <c r="R9" s="20">
        <v>24.427470468359516</v>
      </c>
      <c r="T9" s="118">
        <v>9.6284113709813113</v>
      </c>
      <c r="U9" s="120">
        <v>17.052976400275668</v>
      </c>
      <c r="V9" s="20">
        <v>47.991383238118047</v>
      </c>
      <c r="W9" s="20">
        <v>31.639399857883006</v>
      </c>
      <c r="X9" s="20">
        <v>60.577936324757715</v>
      </c>
    </row>
    <row r="10" spans="1:24">
      <c r="A10" s="13" t="s">
        <v>158</v>
      </c>
      <c r="B10" s="13">
        <v>60</v>
      </c>
      <c r="C10" s="13" t="s">
        <v>372</v>
      </c>
      <c r="D10" s="14">
        <v>-148.48241218354374</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543.6580601717227</v>
      </c>
      <c r="Q10" s="15"/>
      <c r="R10" s="20">
        <v>18.121935339057423</v>
      </c>
      <c r="T10" s="118">
        <v>-5.7848939729502291</v>
      </c>
      <c r="U10" s="120">
        <v>2.4936483355479133</v>
      </c>
      <c r="V10" s="20">
        <v>41.306601841692526</v>
      </c>
      <c r="W10" s="20">
        <v>52.591964528083544</v>
      </c>
      <c r="X10" s="20">
        <v>46.574821056034374</v>
      </c>
    </row>
    <row r="11" spans="1:24">
      <c r="A11" s="13" t="s">
        <v>682</v>
      </c>
      <c r="B11" s="13">
        <v>60</v>
      </c>
      <c r="C11" s="13" t="s">
        <v>372</v>
      </c>
      <c r="D11" s="14">
        <v>53216.611211387317</v>
      </c>
      <c r="E11" s="17">
        <v>260</v>
      </c>
      <c r="F11" s="13" t="s">
        <v>683</v>
      </c>
      <c r="G11" s="13">
        <v>2089864424</v>
      </c>
      <c r="H11" s="13" t="s">
        <v>1445</v>
      </c>
      <c r="I11" s="13" t="s">
        <v>1026</v>
      </c>
      <c r="J11" s="13">
        <v>10363411307</v>
      </c>
      <c r="K11" s="13">
        <v>0</v>
      </c>
      <c r="L11" s="13" t="s">
        <v>1446</v>
      </c>
      <c r="M11" s="13" t="s">
        <v>1447</v>
      </c>
      <c r="N11" s="13" t="s">
        <v>1201</v>
      </c>
      <c r="O11" s="13">
        <v>42.089484594348342</v>
      </c>
      <c r="P11" s="13">
        <v>3000</v>
      </c>
      <c r="Q11" s="15"/>
      <c r="R11" s="20">
        <v>100</v>
      </c>
      <c r="T11" s="118">
        <v>26.235327095687637</v>
      </c>
      <c r="U11" s="118">
        <v>371.97023360518813</v>
      </c>
      <c r="V11" s="20">
        <v>48.862972574589634</v>
      </c>
      <c r="W11" s="20">
        <v>55.487723369242417</v>
      </c>
      <c r="X11" s="20">
        <v>67.266407960855801</v>
      </c>
    </row>
    <row r="12" spans="1:24">
      <c r="A12" s="13" t="s">
        <v>243</v>
      </c>
      <c r="B12" s="13">
        <v>60</v>
      </c>
      <c r="C12" s="13" t="s">
        <v>372</v>
      </c>
      <c r="D12" s="14">
        <v>-7067.9306437316927</v>
      </c>
      <c r="E12" s="17">
        <v>32.64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1092.9813787866751</v>
      </c>
      <c r="Q12" s="15"/>
      <c r="R12" s="20">
        <v>36.432712626222504</v>
      </c>
      <c r="T12" s="118">
        <v>15.273501297364902</v>
      </c>
      <c r="U12" s="120">
        <v>27.612425613610405</v>
      </c>
      <c r="V12" s="20">
        <v>56.06937025717275</v>
      </c>
      <c r="W12" s="20">
        <v>31.216327226567131</v>
      </c>
      <c r="X12" s="20">
        <v>60.920518013533929</v>
      </c>
    </row>
    <row r="13" spans="1:24">
      <c r="A13" s="13" t="s">
        <v>516</v>
      </c>
      <c r="B13" s="13">
        <v>60</v>
      </c>
      <c r="C13" s="13" t="s">
        <v>372</v>
      </c>
      <c r="D13" s="14">
        <v>-1094.0038322405687</v>
      </c>
      <c r="E13" s="17">
        <v>1.98</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49.396899034540318</v>
      </c>
      <c r="Q13" s="16" t="s">
        <v>2202</v>
      </c>
      <c r="R13" s="20">
        <v>1.6465633011513439</v>
      </c>
      <c r="T13" s="118">
        <v>-3.2895168004934039</v>
      </c>
      <c r="U13" s="118"/>
      <c r="V13" s="20">
        <v>35.697988493073133</v>
      </c>
      <c r="W13" s="20">
        <v>48.870242238559008</v>
      </c>
      <c r="X13" s="20">
        <v>43.750506216122979</v>
      </c>
    </row>
    <row r="14" spans="1:24">
      <c r="A14" s="13" t="s">
        <v>21</v>
      </c>
      <c r="B14" s="13">
        <v>60</v>
      </c>
      <c r="C14" s="13" t="s">
        <v>372</v>
      </c>
      <c r="D14" s="13">
        <v>-462.41419754664116</v>
      </c>
      <c r="E14" s="17">
        <v>7.19</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422.59838400919318</v>
      </c>
      <c r="Q14" s="15"/>
      <c r="R14" s="20">
        <v>14.086612800306439</v>
      </c>
      <c r="T14" s="118">
        <v>-3.424392737502826</v>
      </c>
      <c r="U14" s="120">
        <v>3.1138173642953149</v>
      </c>
      <c r="V14" s="20">
        <v>40.57305780642475</v>
      </c>
      <c r="W14" s="20">
        <v>49.182709444332623</v>
      </c>
      <c r="X14" s="20">
        <v>49.490476793632517</v>
      </c>
    </row>
    <row r="15" spans="1:24">
      <c r="A15" s="13" t="s">
        <v>446</v>
      </c>
      <c r="B15" s="13">
        <v>60</v>
      </c>
      <c r="C15" s="13" t="s">
        <v>372</v>
      </c>
      <c r="D15" s="14">
        <v>9695.3970586737632</v>
      </c>
      <c r="E15" s="17">
        <v>38.700000000000003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-5268.9012561473801</v>
      </c>
      <c r="E16" s="17">
        <v>15.61</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401.72080051668968</v>
      </c>
      <c r="Q16" s="15"/>
      <c r="R16" s="20">
        <v>13.390693350556322</v>
      </c>
      <c r="T16" s="118">
        <v>-1.3293220322627519</v>
      </c>
      <c r="U16" s="118"/>
      <c r="V16" s="20">
        <v>45.599581086650026</v>
      </c>
      <c r="W16" s="20">
        <v>52.101497083058852</v>
      </c>
      <c r="X16" s="20">
        <v>63.798602226118192</v>
      </c>
    </row>
    <row r="17" spans="1:35">
      <c r="A17" s="13" t="s">
        <v>684</v>
      </c>
      <c r="B17" s="13">
        <v>60</v>
      </c>
      <c r="C17" s="13" t="s">
        <v>372</v>
      </c>
      <c r="D17" s="14">
        <v>11119.169619460223</v>
      </c>
      <c r="E17" s="17">
        <v>71.5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1318.9955940904588</v>
      </c>
      <c r="Q17" s="15"/>
      <c r="R17" s="20">
        <v>43.966519803015295</v>
      </c>
      <c r="T17" s="118">
        <v>-32.81457751577463</v>
      </c>
      <c r="U17" s="120">
        <v>60.38784039530114</v>
      </c>
      <c r="V17" s="20">
        <v>43.337712311168524</v>
      </c>
      <c r="W17" s="20">
        <v>65.295909276110393</v>
      </c>
      <c r="X17" s="20">
        <v>51.843757126955026</v>
      </c>
    </row>
    <row r="18" spans="1:35">
      <c r="A18" s="13" t="s">
        <v>275</v>
      </c>
      <c r="B18" s="13">
        <v>60</v>
      </c>
      <c r="C18" s="13" t="s">
        <v>372</v>
      </c>
      <c r="D18" s="14">
        <v>20843.677297873171</v>
      </c>
      <c r="E18" s="17">
        <v>240.6</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1734.6593530597888</v>
      </c>
      <c r="Q18" s="15"/>
      <c r="R18" s="20">
        <v>57.821978435326294</v>
      </c>
      <c r="T18" s="118">
        <v>229.10887432431849</v>
      </c>
      <c r="U18" s="118">
        <v>281.74099104179476</v>
      </c>
      <c r="V18" s="20">
        <v>65.574460835442537</v>
      </c>
      <c r="W18" s="20">
        <v>59.985541158599425</v>
      </c>
      <c r="X18" s="20">
        <v>72.15548856486943</v>
      </c>
    </row>
    <row r="19" spans="1:35">
      <c r="A19" s="13" t="s">
        <v>34</v>
      </c>
      <c r="B19" s="13">
        <v>60</v>
      </c>
      <c r="C19" s="13" t="s">
        <v>372</v>
      </c>
      <c r="D19" s="14">
        <v>-492.86624632538076</v>
      </c>
      <c r="E19" s="17">
        <v>10.36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491.88432020450335</v>
      </c>
      <c r="Q19" s="15"/>
      <c r="R19" s="20">
        <v>16.39614400681678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-347.37635808517189</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406.41144813058287</v>
      </c>
      <c r="Q20" s="15"/>
      <c r="R20" s="20">
        <v>13.547048271019429</v>
      </c>
      <c r="T20" s="118">
        <v>-0.64818775149109609</v>
      </c>
      <c r="U20" s="120">
        <v>1.5997884010072783</v>
      </c>
      <c r="V20" s="20">
        <v>36.690138658538878</v>
      </c>
      <c r="W20" s="20">
        <v>44.904434421392843</v>
      </c>
      <c r="X20" s="20">
        <v>52.934752251953576</v>
      </c>
    </row>
    <row r="21" spans="1:35">
      <c r="A21" s="13" t="s">
        <v>636</v>
      </c>
      <c r="B21" s="13">
        <v>60</v>
      </c>
      <c r="C21" s="13" t="s">
        <v>372</v>
      </c>
      <c r="D21" s="14">
        <v>8808.397976192311</v>
      </c>
      <c r="E21" s="17">
        <v>17.54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2301.1627182444645</v>
      </c>
      <c r="Q21" s="16" t="s">
        <v>2252</v>
      </c>
      <c r="R21" s="20">
        <v>76.705423941482152</v>
      </c>
      <c r="T21" s="120">
        <v>182.48842414035622</v>
      </c>
      <c r="U21" s="118"/>
      <c r="V21" s="20">
        <v>54.411978649806848</v>
      </c>
      <c r="W21" s="20">
        <v>40.19146819067717</v>
      </c>
      <c r="X21" s="20">
        <v>88.22271210820864</v>
      </c>
    </row>
    <row r="22" spans="1:35">
      <c r="A22" s="13" t="s">
        <v>454</v>
      </c>
      <c r="B22" s="13">
        <v>60</v>
      </c>
      <c r="C22" s="13" t="s">
        <v>372</v>
      </c>
      <c r="D22" s="14">
        <v>-3165.653092882188</v>
      </c>
      <c r="E22" s="17">
        <v>22.76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886.70732588259375</v>
      </c>
      <c r="Q22" s="15"/>
      <c r="R22" s="20">
        <v>29.556910862753124</v>
      </c>
      <c r="T22" s="118">
        <v>7.957512542202565</v>
      </c>
      <c r="U22" s="120">
        <v>11.803354218037647</v>
      </c>
      <c r="V22" s="20">
        <v>43.748934098195285</v>
      </c>
      <c r="W22" s="20">
        <v>33.165219768439371</v>
      </c>
      <c r="X22" s="20">
        <v>59.384539477960679</v>
      </c>
    </row>
    <row r="23" spans="1:35">
      <c r="A23" s="13" t="s">
        <v>685</v>
      </c>
      <c r="B23" s="13">
        <v>60</v>
      </c>
      <c r="C23" s="13" t="s">
        <v>372</v>
      </c>
      <c r="D23" s="13">
        <v>-1532.9064191191844</v>
      </c>
      <c r="E23" s="17">
        <v>6.09</v>
      </c>
      <c r="F23" s="13" t="s">
        <v>683</v>
      </c>
      <c r="G23" s="13">
        <v>3157815002</v>
      </c>
      <c r="H23" s="13" t="s">
        <v>1459</v>
      </c>
      <c r="I23" s="13" t="s">
        <v>785</v>
      </c>
      <c r="J23" s="13">
        <v>7810665698</v>
      </c>
      <c r="K23" s="13">
        <v>0</v>
      </c>
      <c r="L23" s="13" t="s">
        <v>1400</v>
      </c>
      <c r="M23" s="13" t="s">
        <v>1460</v>
      </c>
      <c r="N23" s="13" t="s">
        <v>616</v>
      </c>
      <c r="O23" s="13">
        <v>63.426380347460125</v>
      </c>
      <c r="P23" s="13">
        <v>845.0152345741368</v>
      </c>
      <c r="Q23" s="15"/>
      <c r="R23" s="20">
        <v>28.167174485804559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40.04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45337.134563702079</v>
      </c>
      <c r="E25" s="17">
        <v>254</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1251.2525626608283</v>
      </c>
      <c r="Q25" s="15"/>
      <c r="R25" s="20">
        <v>41.708418755360945</v>
      </c>
      <c r="T25" s="118">
        <v>27.842338714449113</v>
      </c>
      <c r="U25" s="120">
        <v>171.54513383519372</v>
      </c>
      <c r="V25" s="20">
        <v>55.577578945611528</v>
      </c>
      <c r="W25" s="20">
        <v>44.018414962511926</v>
      </c>
      <c r="X25" s="20">
        <v>57.465741321450515</v>
      </c>
    </row>
    <row r="26" spans="1:35">
      <c r="A26" s="13" t="s">
        <v>265</v>
      </c>
      <c r="B26" s="13">
        <v>60</v>
      </c>
      <c r="C26" s="13" t="s">
        <v>372</v>
      </c>
      <c r="D26" s="14">
        <v>-3409.2013441881618</v>
      </c>
      <c r="E26" s="17">
        <v>10.71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980.55960410378464</v>
      </c>
      <c r="Q26" s="15"/>
      <c r="R26" s="20">
        <v>32.685320136792818</v>
      </c>
      <c r="T26" s="118">
        <v>6.0174522893563243</v>
      </c>
      <c r="U26" s="120">
        <v>8.2232070885362063</v>
      </c>
      <c r="V26" s="20">
        <v>54.761122746305361</v>
      </c>
      <c r="W26" s="20">
        <v>29.599457655112708</v>
      </c>
      <c r="X26" s="20">
        <v>59.79294159211431</v>
      </c>
    </row>
    <row r="27" spans="1:35">
      <c r="A27" s="13" t="s">
        <v>219</v>
      </c>
      <c r="B27" s="13">
        <v>60</v>
      </c>
      <c r="C27" s="13" t="s">
        <v>372</v>
      </c>
      <c r="D27" s="14">
        <v>-32198.025540016319</v>
      </c>
      <c r="E27" s="17">
        <v>81.5</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986.70018423340639</v>
      </c>
      <c r="Q27" s="15"/>
      <c r="R27" s="20">
        <v>32.890006141113545</v>
      </c>
      <c r="T27" s="118">
        <v>11.933759596663975</v>
      </c>
      <c r="U27" s="118">
        <v>134.83351463101698</v>
      </c>
      <c r="V27" s="20">
        <v>33.690787350796391</v>
      </c>
      <c r="W27" s="20">
        <v>44.440156938227439</v>
      </c>
      <c r="X27" s="20">
        <v>62.683919367396015</v>
      </c>
    </row>
    <row r="28" spans="1:35">
      <c r="A28" s="13" t="s">
        <v>433</v>
      </c>
      <c r="B28" s="13">
        <v>60</v>
      </c>
      <c r="C28" s="13" t="s">
        <v>372</v>
      </c>
      <c r="D28" s="14">
        <v>1410.1655419296221</v>
      </c>
      <c r="E28" s="17">
        <v>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2581.8503628386848</v>
      </c>
      <c r="Q28" s="15"/>
      <c r="R28" s="20">
        <v>86.061678761289485</v>
      </c>
      <c r="T28" s="118">
        <v>3.5461149361468003</v>
      </c>
      <c r="U28" s="118">
        <v>11.228601368110818</v>
      </c>
      <c r="V28" s="20">
        <v>56.829390797489467</v>
      </c>
      <c r="W28" s="20">
        <v>47.380841938666848</v>
      </c>
      <c r="X28" s="20">
        <v>71.46702466943448</v>
      </c>
    </row>
    <row r="29" spans="1:35">
      <c r="A29" s="13" t="s">
        <v>35</v>
      </c>
      <c r="B29" s="13">
        <v>60</v>
      </c>
      <c r="C29" s="13" t="s">
        <v>372</v>
      </c>
      <c r="D29" s="14">
        <v>-22131.857076614593</v>
      </c>
      <c r="E29" s="17">
        <v>27.7</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1013.5737053012244</v>
      </c>
      <c r="Q29" s="15"/>
      <c r="R29" s="20">
        <v>33.785790176707479</v>
      </c>
      <c r="T29" s="120">
        <v>55.846080284689492</v>
      </c>
      <c r="U29" s="118">
        <v>68.645704984764322</v>
      </c>
      <c r="V29" s="20">
        <v>53.583240163120188</v>
      </c>
      <c r="W29" s="20">
        <v>61.554028489595972</v>
      </c>
      <c r="X29" s="20">
        <v>77.072005055483757</v>
      </c>
    </row>
    <row r="30" spans="1:35">
      <c r="A30" s="13" t="s">
        <v>99</v>
      </c>
      <c r="B30" s="13">
        <v>60</v>
      </c>
      <c r="C30" s="13" t="s">
        <v>372</v>
      </c>
      <c r="D30" s="14">
        <v>-579.74224955830596</v>
      </c>
      <c r="E30" s="17">
        <v>2.02</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404.63730981026214</v>
      </c>
      <c r="Q30" s="15"/>
      <c r="R30" s="20">
        <v>13.487910327008738</v>
      </c>
      <c r="T30" s="118">
        <v>-2.4073526292251479</v>
      </c>
      <c r="U30" s="120">
        <v>-3.4264242401846889</v>
      </c>
      <c r="V30" s="20">
        <v>35.175366004111822</v>
      </c>
      <c r="W30" s="20">
        <v>47.818664097363595</v>
      </c>
      <c r="X30" s="20">
        <v>40.499917486626579</v>
      </c>
    </row>
    <row r="31" spans="1:35">
      <c r="A31" s="13" t="s">
        <v>348</v>
      </c>
      <c r="B31" s="13">
        <v>60</v>
      </c>
      <c r="C31" s="13" t="s">
        <v>372</v>
      </c>
      <c r="D31" s="14">
        <v>13893.034851524817</v>
      </c>
      <c r="E31" s="17">
        <v>110.4</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1923.2366521195204</v>
      </c>
      <c r="Q31" s="15"/>
      <c r="R31" s="20">
        <v>64.107888403984006</v>
      </c>
      <c r="T31" s="118">
        <v>26.723118247702473</v>
      </c>
      <c r="U31" s="120">
        <v>44.311301886399264</v>
      </c>
      <c r="V31" s="20">
        <v>52.595047710939781</v>
      </c>
      <c r="W31" s="20">
        <v>41.442326744705497</v>
      </c>
      <c r="X31" s="20">
        <v>55.351330592135895</v>
      </c>
    </row>
    <row r="32" spans="1:35">
      <c r="A32" s="13" t="s">
        <v>434</v>
      </c>
      <c r="B32" s="13">
        <v>60</v>
      </c>
      <c r="C32" s="13" t="s">
        <v>372</v>
      </c>
      <c r="D32" s="14">
        <v>1857.7094854348529</v>
      </c>
      <c r="E32" s="17">
        <v>8.8000000000000007</v>
      </c>
      <c r="F32" s="13" t="s">
        <v>374</v>
      </c>
      <c r="G32" s="13">
        <v>0</v>
      </c>
      <c r="H32" s="13" t="s">
        <v>1468</v>
      </c>
      <c r="I32" s="13" t="s">
        <v>505</v>
      </c>
      <c r="J32" s="13">
        <v>29439691000</v>
      </c>
      <c r="K32" s="13">
        <v>0</v>
      </c>
      <c r="L32" s="13" t="s">
        <v>1306</v>
      </c>
      <c r="M32" s="13" t="s">
        <v>1469</v>
      </c>
      <c r="N32" s="13" t="s">
        <v>788</v>
      </c>
      <c r="O32" s="13">
        <v>347.93630595625137</v>
      </c>
      <c r="P32" s="13">
        <v>2129.0792357251885</v>
      </c>
      <c r="Q32" s="15"/>
      <c r="R32" s="20">
        <v>70.96930785750628</v>
      </c>
      <c r="T32" s="118">
        <v>-0.78756875664881321</v>
      </c>
      <c r="U32" s="120">
        <v>7.7816912965210072</v>
      </c>
      <c r="V32" s="20">
        <v>51.397619488175629</v>
      </c>
      <c r="W32" s="20">
        <v>54.677960730335442</v>
      </c>
      <c r="X32" s="20">
        <v>58.311491678166398</v>
      </c>
    </row>
    <row r="33" spans="1:24">
      <c r="A33" s="13" t="s">
        <v>51</v>
      </c>
      <c r="B33" s="13">
        <v>60</v>
      </c>
      <c r="C33" s="13" t="s">
        <v>372</v>
      </c>
      <c r="D33" s="14">
        <v>-225806.33665513119</v>
      </c>
      <c r="E33" s="17">
        <v>703</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164.59701492537312</v>
      </c>
      <c r="Q33" s="15"/>
      <c r="R33" s="20">
        <v>5.4865671641791041</v>
      </c>
      <c r="T33" s="118">
        <v>-449.49961085890664</v>
      </c>
      <c r="U33" s="120">
        <v>-513.16365547724217</v>
      </c>
      <c r="V33" s="20">
        <v>39.84726980121151</v>
      </c>
      <c r="W33" s="20">
        <v>45.07696629288202</v>
      </c>
      <c r="X33" s="20">
        <v>41.929190000580022</v>
      </c>
    </row>
    <row r="34" spans="1:24">
      <c r="A34" s="13" t="s">
        <v>278</v>
      </c>
      <c r="B34" s="13">
        <v>60</v>
      </c>
      <c r="C34" s="13" t="s">
        <v>372</v>
      </c>
      <c r="D34" s="14">
        <v>-111146.8422255075</v>
      </c>
      <c r="E34" s="17">
        <v>114.6</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656.86063765877805</v>
      </c>
      <c r="Q34" s="15"/>
      <c r="R34" s="20">
        <v>21.895354588625935</v>
      </c>
      <c r="T34" s="118">
        <v>50.474505832915213</v>
      </c>
      <c r="U34" s="120">
        <v>148.86007824928399</v>
      </c>
      <c r="V34" s="20">
        <v>36.747550699160691</v>
      </c>
      <c r="W34" s="20">
        <v>21.977140792352987</v>
      </c>
      <c r="X34" s="20">
        <v>54.896984155962599</v>
      </c>
    </row>
    <row r="35" spans="1:24">
      <c r="A35" s="13" t="s">
        <v>430</v>
      </c>
      <c r="B35" s="13">
        <v>60</v>
      </c>
      <c r="C35" s="13" t="s">
        <v>372</v>
      </c>
      <c r="D35" s="14">
        <v>-9151.6751637948346</v>
      </c>
      <c r="E35" s="17">
        <v>39.06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204.4374578825084</v>
      </c>
      <c r="Q35" s="15"/>
      <c r="R35" s="20">
        <v>6.8145819294169465</v>
      </c>
      <c r="T35" s="118">
        <v>-22.489223939093392</v>
      </c>
      <c r="U35" s="120">
        <v>-60.485454841719815</v>
      </c>
      <c r="V35" s="20">
        <v>34.611212867113281</v>
      </c>
      <c r="W35" s="20">
        <v>37.904985289635746</v>
      </c>
      <c r="X35" s="20">
        <v>46.921298667988012</v>
      </c>
    </row>
    <row r="36" spans="1:24">
      <c r="A36" s="13" t="s">
        <v>222</v>
      </c>
      <c r="B36" s="13">
        <v>60</v>
      </c>
      <c r="C36" s="13" t="s">
        <v>372</v>
      </c>
      <c r="D36" s="13">
        <v>-3.0112100163393052</v>
      </c>
      <c r="E36" s="17">
        <v>3.55</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424.00617402971943</v>
      </c>
      <c r="Q36" s="15"/>
      <c r="R36" s="20">
        <v>14.13353913432398</v>
      </c>
      <c r="T36" s="118">
        <v>-7.5001579058149082</v>
      </c>
      <c r="U36" s="118">
        <v>5.0072926425055142</v>
      </c>
      <c r="V36" s="20">
        <v>30.959512987787217</v>
      </c>
      <c r="W36" s="20">
        <v>51.60515850630015</v>
      </c>
      <c r="X36" s="20">
        <v>46.23479858349512</v>
      </c>
    </row>
    <row r="37" spans="1:24">
      <c r="A37" s="13" t="s">
        <v>163</v>
      </c>
      <c r="B37" s="13">
        <v>60</v>
      </c>
      <c r="C37" s="13" t="s">
        <v>372</v>
      </c>
      <c r="D37" s="14">
        <v>-1138.8925961255402</v>
      </c>
      <c r="E37" s="17">
        <v>8.07</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404.83018898926053</v>
      </c>
      <c r="Q37" s="15"/>
      <c r="R37" s="20">
        <v>13.49433963297535</v>
      </c>
      <c r="T37" s="118">
        <v>-10.604498886139311</v>
      </c>
      <c r="U37" s="120">
        <v>6.6290221079549028</v>
      </c>
      <c r="V37" s="20">
        <v>34.777587632232084</v>
      </c>
      <c r="W37" s="20">
        <v>41.852510457379466</v>
      </c>
      <c r="X37" s="20">
        <v>47.462143022530121</v>
      </c>
    </row>
    <row r="38" spans="1:24">
      <c r="A38" s="13" t="s">
        <v>257</v>
      </c>
      <c r="B38" s="13">
        <v>60</v>
      </c>
      <c r="C38" s="13" t="s">
        <v>372</v>
      </c>
      <c r="D38" s="13">
        <v>-2531.4860487346459</v>
      </c>
      <c r="E38" s="17">
        <v>15.42</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423.90242326610974</v>
      </c>
      <c r="Q38" s="15"/>
      <c r="R38" s="20">
        <v>14.130080775536991</v>
      </c>
      <c r="T38" s="118">
        <v>-12.773466902481179</v>
      </c>
      <c r="U38" s="120">
        <v>1.512031306784678</v>
      </c>
      <c r="V38" s="20">
        <v>34.297021978961702</v>
      </c>
      <c r="W38" s="20">
        <v>34.791321377310155</v>
      </c>
      <c r="X38" s="20">
        <v>46.178220105698642</v>
      </c>
    </row>
    <row r="39" spans="1:24">
      <c r="A39" s="13" t="s">
        <v>540</v>
      </c>
      <c r="B39" s="13">
        <v>60</v>
      </c>
      <c r="C39" s="13" t="s">
        <v>372</v>
      </c>
      <c r="D39" s="14">
        <v>80150.444156878963</v>
      </c>
      <c r="E39" s="17">
        <v>427</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2742.8363854762574</v>
      </c>
      <c r="Q39" s="15"/>
      <c r="R39" s="20">
        <v>91.427879515875247</v>
      </c>
      <c r="T39" s="120">
        <v>560.79915512005584</v>
      </c>
      <c r="U39" s="118"/>
      <c r="V39" s="20">
        <v>70.831057535417727</v>
      </c>
      <c r="W39" s="20">
        <v>54.872930864387556</v>
      </c>
      <c r="X39" s="20">
        <v>91.656658724105753</v>
      </c>
    </row>
    <row r="40" spans="1:24">
      <c r="A40" s="13" t="s">
        <v>536</v>
      </c>
      <c r="B40" s="13">
        <v>60</v>
      </c>
      <c r="C40" s="13" t="s">
        <v>372</v>
      </c>
      <c r="D40" s="14">
        <v>5210.737851881504</v>
      </c>
      <c r="E40" s="17">
        <v>17.45</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1752.8114889612245</v>
      </c>
      <c r="Q40" s="16" t="s">
        <v>2375</v>
      </c>
      <c r="R40" s="20">
        <v>58.42704963204082</v>
      </c>
      <c r="T40" s="118">
        <v>-1.7537611220458338</v>
      </c>
      <c r="U40" s="118"/>
      <c r="V40" s="20">
        <v>49.287005536431963</v>
      </c>
      <c r="W40" s="20">
        <v>69.09109721308603</v>
      </c>
      <c r="X40" s="20">
        <v>45.990593174856862</v>
      </c>
    </row>
    <row r="41" spans="1:24">
      <c r="A41" s="13" t="s">
        <v>527</v>
      </c>
      <c r="B41" s="13">
        <v>60</v>
      </c>
      <c r="C41" s="13" t="s">
        <v>372</v>
      </c>
      <c r="D41" s="14">
        <v>-1918.566737960916</v>
      </c>
      <c r="E41" s="17">
        <v>1.31</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284.026571673842</v>
      </c>
      <c r="Q41" s="16" t="s">
        <v>2242</v>
      </c>
      <c r="R41" s="20">
        <v>9.4675523891280662</v>
      </c>
      <c r="T41" s="118">
        <v>-5.6017856317349946</v>
      </c>
      <c r="U41" s="118"/>
      <c r="V41" s="20">
        <v>20.464395680290018</v>
      </c>
      <c r="W41" s="20">
        <v>44.779553443416006</v>
      </c>
      <c r="X41" s="20">
        <v>43.605268047875505</v>
      </c>
    </row>
    <row r="42" spans="1:24">
      <c r="A42" s="13" t="s">
        <v>105</v>
      </c>
      <c r="B42" s="13">
        <v>60</v>
      </c>
      <c r="C42" s="13" t="s">
        <v>372</v>
      </c>
      <c r="D42" s="14">
        <v>178840.39408956794</v>
      </c>
      <c r="E42" s="17">
        <v>194</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-1774.1947987280505</v>
      </c>
      <c r="E43" s="17">
        <v>8.9</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245.68857728882568</v>
      </c>
      <c r="Q43" s="15"/>
      <c r="R43" s="20">
        <v>8.1896192429608554</v>
      </c>
      <c r="T43" s="118">
        <v>-9.4331389526182363</v>
      </c>
      <c r="U43" s="120">
        <v>-8.7832084544839972</v>
      </c>
      <c r="V43" s="20">
        <v>28.13889606410746</v>
      </c>
      <c r="W43" s="20">
        <v>49.676236301649745</v>
      </c>
      <c r="X43" s="20">
        <v>39.074938984745394</v>
      </c>
    </row>
    <row r="44" spans="1:24">
      <c r="A44" s="13" t="s">
        <v>435</v>
      </c>
      <c r="B44" s="13">
        <v>60</v>
      </c>
      <c r="C44" s="13" t="s">
        <v>372</v>
      </c>
      <c r="D44" s="14">
        <v>-8216.6134573135714</v>
      </c>
      <c r="E44" s="17">
        <v>103.8</v>
      </c>
      <c r="F44" s="13" t="s">
        <v>683</v>
      </c>
      <c r="G44" s="13">
        <v>1459724461</v>
      </c>
      <c r="H44" s="13" t="s">
        <v>1483</v>
      </c>
      <c r="I44" s="13" t="s">
        <v>1006</v>
      </c>
      <c r="J44" s="13">
        <v>11342832137</v>
      </c>
      <c r="K44" s="13">
        <v>0</v>
      </c>
      <c r="L44" s="13" t="s">
        <v>1206</v>
      </c>
      <c r="M44" s="13" t="s">
        <v>1484</v>
      </c>
      <c r="N44" s="13" t="s">
        <v>1229</v>
      </c>
      <c r="O44" s="13">
        <v>86.723233805975028</v>
      </c>
      <c r="P44" s="13">
        <v>520.75934782917386</v>
      </c>
      <c r="Q44" s="15"/>
      <c r="R44" s="20">
        <v>17.35864492763913</v>
      </c>
      <c r="T44" s="118">
        <v>33.482007452699492</v>
      </c>
      <c r="U44" s="120">
        <v>108.42289987813032</v>
      </c>
      <c r="V44" s="20">
        <v>55.728161987141974</v>
      </c>
      <c r="W44" s="20">
        <v>32.250895670523626</v>
      </c>
      <c r="X44" s="20">
        <v>60.40068601165683</v>
      </c>
    </row>
    <row r="45" spans="1:24">
      <c r="A45" s="13" t="s">
        <v>686</v>
      </c>
      <c r="B45" s="13">
        <v>60</v>
      </c>
      <c r="C45" s="13" t="s">
        <v>372</v>
      </c>
      <c r="D45" s="14">
        <v>-1731.1444018573497</v>
      </c>
      <c r="E45" s="17">
        <v>26.5</v>
      </c>
      <c r="F45" s="13" t="s">
        <v>683</v>
      </c>
      <c r="G45" s="13">
        <v>9395308662</v>
      </c>
      <c r="H45" s="13" t="s">
        <v>1485</v>
      </c>
      <c r="I45" s="13" t="s">
        <v>1027</v>
      </c>
      <c r="J45" s="13">
        <v>35288102843</v>
      </c>
      <c r="K45" s="13">
        <v>0</v>
      </c>
      <c r="L45" s="13" t="s">
        <v>1125</v>
      </c>
      <c r="M45" s="13" t="s">
        <v>1486</v>
      </c>
      <c r="N45" s="13" t="s">
        <v>1175</v>
      </c>
      <c r="O45" s="13">
        <v>37.409960967555847</v>
      </c>
      <c r="P45" s="13">
        <v>927.23824816948456</v>
      </c>
      <c r="Q45" s="15"/>
      <c r="R45" s="20">
        <v>30.907941605649487</v>
      </c>
      <c r="T45" s="118">
        <v>6.931467673940972</v>
      </c>
      <c r="U45" s="120">
        <v>26.689677167009727</v>
      </c>
      <c r="V45" s="20">
        <v>53.55623057693353</v>
      </c>
      <c r="W45" s="20">
        <v>60.776359824370786</v>
      </c>
      <c r="X45" s="20">
        <v>61.334532748732954</v>
      </c>
    </row>
    <row r="46" spans="1:24">
      <c r="A46" s="13" t="s">
        <v>209</v>
      </c>
      <c r="B46" s="13">
        <v>60</v>
      </c>
      <c r="C46" s="13" t="s">
        <v>372</v>
      </c>
      <c r="D46" s="14">
        <v>19734.374038943799</v>
      </c>
      <c r="E46" s="17">
        <v>120.2</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2428.7546302849983</v>
      </c>
      <c r="Q46" s="15"/>
      <c r="R46" s="20">
        <v>80.958487676166612</v>
      </c>
      <c r="T46" s="118">
        <v>30.429937170089687</v>
      </c>
      <c r="U46" s="118">
        <v>160.95241181172426</v>
      </c>
      <c r="V46" s="20">
        <v>34.584089099724082</v>
      </c>
      <c r="W46" s="20">
        <v>51.792507430271641</v>
      </c>
      <c r="X46" s="20">
        <v>74.131209466202705</v>
      </c>
    </row>
    <row r="47" spans="1:24">
      <c r="A47" s="13" t="s">
        <v>267</v>
      </c>
      <c r="B47" s="13">
        <v>60</v>
      </c>
      <c r="C47" s="13" t="s">
        <v>372</v>
      </c>
      <c r="D47" s="14">
        <v>-17798.548593505784</v>
      </c>
      <c r="E47" s="17">
        <v>90.25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404.77916996540682</v>
      </c>
      <c r="Q47" s="15"/>
      <c r="R47" s="20">
        <v>13.492638998846894</v>
      </c>
      <c r="T47" s="118">
        <v>-57.341286607431385</v>
      </c>
      <c r="U47" s="120">
        <v>-66.941432699014172</v>
      </c>
      <c r="V47" s="20">
        <v>41.373530902823177</v>
      </c>
      <c r="W47" s="20">
        <v>49.723185582073896</v>
      </c>
      <c r="X47" s="20">
        <v>41.326622200688703</v>
      </c>
    </row>
    <row r="48" spans="1:24">
      <c r="A48" s="13" t="s">
        <v>283</v>
      </c>
      <c r="B48" s="13">
        <v>60</v>
      </c>
      <c r="C48" s="13" t="s">
        <v>372</v>
      </c>
      <c r="D48" s="14">
        <v>42491.019763529752</v>
      </c>
      <c r="E48" s="17">
        <v>85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2132.561434460175</v>
      </c>
      <c r="Q48" s="15"/>
      <c r="R48" s="20">
        <v>71.085381148672496</v>
      </c>
      <c r="T48" s="120">
        <v>143.64318677166261</v>
      </c>
      <c r="U48" s="118">
        <v>104.04672123059335</v>
      </c>
      <c r="V48" s="20">
        <v>69.855139199354724</v>
      </c>
      <c r="W48" s="20">
        <v>40.067651409745409</v>
      </c>
      <c r="X48" s="20">
        <v>79.162857595208251</v>
      </c>
    </row>
    <row r="49" spans="1:24">
      <c r="A49" s="13" t="s">
        <v>282</v>
      </c>
      <c r="B49" s="13">
        <v>60</v>
      </c>
      <c r="C49" s="13" t="s">
        <v>372</v>
      </c>
      <c r="D49" s="13">
        <v>-6385.0976552125612</v>
      </c>
      <c r="E49" s="17">
        <v>20.14</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424.62286120477103</v>
      </c>
      <c r="Q49" s="15"/>
      <c r="R49" s="20">
        <v>14.154095373492368</v>
      </c>
      <c r="T49" s="118">
        <v>-37.83807855881328</v>
      </c>
      <c r="U49" s="120">
        <v>-19.448507911420769</v>
      </c>
      <c r="V49" s="20">
        <v>26.552764782139555</v>
      </c>
      <c r="W49" s="20">
        <v>43.587317637416582</v>
      </c>
      <c r="X49" s="20">
        <v>42.909461377482643</v>
      </c>
    </row>
    <row r="50" spans="1:24">
      <c r="A50" s="13" t="s">
        <v>760</v>
      </c>
      <c r="B50" s="13">
        <v>60</v>
      </c>
      <c r="C50" s="13" t="s">
        <v>372</v>
      </c>
      <c r="D50" s="13">
        <v>-23857.797341100166</v>
      </c>
      <c r="E50" s="17">
        <v>19.309999999999999</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442.32877128607504</v>
      </c>
      <c r="Q50" s="15"/>
      <c r="R50" s="20">
        <v>14.744292376202502</v>
      </c>
      <c r="T50" s="118"/>
      <c r="U50" s="118"/>
      <c r="V50" s="20">
        <v>24.088749685347121</v>
      </c>
      <c r="W50" s="20">
        <v>15.649257632876065</v>
      </c>
      <c r="X50" s="20"/>
    </row>
    <row r="51" spans="1:24">
      <c r="A51" s="13" t="s">
        <v>629</v>
      </c>
      <c r="B51" s="13">
        <v>60</v>
      </c>
      <c r="C51" s="13" t="s">
        <v>372</v>
      </c>
      <c r="D51" s="14">
        <v>6882.5501019767898</v>
      </c>
      <c r="E51" s="17">
        <v>197.9</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1321.6377775532158</v>
      </c>
      <c r="Q51" s="15"/>
      <c r="R51" s="20">
        <v>44.054592585107194</v>
      </c>
      <c r="T51" s="120">
        <v>319.47980259191041</v>
      </c>
      <c r="U51" s="118"/>
      <c r="V51" s="20">
        <v>49.739764064524422</v>
      </c>
      <c r="W51" s="20">
        <v>55.804554836768375</v>
      </c>
      <c r="X51" s="20">
        <v>87.859216024540189</v>
      </c>
    </row>
    <row r="52" spans="1:24">
      <c r="A52" s="13" t="s">
        <v>135</v>
      </c>
      <c r="B52" s="13">
        <v>60</v>
      </c>
      <c r="C52" s="13" t="s">
        <v>372</v>
      </c>
      <c r="D52" s="13">
        <v>2300.3399710964345</v>
      </c>
      <c r="E52" s="17">
        <v>3.97</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2769.7824121948611</v>
      </c>
      <c r="Q52" s="15"/>
      <c r="R52" s="20">
        <v>92.326080406495365</v>
      </c>
      <c r="T52" s="118">
        <v>-0.59849398081047056</v>
      </c>
      <c r="U52" s="118">
        <v>4.1138974601209366</v>
      </c>
      <c r="V52" s="20">
        <v>49.313433954707747</v>
      </c>
      <c r="W52" s="20">
        <v>50.650317164591762</v>
      </c>
      <c r="X52" s="20">
        <v>59.117168649579277</v>
      </c>
    </row>
    <row r="53" spans="1:24">
      <c r="A53" s="13" t="s">
        <v>528</v>
      </c>
      <c r="B53" s="13">
        <v>60</v>
      </c>
      <c r="C53" s="13" t="s">
        <v>372</v>
      </c>
      <c r="D53" s="14">
        <v>389.35930576897704</v>
      </c>
      <c r="E53" s="17">
        <v>40.9</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1826.1603704291247</v>
      </c>
      <c r="Q53" s="15"/>
      <c r="R53" s="20">
        <v>60.872012347637487</v>
      </c>
      <c r="T53" s="118">
        <v>-18.966405992681956</v>
      </c>
      <c r="U53" s="118"/>
      <c r="V53" s="20">
        <v>37.934507335069178</v>
      </c>
      <c r="W53" s="20">
        <v>34.650284007315605</v>
      </c>
      <c r="X53" s="20">
        <v>44.603422843413497</v>
      </c>
    </row>
    <row r="54" spans="1:24">
      <c r="A54" s="13" t="s">
        <v>156</v>
      </c>
      <c r="B54" s="13">
        <v>60</v>
      </c>
      <c r="C54" s="13" t="s">
        <v>372</v>
      </c>
      <c r="D54" s="14">
        <v>-424.04004104366288</v>
      </c>
      <c r="E54" s="17">
        <v>1.54</v>
      </c>
      <c r="F54" s="13" t="s">
        <v>357</v>
      </c>
      <c r="G54" s="13">
        <v>-82587584</v>
      </c>
      <c r="H54" s="13" t="s">
        <v>1495</v>
      </c>
      <c r="I54" s="13">
        <v>-0.70282037666666664</v>
      </c>
      <c r="J54" s="13">
        <v>-421692226</v>
      </c>
      <c r="K54" s="13">
        <v>600000000</v>
      </c>
      <c r="L54" s="13" t="s">
        <v>1496</v>
      </c>
      <c r="M54" s="13">
        <v>600000000</v>
      </c>
      <c r="N54" s="13" t="s">
        <v>1360</v>
      </c>
      <c r="O54" s="13">
        <v>114.70553072265308</v>
      </c>
      <c r="P54" s="13">
        <v>708.25447053973119</v>
      </c>
      <c r="Q54" s="16" t="s">
        <v>2203</v>
      </c>
      <c r="R54" s="20">
        <v>23.608482351324373</v>
      </c>
      <c r="T54" s="118">
        <v>-4.2814699617219043</v>
      </c>
      <c r="U54" s="120">
        <v>-5.2684572738634028</v>
      </c>
      <c r="V54" s="20">
        <v>29.023250521371629</v>
      </c>
      <c r="W54" s="20">
        <v>45.770697533675246</v>
      </c>
      <c r="X54" s="20">
        <v>36.481284846309208</v>
      </c>
    </row>
    <row r="55" spans="1:24">
      <c r="A55" s="13" t="s">
        <v>277</v>
      </c>
      <c r="B55" s="13">
        <v>60</v>
      </c>
      <c r="C55" s="13" t="s">
        <v>372</v>
      </c>
      <c r="D55" s="14">
        <v>78643.25218910494</v>
      </c>
      <c r="E55" s="17">
        <v>380.75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1950.2196650663066</v>
      </c>
      <c r="Q55" s="15"/>
      <c r="R55" s="20">
        <v>65.007322168876883</v>
      </c>
      <c r="T55" s="118">
        <v>78.406501222534644</v>
      </c>
      <c r="U55" s="118">
        <v>760.66722672588071</v>
      </c>
      <c r="V55" s="20">
        <v>47.807547372219858</v>
      </c>
      <c r="W55" s="20">
        <v>72.958918857425772</v>
      </c>
      <c r="X55" s="20">
        <v>71.925785280951644</v>
      </c>
    </row>
    <row r="56" spans="1:24">
      <c r="A56" s="13" t="s">
        <v>473</v>
      </c>
      <c r="B56" s="13">
        <v>60</v>
      </c>
      <c r="C56" s="13" t="s">
        <v>372</v>
      </c>
      <c r="D56" s="14">
        <v>-1058.5982429790697</v>
      </c>
      <c r="E56" s="17">
        <v>10.95</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460.95495378012015</v>
      </c>
      <c r="Q56" s="15"/>
      <c r="R56" s="20">
        <v>15.365165126004005</v>
      </c>
      <c r="T56" s="118">
        <v>-1.6268659440127031</v>
      </c>
      <c r="U56" s="118"/>
      <c r="V56" s="20">
        <v>47.606640958155367</v>
      </c>
      <c r="W56" s="20">
        <v>54.641452051995522</v>
      </c>
      <c r="X56" s="20">
        <v>44.440303087812019</v>
      </c>
    </row>
    <row r="57" spans="1:24">
      <c r="A57" s="13" t="s">
        <v>447</v>
      </c>
      <c r="B57" s="13">
        <v>60</v>
      </c>
      <c r="C57" s="13" t="s">
        <v>372</v>
      </c>
      <c r="D57" s="14">
        <v>72067.954183021357</v>
      </c>
      <c r="E57" s="17">
        <v>316</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1506.649181254633</v>
      </c>
      <c r="Q57" s="15"/>
      <c r="R57" s="20">
        <v>50.221639375154432</v>
      </c>
      <c r="T57" s="120">
        <v>305.93541454326271</v>
      </c>
      <c r="U57" s="118">
        <v>523.5495399041954</v>
      </c>
      <c r="V57" s="20">
        <v>50.144454180324431</v>
      </c>
      <c r="W57" s="20">
        <v>74.205569321276883</v>
      </c>
      <c r="X57" s="20">
        <v>76.491712358121362</v>
      </c>
    </row>
    <row r="58" spans="1:24">
      <c r="A58" s="13" t="s">
        <v>326</v>
      </c>
      <c r="B58" s="13">
        <v>60</v>
      </c>
      <c r="C58" s="13" t="s">
        <v>372</v>
      </c>
      <c r="D58" s="14">
        <v>-11250.275340212071</v>
      </c>
      <c r="E58" s="17">
        <v>46.98</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430.08633007838455</v>
      </c>
      <c r="Q58" s="15"/>
      <c r="R58" s="20">
        <v>14.336211002612819</v>
      </c>
      <c r="T58" s="118">
        <v>-52.067851454163474</v>
      </c>
      <c r="U58" s="120">
        <v>-21.43982497348901</v>
      </c>
      <c r="V58" s="20">
        <v>32.335654691035771</v>
      </c>
      <c r="W58" s="20">
        <v>25.311055826208445</v>
      </c>
      <c r="X58" s="20">
        <v>43.160348823961577</v>
      </c>
    </row>
    <row r="59" spans="1:24">
      <c r="A59" s="13" t="s">
        <v>302</v>
      </c>
      <c r="B59" s="13">
        <v>60</v>
      </c>
      <c r="C59" s="13" t="s">
        <v>372</v>
      </c>
      <c r="D59" s="14">
        <v>-2684.8628950369502</v>
      </c>
      <c r="E59" s="17">
        <v>9.8699999999999992</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704.44358444582485</v>
      </c>
      <c r="Q59" s="15"/>
      <c r="R59" s="20">
        <v>23.481452814860827</v>
      </c>
      <c r="T59" s="118">
        <v>-11.166426696178711</v>
      </c>
      <c r="U59" s="120">
        <v>4.1314689586109843</v>
      </c>
      <c r="V59" s="20">
        <v>31.642953944071387</v>
      </c>
      <c r="W59" s="20">
        <v>56.709941775224536</v>
      </c>
      <c r="X59" s="20">
        <v>44.835151439933405</v>
      </c>
    </row>
    <row r="60" spans="1:24">
      <c r="A60" s="13" t="s">
        <v>470</v>
      </c>
      <c r="B60" s="13">
        <v>60</v>
      </c>
      <c r="C60" s="13" t="s">
        <v>372</v>
      </c>
      <c r="D60" s="14">
        <v>-16548.167926931896</v>
      </c>
      <c r="E60" s="17">
        <v>41.76</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364.23281224865565</v>
      </c>
      <c r="Q60" s="15"/>
      <c r="R60" s="20">
        <v>12.141093741621855</v>
      </c>
      <c r="T60" s="118">
        <v>-31.185017154254027</v>
      </c>
      <c r="U60" s="120">
        <v>-0.17993134271804934</v>
      </c>
      <c r="V60" s="20">
        <v>30.632351965529821</v>
      </c>
      <c r="W60" s="20">
        <v>28.951234640068101</v>
      </c>
      <c r="X60" s="20">
        <v>39.647951522043975</v>
      </c>
    </row>
    <row r="61" spans="1:24">
      <c r="A61" s="13" t="s">
        <v>119</v>
      </c>
      <c r="B61" s="13">
        <v>60</v>
      </c>
      <c r="C61" s="13" t="s">
        <v>372</v>
      </c>
      <c r="D61" s="13">
        <v>179595.62588272378</v>
      </c>
      <c r="E61" s="17">
        <v>293.75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2353.3057645364916</v>
      </c>
      <c r="Q61" s="15"/>
      <c r="R61" s="20">
        <v>78.443525484549724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-40398.222064756766</v>
      </c>
      <c r="E63" s="17">
        <v>95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518.79595276716509</v>
      </c>
      <c r="Q63" s="15"/>
      <c r="R63" s="20">
        <v>17.293198425572168</v>
      </c>
      <c r="T63" s="118">
        <v>-9.7146468788126583</v>
      </c>
      <c r="U63" s="120">
        <v>-2.3921327705382112</v>
      </c>
      <c r="V63" s="20">
        <v>39.956944979503639</v>
      </c>
      <c r="W63" s="20">
        <v>25.859932100935669</v>
      </c>
      <c r="X63" s="20">
        <v>49.435411032462206</v>
      </c>
    </row>
    <row r="64" spans="1:24">
      <c r="A64" s="13" t="s">
        <v>688</v>
      </c>
      <c r="B64" s="13">
        <v>60</v>
      </c>
      <c r="C64" s="13" t="s">
        <v>372</v>
      </c>
      <c r="D64" s="14">
        <v>-3125.2650177628902</v>
      </c>
      <c r="E64" s="17">
        <v>5.95</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425.34467308099801</v>
      </c>
      <c r="Q64" s="15"/>
      <c r="R64" s="20">
        <v>14.178155769366601</v>
      </c>
      <c r="T64" s="118">
        <v>-4.5479742061295614</v>
      </c>
      <c r="U64" s="118">
        <v>7.3386222325945649</v>
      </c>
      <c r="V64" s="20">
        <v>31.364787907283635</v>
      </c>
      <c r="W64" s="20">
        <v>33.718889666475555</v>
      </c>
      <c r="X64" s="20">
        <v>51.653101831328442</v>
      </c>
    </row>
    <row r="65" spans="1:24">
      <c r="A65" s="13" t="s">
        <v>377</v>
      </c>
      <c r="B65" s="13">
        <v>60</v>
      </c>
      <c r="C65" s="13" t="s">
        <v>372</v>
      </c>
      <c r="D65" s="14">
        <v>36487.167468311272</v>
      </c>
      <c r="E65" s="17">
        <v>120</v>
      </c>
      <c r="F65" s="13" t="s">
        <v>349</v>
      </c>
      <c r="G65" s="13">
        <v>-631248</v>
      </c>
      <c r="H65" s="13" t="s">
        <v>1507</v>
      </c>
      <c r="I65" s="13">
        <v>15.500313625</v>
      </c>
      <c r="J65" s="13">
        <v>124002509</v>
      </c>
      <c r="K65" s="13">
        <v>8000000</v>
      </c>
      <c r="L65" s="13">
        <v>7.7417788377169048</v>
      </c>
      <c r="M65" s="13">
        <v>960000000</v>
      </c>
      <c r="N65" s="13" t="s">
        <v>1508</v>
      </c>
      <c r="O65" s="13">
        <v>29.700334105349686</v>
      </c>
      <c r="P65" s="13">
        <v>2725.6249843449882</v>
      </c>
      <c r="Q65" s="15"/>
      <c r="R65" s="20">
        <v>90.854166144832945</v>
      </c>
      <c r="T65" s="120">
        <v>128.86496555693498</v>
      </c>
      <c r="U65" s="120">
        <v>105.00621742752415</v>
      </c>
      <c r="V65" s="20">
        <v>44.882973702487917</v>
      </c>
      <c r="W65" s="20">
        <v>57.600229879541274</v>
      </c>
      <c r="X65" s="20">
        <v>63.116279547332589</v>
      </c>
    </row>
    <row r="66" spans="1:24">
      <c r="A66" s="13" t="s">
        <v>72</v>
      </c>
      <c r="B66" s="13">
        <v>60</v>
      </c>
      <c r="C66" s="13" t="s">
        <v>372</v>
      </c>
      <c r="D66" s="14">
        <v>867.90284044852228</v>
      </c>
      <c r="E66" s="17">
        <v>16.38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1132.5234684448483</v>
      </c>
      <c r="Q66" s="15"/>
      <c r="R66" s="20">
        <v>37.750782281494942</v>
      </c>
      <c r="T66" s="118">
        <v>6.1120934785974868</v>
      </c>
      <c r="U66" s="118">
        <v>16.048074481050421</v>
      </c>
      <c r="V66" s="20">
        <v>49.705746451305451</v>
      </c>
      <c r="W66" s="20">
        <v>77.579472883080058</v>
      </c>
      <c r="X66" s="20">
        <v>59.689745045998237</v>
      </c>
    </row>
    <row r="67" spans="1:24">
      <c r="A67" s="13" t="s">
        <v>81</v>
      </c>
      <c r="B67" s="13">
        <v>60</v>
      </c>
      <c r="C67" s="13" t="s">
        <v>372</v>
      </c>
      <c r="D67" s="14">
        <v>-10167.583114776447</v>
      </c>
      <c r="E67" s="17">
        <v>34.200000000000003</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100.02062292109626</v>
      </c>
      <c r="Q67" s="15"/>
      <c r="R67" s="20">
        <v>3.3340207640365422</v>
      </c>
      <c r="T67" s="118">
        <v>-4.1058107556797552</v>
      </c>
      <c r="U67" s="120">
        <v>6.9260345514987876</v>
      </c>
      <c r="V67" s="20">
        <v>48.384094269643668</v>
      </c>
      <c r="W67" s="20">
        <v>59.011459565463774</v>
      </c>
      <c r="X67" s="20">
        <v>49.600856355824085</v>
      </c>
    </row>
    <row r="68" spans="1:24">
      <c r="A68" s="13" t="s">
        <v>160</v>
      </c>
      <c r="B68" s="13">
        <v>60</v>
      </c>
      <c r="C68" s="13" t="s">
        <v>372</v>
      </c>
      <c r="D68" s="13">
        <v>-159.32379708550215</v>
      </c>
      <c r="E68" s="17">
        <v>3.98</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1234.0587488860822</v>
      </c>
      <c r="Q68" s="15"/>
      <c r="R68" s="20">
        <v>41.13529162953607</v>
      </c>
      <c r="T68" s="118">
        <v>-2.524690553863782</v>
      </c>
      <c r="U68" s="120">
        <v>2.6015916768279812</v>
      </c>
      <c r="V68" s="20">
        <v>37.74142682824565</v>
      </c>
      <c r="W68" s="20">
        <v>58.29094386516519</v>
      </c>
      <c r="X68" s="20">
        <v>50.235027592646105</v>
      </c>
    </row>
    <row r="69" spans="1:24">
      <c r="A69" s="13" t="s">
        <v>523</v>
      </c>
      <c r="B69" s="13">
        <v>60</v>
      </c>
      <c r="C69" s="13" t="s">
        <v>372</v>
      </c>
      <c r="D69" s="14">
        <v>5984.5504804200546</v>
      </c>
      <c r="E69" s="17">
        <v>55.7</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2095.3621407185419</v>
      </c>
      <c r="Q69" s="15"/>
      <c r="R69" s="20">
        <v>69.845404690618068</v>
      </c>
      <c r="T69" s="118">
        <v>-23.51636468823358</v>
      </c>
      <c r="U69" s="118"/>
      <c r="V69" s="20">
        <v>38.363209941882126</v>
      </c>
      <c r="W69" s="20">
        <v>48.270857941672006</v>
      </c>
      <c r="X69" s="20">
        <v>48.463698600028216</v>
      </c>
    </row>
    <row r="70" spans="1:24">
      <c r="A70" s="13" t="s">
        <v>310</v>
      </c>
      <c r="B70" s="13">
        <v>60</v>
      </c>
      <c r="C70" s="13" t="s">
        <v>372</v>
      </c>
      <c r="D70" s="13">
        <v>-6803.8890978158224</v>
      </c>
      <c r="E70" s="17">
        <v>12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481.85326710587037</v>
      </c>
      <c r="Q70" s="15"/>
      <c r="R70" s="20">
        <v>16.061775570195678</v>
      </c>
      <c r="T70" s="118">
        <v>-20.525419958037077</v>
      </c>
      <c r="U70" s="118">
        <v>15.437251981057045</v>
      </c>
      <c r="V70" s="20">
        <v>26.183514034742355</v>
      </c>
      <c r="W70" s="20">
        <v>45.656245243423427</v>
      </c>
      <c r="X70" s="20">
        <v>46.292998834192112</v>
      </c>
    </row>
    <row r="71" spans="1:24">
      <c r="A71" s="13" t="s">
        <v>309</v>
      </c>
      <c r="B71" s="13">
        <v>60</v>
      </c>
      <c r="C71" s="13" t="s">
        <v>372</v>
      </c>
      <c r="D71" s="14">
        <v>-138606.62638487041</v>
      </c>
      <c r="E71" s="17">
        <v>449.25</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661.57364656601419</v>
      </c>
      <c r="Q71" s="15"/>
      <c r="R71" s="20">
        <v>22.052454885533805</v>
      </c>
      <c r="T71" s="118">
        <v>-766.79606647115747</v>
      </c>
      <c r="U71" s="120">
        <v>382.7420454259186</v>
      </c>
      <c r="V71" s="20">
        <v>30.954199133856452</v>
      </c>
      <c r="W71" s="20">
        <v>45.439232515523045</v>
      </c>
      <c r="X71" s="20">
        <v>47.814486463053456</v>
      </c>
    </row>
    <row r="72" spans="1:24">
      <c r="A72" s="13" t="s">
        <v>217</v>
      </c>
      <c r="B72" s="13">
        <v>60</v>
      </c>
      <c r="C72" s="13" t="s">
        <v>372</v>
      </c>
      <c r="D72" s="14">
        <v>5190.9536513673156</v>
      </c>
      <c r="E72" s="17">
        <v>26.4</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1942.0730452121923</v>
      </c>
      <c r="Q72" s="15"/>
      <c r="R72" s="20">
        <v>64.735768173739743</v>
      </c>
      <c r="T72" s="118">
        <v>-9.6948610753599951</v>
      </c>
      <c r="U72" s="120">
        <v>11.855444653226641</v>
      </c>
      <c r="V72" s="20">
        <v>36.548869299501114</v>
      </c>
      <c r="W72" s="20">
        <v>49.797851811211309</v>
      </c>
      <c r="X72" s="20">
        <v>51.215201081066077</v>
      </c>
    </row>
    <row r="73" spans="1:24">
      <c r="A73" s="13" t="s">
        <v>36</v>
      </c>
      <c r="B73" s="13">
        <v>60</v>
      </c>
      <c r="C73" s="13" t="s">
        <v>372</v>
      </c>
      <c r="D73" s="14">
        <v>-7289.3302963086981</v>
      </c>
      <c r="E73" s="17">
        <v>30.32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493.08944934227054</v>
      </c>
      <c r="Q73" s="15"/>
      <c r="R73" s="20">
        <v>16.436314978075686</v>
      </c>
      <c r="T73" s="118">
        <v>2.6348583551389027</v>
      </c>
      <c r="U73" s="120">
        <v>18.367887813254846</v>
      </c>
      <c r="V73" s="20">
        <v>44.059174664434948</v>
      </c>
      <c r="W73" s="20">
        <v>41.408925175323887</v>
      </c>
      <c r="X73" s="20">
        <v>56.423611647846535</v>
      </c>
    </row>
    <row r="74" spans="1:24">
      <c r="A74" s="13" t="s">
        <v>378</v>
      </c>
      <c r="B74" s="13">
        <v>60</v>
      </c>
      <c r="C74" s="13" t="s">
        <v>372</v>
      </c>
      <c r="D74" s="14">
        <v>-1454.3819861414065</v>
      </c>
      <c r="E74" s="17">
        <v>29.56</v>
      </c>
      <c r="F74" s="13" t="s">
        <v>375</v>
      </c>
      <c r="G74" s="13" t="s">
        <v>810</v>
      </c>
      <c r="H74" s="13" t="s">
        <v>1516</v>
      </c>
      <c r="I74" s="13" t="s">
        <v>811</v>
      </c>
      <c r="J74" s="13" t="s">
        <v>812</v>
      </c>
      <c r="K74" s="13" t="s">
        <v>813</v>
      </c>
      <c r="L74" s="13" t="s">
        <v>781</v>
      </c>
      <c r="M74" s="13" t="s">
        <v>1517</v>
      </c>
      <c r="N74" s="13" t="s">
        <v>1518</v>
      </c>
      <c r="O74" s="13">
        <v>30.207879709360263</v>
      </c>
      <c r="P74" s="13">
        <v>795.94057750385366</v>
      </c>
      <c r="Q74" s="15"/>
      <c r="R74" s="20">
        <v>26.531352583461789</v>
      </c>
      <c r="T74" s="118">
        <v>22.21665628152671</v>
      </c>
      <c r="U74" s="118">
        <v>63.760769628001093</v>
      </c>
      <c r="V74" s="20">
        <v>49.779242224916629</v>
      </c>
      <c r="W74" s="20">
        <v>48.762427453952569</v>
      </c>
      <c r="X74" s="20">
        <v>69.610700626405588</v>
      </c>
    </row>
    <row r="75" spans="1:24">
      <c r="A75" s="13" t="s">
        <v>2</v>
      </c>
      <c r="B75" s="13">
        <v>60</v>
      </c>
      <c r="C75" s="13" t="s">
        <v>372</v>
      </c>
      <c r="D75" s="14">
        <v>170324.31025090546</v>
      </c>
      <c r="E75" s="17">
        <v>325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2966.1805702870038</v>
      </c>
      <c r="Q75" s="15"/>
      <c r="R75" s="20">
        <v>98.872685676233459</v>
      </c>
      <c r="T75" s="118">
        <v>245.96098286505338</v>
      </c>
      <c r="U75" s="118">
        <v>345.26257898274991</v>
      </c>
      <c r="V75" s="20">
        <v>63.152127180091547</v>
      </c>
      <c r="W75" s="20">
        <v>62.997972766882043</v>
      </c>
      <c r="X75" s="20">
        <v>65.460320552973556</v>
      </c>
    </row>
    <row r="76" spans="1:24">
      <c r="A76" s="13" t="s">
        <v>379</v>
      </c>
      <c r="B76" s="13">
        <v>60</v>
      </c>
      <c r="C76" s="13" t="s">
        <v>372</v>
      </c>
      <c r="D76" s="14">
        <v>-2108.7911900182376</v>
      </c>
      <c r="E76" s="17">
        <v>3.76</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167.90855997350997</v>
      </c>
      <c r="Q76" s="16" t="s">
        <v>2242</v>
      </c>
      <c r="R76" s="20">
        <v>5.5969519991169987</v>
      </c>
      <c r="T76" s="118">
        <v>0.59264765446429557</v>
      </c>
      <c r="U76" s="120">
        <v>-1.8107941792191884</v>
      </c>
      <c r="V76" s="20">
        <v>62.080212987627888</v>
      </c>
      <c r="W76" s="20">
        <v>61.944991300675653</v>
      </c>
      <c r="X76" s="20">
        <v>50.457624535616404</v>
      </c>
    </row>
    <row r="77" spans="1:24">
      <c r="A77" s="13" t="s">
        <v>166</v>
      </c>
      <c r="B77" s="13">
        <v>60</v>
      </c>
      <c r="C77" s="13" t="s">
        <v>372</v>
      </c>
      <c r="D77" s="14">
        <v>4250.90229803903</v>
      </c>
      <c r="E77" s="17">
        <v>26.08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1471.196068410517</v>
      </c>
      <c r="Q77" s="15"/>
      <c r="R77" s="20">
        <v>49.039868947017233</v>
      </c>
      <c r="T77" s="118">
        <v>-27.563535824097798</v>
      </c>
      <c r="U77" s="120">
        <v>3.7476572814534137</v>
      </c>
      <c r="V77" s="20">
        <v>38.163173781279042</v>
      </c>
      <c r="W77" s="20">
        <v>48.085519210126023</v>
      </c>
      <c r="X77" s="20">
        <v>45.277626196435101</v>
      </c>
    </row>
    <row r="78" spans="1:24">
      <c r="A78" s="13" t="s">
        <v>548</v>
      </c>
      <c r="B78" s="13">
        <v>60</v>
      </c>
      <c r="C78" s="13" t="s">
        <v>372</v>
      </c>
      <c r="D78" s="14">
        <v>102177.25071824674</v>
      </c>
      <c r="E78" s="17">
        <v>158.1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-22757.168298540051</v>
      </c>
      <c r="E79" s="17">
        <v>38.24</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376.16372322774401</v>
      </c>
      <c r="Q79" s="15"/>
      <c r="R79" s="20">
        <v>12.538790774258134</v>
      </c>
      <c r="T79" s="118">
        <v>5.0358660760156937</v>
      </c>
      <c r="U79" s="120">
        <v>17.350535773913265</v>
      </c>
      <c r="V79" s="20">
        <v>46.795472924562688</v>
      </c>
      <c r="W79" s="20">
        <v>54.711415211820864</v>
      </c>
      <c r="X79" s="20">
        <v>55.91921993016711</v>
      </c>
    </row>
    <row r="80" spans="1:24">
      <c r="A80" s="13" t="s">
        <v>690</v>
      </c>
      <c r="B80" s="13">
        <v>60</v>
      </c>
      <c r="C80" s="13" t="s">
        <v>372</v>
      </c>
      <c r="D80" s="14">
        <v>-8185.0651988354175</v>
      </c>
      <c r="E80" s="17">
        <v>68.5</v>
      </c>
      <c r="F80" s="13" t="s">
        <v>375</v>
      </c>
      <c r="G80" s="13" t="s">
        <v>814</v>
      </c>
      <c r="H80" s="13" t="s">
        <v>1524</v>
      </c>
      <c r="I80" s="13" t="s">
        <v>815</v>
      </c>
      <c r="J80" s="13" t="s">
        <v>816</v>
      </c>
      <c r="K80" s="13" t="s">
        <v>817</v>
      </c>
      <c r="L80" s="13" t="s">
        <v>1103</v>
      </c>
      <c r="M80" s="13" t="s">
        <v>1525</v>
      </c>
      <c r="N80" s="13" t="s">
        <v>1239</v>
      </c>
      <c r="O80" s="13">
        <v>52.822499176123891</v>
      </c>
      <c r="P80" s="13">
        <v>293.94690194461447</v>
      </c>
      <c r="Q80" s="15"/>
      <c r="R80" s="20">
        <v>9.7982300648204816</v>
      </c>
      <c r="T80" s="118">
        <v>-50.30012237539836</v>
      </c>
      <c r="U80" s="118">
        <v>95.045283001205547</v>
      </c>
      <c r="V80" s="20">
        <v>47.263434872657356</v>
      </c>
      <c r="W80" s="20">
        <v>52.754103508822155</v>
      </c>
      <c r="X80" s="20">
        <v>52.825205882428214</v>
      </c>
    </row>
    <row r="81" spans="1:24">
      <c r="A81" s="13" t="s">
        <v>648</v>
      </c>
      <c r="B81" s="13">
        <v>60</v>
      </c>
      <c r="C81" s="13" t="s">
        <v>372</v>
      </c>
      <c r="D81" s="14">
        <v>-11305.920823126617</v>
      </c>
      <c r="E81" s="17">
        <v>9.9</v>
      </c>
      <c r="F81" s="13" t="s">
        <v>233</v>
      </c>
      <c r="G81" s="13" t="s">
        <v>1076</v>
      </c>
      <c r="H81" s="13" t="s">
        <v>1526</v>
      </c>
      <c r="I81" s="13" t="s">
        <v>1077</v>
      </c>
      <c r="J81" s="13" t="s">
        <v>1078</v>
      </c>
      <c r="K81" s="13" t="s">
        <v>818</v>
      </c>
      <c r="L81" s="13" t="s">
        <v>1199</v>
      </c>
      <c r="M81" s="13" t="s">
        <v>1527</v>
      </c>
      <c r="N81" s="13" t="s">
        <v>819</v>
      </c>
      <c r="O81" s="13">
        <v>52.822499176123891</v>
      </c>
      <c r="P81" s="13">
        <v>91.36882877607519</v>
      </c>
      <c r="Q81" s="15"/>
      <c r="R81" s="20">
        <v>3.045627625869173</v>
      </c>
      <c r="T81" s="118">
        <v>-21.829248724786208</v>
      </c>
      <c r="U81" s="118"/>
      <c r="V81" s="20">
        <v>31.99868548544864</v>
      </c>
      <c r="W81" s="20">
        <v>34.971340109390475</v>
      </c>
      <c r="X81" s="20">
        <v>39.728861539869321</v>
      </c>
    </row>
    <row r="82" spans="1:24">
      <c r="A82" s="13" t="s">
        <v>161</v>
      </c>
      <c r="B82" s="13">
        <v>60</v>
      </c>
      <c r="C82" s="13" t="s">
        <v>372</v>
      </c>
      <c r="D82" s="14">
        <v>-15313.562679394579</v>
      </c>
      <c r="E82" s="17">
        <v>149.4</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258.07059901393154</v>
      </c>
      <c r="Q82" s="15"/>
      <c r="R82" s="20">
        <v>8.6023533004643848</v>
      </c>
      <c r="T82" s="118">
        <v>-49.032411187997127</v>
      </c>
      <c r="U82" s="120">
        <v>-131.08319229578171</v>
      </c>
      <c r="V82" s="20">
        <v>44.301323855731198</v>
      </c>
      <c r="W82" s="20">
        <v>41.92578666089274</v>
      </c>
      <c r="X82" s="20">
        <v>43.445092002800223</v>
      </c>
    </row>
    <row r="83" spans="1:24">
      <c r="A83" s="13" t="s">
        <v>380</v>
      </c>
      <c r="B83" s="13">
        <v>60</v>
      </c>
      <c r="C83" s="13" t="s">
        <v>372</v>
      </c>
      <c r="D83" s="14">
        <v>-75723.208235876635</v>
      </c>
      <c r="E83" s="17">
        <v>8.1</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565.65945969171753</v>
      </c>
      <c r="Q83" s="15"/>
      <c r="R83" s="20">
        <v>18.855315323057251</v>
      </c>
      <c r="T83" s="118">
        <v>-205.03600304265061</v>
      </c>
      <c r="U83" s="118"/>
      <c r="V83" s="20">
        <v>7.0110717958899826</v>
      </c>
      <c r="W83" s="20">
        <v>2.0821229019801116E-2</v>
      </c>
      <c r="X83" s="20">
        <v>38.752021514856409</v>
      </c>
    </row>
    <row r="84" spans="1:24">
      <c r="A84" s="13" t="s">
        <v>381</v>
      </c>
      <c r="B84" s="13">
        <v>60</v>
      </c>
      <c r="C84" s="13" t="s">
        <v>372</v>
      </c>
      <c r="D84" s="14">
        <v>1480.3508999439607</v>
      </c>
      <c r="E84" s="17">
        <v>13.7</v>
      </c>
      <c r="F84" s="13" t="s">
        <v>353</v>
      </c>
      <c r="G84" s="13" t="s">
        <v>820</v>
      </c>
      <c r="H84" s="13" t="s">
        <v>1530</v>
      </c>
      <c r="I84" s="13" t="s">
        <v>821</v>
      </c>
      <c r="J84" s="13" t="s">
        <v>822</v>
      </c>
      <c r="K84" s="13" t="s">
        <v>823</v>
      </c>
      <c r="L84" s="13" t="s">
        <v>1194</v>
      </c>
      <c r="M84" s="13" t="s">
        <v>1531</v>
      </c>
      <c r="N84" s="13" t="s">
        <v>824</v>
      </c>
      <c r="O84" s="13">
        <v>67.709360458601765</v>
      </c>
      <c r="P84" s="13">
        <v>582.37902095607808</v>
      </c>
      <c r="Q84" s="15"/>
      <c r="R84" s="20">
        <v>19.412634031869271</v>
      </c>
      <c r="T84" s="118">
        <v>-6.4627508933916644</v>
      </c>
      <c r="U84" s="120">
        <v>8.6919197060795561</v>
      </c>
      <c r="V84" s="20">
        <v>32.343402341702436</v>
      </c>
      <c r="W84" s="20">
        <v>52.703594228502183</v>
      </c>
      <c r="X84" s="20">
        <v>50.029278713059227</v>
      </c>
    </row>
    <row r="85" spans="1:24">
      <c r="A85" s="13" t="s">
        <v>226</v>
      </c>
      <c r="B85" s="13">
        <v>60</v>
      </c>
      <c r="C85" s="13" t="s">
        <v>372</v>
      </c>
      <c r="D85" s="14">
        <v>-2149.6095616661391</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1052.9255684598515</v>
      </c>
      <c r="Q85" s="15"/>
      <c r="R85" s="20">
        <v>35.097518948661715</v>
      </c>
      <c r="T85" s="118">
        <v>-18.649873364742007</v>
      </c>
      <c r="U85" s="118">
        <v>54.254769218535728</v>
      </c>
      <c r="V85" s="20">
        <v>31.983415112612558</v>
      </c>
      <c r="W85" s="20">
        <v>55.449705495443723</v>
      </c>
      <c r="X85" s="20">
        <v>58.142913041842895</v>
      </c>
    </row>
    <row r="86" spans="1:24">
      <c r="A86" s="13" t="s">
        <v>382</v>
      </c>
      <c r="B86" s="13">
        <v>60</v>
      </c>
      <c r="C86" s="13" t="s">
        <v>372</v>
      </c>
      <c r="D86" s="14">
        <v>-411.25605132156016</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349.35458768508761</v>
      </c>
      <c r="Q86" s="16" t="s">
        <v>2236</v>
      </c>
      <c r="R86" s="20">
        <v>11.645152922836253</v>
      </c>
      <c r="T86" s="118">
        <v>-4.0680421819838131</v>
      </c>
      <c r="U86" s="120">
        <v>-1.3119554398354882</v>
      </c>
      <c r="V86" s="20">
        <v>35.259709942528531</v>
      </c>
      <c r="W86" s="20">
        <v>63.500009095066908</v>
      </c>
      <c r="X86" s="20">
        <v>45.354029747712303</v>
      </c>
    </row>
    <row r="87" spans="1:24">
      <c r="A87" s="13" t="s">
        <v>522</v>
      </c>
      <c r="B87" s="13">
        <v>60</v>
      </c>
      <c r="C87" s="13" t="s">
        <v>372</v>
      </c>
      <c r="D87" s="14">
        <v>-358.13847069939175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358.36397093934522</v>
      </c>
      <c r="Q87" s="15"/>
      <c r="R87" s="20">
        <v>11.945465697978173</v>
      </c>
      <c r="T87" s="118">
        <v>-5.7414241691148638</v>
      </c>
      <c r="U87" s="118"/>
      <c r="V87" s="20">
        <v>31.753640277899315</v>
      </c>
      <c r="W87" s="20">
        <v>48.636197825410498</v>
      </c>
      <c r="X87" s="20">
        <v>45.576152473672643</v>
      </c>
    </row>
    <row r="88" spans="1:24">
      <c r="A88" s="13" t="s">
        <v>245</v>
      </c>
      <c r="B88" s="13">
        <v>60</v>
      </c>
      <c r="C88" s="13" t="s">
        <v>372</v>
      </c>
      <c r="D88" s="14">
        <v>-932.23541333978585</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1035.5751003480332</v>
      </c>
      <c r="Q88" s="15"/>
      <c r="R88" s="20">
        <v>34.519170011601105</v>
      </c>
      <c r="T88" s="118">
        <v>-18.160017802355242</v>
      </c>
      <c r="U88" s="120">
        <v>0.847363349449477</v>
      </c>
      <c r="V88" s="20">
        <v>33.88084529411271</v>
      </c>
      <c r="W88" s="20">
        <v>47.942414272041056</v>
      </c>
      <c r="X88" s="20">
        <v>41.347655374717426</v>
      </c>
    </row>
    <row r="89" spans="1:24">
      <c r="A89" s="13" t="s">
        <v>667</v>
      </c>
      <c r="B89" s="13">
        <v>60</v>
      </c>
      <c r="C89" s="13" t="s">
        <v>372</v>
      </c>
      <c r="D89" s="14">
        <v>-182.65052536506232</v>
      </c>
      <c r="E89" s="17">
        <v>12.91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331.72842348017622</v>
      </c>
      <c r="Q89" s="15"/>
      <c r="R89" s="20">
        <v>11.057614116005874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31.88</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-4629.9111948748714</v>
      </c>
      <c r="E91" s="17">
        <v>21.88</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350.6587099498484</v>
      </c>
      <c r="Q91" s="15"/>
      <c r="R91" s="20">
        <v>11.688623664994946</v>
      </c>
      <c r="T91" s="118">
        <v>-19.550904221830976</v>
      </c>
      <c r="U91" s="120">
        <v>12.761997863454759</v>
      </c>
      <c r="V91" s="20">
        <v>41.123475347485801</v>
      </c>
      <c r="W91" s="20">
        <v>39.301240538019222</v>
      </c>
      <c r="X91" s="20">
        <v>47.210804163591163</v>
      </c>
    </row>
    <row r="92" spans="1:24">
      <c r="A92" s="13" t="s">
        <v>52</v>
      </c>
      <c r="B92" s="13">
        <v>60</v>
      </c>
      <c r="C92" s="13" t="s">
        <v>372</v>
      </c>
      <c r="D92" s="14">
        <v>-1914.3142730754903</v>
      </c>
      <c r="E92" s="17">
        <v>126.1</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539.35684670641126</v>
      </c>
      <c r="Q92" s="15"/>
      <c r="R92" s="20">
        <v>17.978561556880376</v>
      </c>
      <c r="T92" s="118">
        <v>-94.476384448194182</v>
      </c>
      <c r="U92" s="120">
        <v>-1063.1089002285191</v>
      </c>
      <c r="V92" s="20">
        <v>56.084258207649533</v>
      </c>
      <c r="W92" s="20">
        <v>53.099196313446328</v>
      </c>
      <c r="X92" s="20">
        <v>33.896329115326537</v>
      </c>
    </row>
    <row r="93" spans="1:24">
      <c r="A93" s="13" t="s">
        <v>462</v>
      </c>
      <c r="B93" s="13">
        <v>60</v>
      </c>
      <c r="C93" s="13" t="s">
        <v>372</v>
      </c>
      <c r="D93" s="14">
        <v>2601.7452515559471</v>
      </c>
      <c r="E93" s="17">
        <v>21.72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1366.703702805037</v>
      </c>
      <c r="Q93" s="15"/>
      <c r="R93" s="20">
        <v>45.556790093501235</v>
      </c>
      <c r="T93" s="118">
        <v>-24.4487999211211</v>
      </c>
      <c r="U93" s="120">
        <v>-58.821943849546621</v>
      </c>
      <c r="V93" s="20">
        <v>36.633435719434807</v>
      </c>
      <c r="W93" s="20">
        <v>44.716506899200617</v>
      </c>
      <c r="X93" s="20">
        <v>34.744421068991876</v>
      </c>
    </row>
    <row r="94" spans="1:24">
      <c r="A94" s="13" t="s">
        <v>461</v>
      </c>
      <c r="B94" s="13">
        <v>60</v>
      </c>
      <c r="C94" s="13" t="s">
        <v>372</v>
      </c>
      <c r="D94" s="14">
        <v>-1948.4541754924755</v>
      </c>
      <c r="E94" s="17">
        <v>5.52</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231.51023721204501</v>
      </c>
      <c r="Q94" s="15"/>
      <c r="R94" s="20">
        <v>7.717007907068167</v>
      </c>
      <c r="T94" s="118">
        <v>-6.9504935370646592</v>
      </c>
      <c r="U94" s="118"/>
      <c r="V94" s="20">
        <v>38.316141800888055</v>
      </c>
      <c r="W94" s="20">
        <v>37.958904308125064</v>
      </c>
      <c r="X94" s="20">
        <v>46.029400494009536</v>
      </c>
    </row>
    <row r="95" spans="1:24">
      <c r="A95" s="13" t="s">
        <v>631</v>
      </c>
      <c r="B95" s="13">
        <v>60</v>
      </c>
      <c r="C95" s="13" t="s">
        <v>372</v>
      </c>
      <c r="D95" s="14">
        <v>197736.15980738611</v>
      </c>
      <c r="E95" s="17">
        <v>187</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104208.94244071747</v>
      </c>
      <c r="E96" s="17">
        <v>323.25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1347.4348069835401</v>
      </c>
      <c r="Q96" s="15"/>
      <c r="R96" s="20">
        <v>44.914493566118004</v>
      </c>
      <c r="T96" s="118">
        <v>318.79580811750259</v>
      </c>
      <c r="U96" s="120">
        <v>279.09809764630268</v>
      </c>
      <c r="V96" s="20">
        <v>57.829677569965163</v>
      </c>
      <c r="W96" s="20">
        <v>39.394767454868976</v>
      </c>
      <c r="X96" s="20">
        <v>55.146196908645464</v>
      </c>
    </row>
    <row r="97" spans="1:24">
      <c r="A97" s="13" t="s">
        <v>272</v>
      </c>
      <c r="B97" s="13">
        <v>60</v>
      </c>
      <c r="C97" s="13" t="s">
        <v>372</v>
      </c>
      <c r="D97" s="14">
        <v>78434.721965984412</v>
      </c>
      <c r="E97" s="17">
        <v>406.25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2043.3776514484205</v>
      </c>
      <c r="Q97" s="15"/>
      <c r="R97" s="20">
        <v>68.112588381614017</v>
      </c>
      <c r="T97" s="118">
        <v>135.33071135359535</v>
      </c>
      <c r="U97" s="118">
        <v>485.42669261614662</v>
      </c>
      <c r="V97" s="20">
        <v>46.242473428561517</v>
      </c>
      <c r="W97" s="20">
        <v>55.347321493317203</v>
      </c>
      <c r="X97" s="20">
        <v>76.174190814084454</v>
      </c>
    </row>
    <row r="98" spans="1:24">
      <c r="A98" s="13" t="s">
        <v>555</v>
      </c>
      <c r="B98" s="13">
        <v>60</v>
      </c>
      <c r="C98" s="13" t="s">
        <v>372</v>
      </c>
      <c r="D98" s="14">
        <v>5440.2810143452025</v>
      </c>
      <c r="E98" s="17">
        <v>177.4</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1564.1710220350899</v>
      </c>
      <c r="Q98" s="15"/>
      <c r="R98" s="20">
        <v>52.139034067836327</v>
      </c>
      <c r="T98" s="118">
        <v>4.70037877724792</v>
      </c>
      <c r="U98" s="118"/>
      <c r="V98" s="20">
        <v>47.421685773650957</v>
      </c>
      <c r="W98" s="20">
        <v>38.548490119683407</v>
      </c>
      <c r="X98" s="20">
        <v>57.176737002903145</v>
      </c>
    </row>
    <row r="99" spans="1:24">
      <c r="A99" s="13" t="s">
        <v>515</v>
      </c>
      <c r="B99" s="13">
        <v>60</v>
      </c>
      <c r="C99" s="13" t="s">
        <v>372</v>
      </c>
      <c r="D99" s="14">
        <v>851.54475790515608</v>
      </c>
      <c r="E99" s="17">
        <v>9.57</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1260.8830683038561</v>
      </c>
      <c r="Q99" s="16" t="s">
        <v>2376</v>
      </c>
      <c r="R99" s="20">
        <v>42.029435610128537</v>
      </c>
      <c r="T99" s="118">
        <v>1.409413522714118</v>
      </c>
      <c r="U99" s="118"/>
      <c r="V99" s="20">
        <v>49.954840174122616</v>
      </c>
      <c r="W99" s="20">
        <v>43.345626879166204</v>
      </c>
      <c r="X99" s="20">
        <v>40.60477373147372</v>
      </c>
    </row>
    <row r="100" spans="1:24">
      <c r="A100" s="13" t="s">
        <v>215</v>
      </c>
      <c r="B100" s="13">
        <v>60</v>
      </c>
      <c r="C100" s="13" t="s">
        <v>372</v>
      </c>
      <c r="D100" s="14">
        <v>5717.9028752329941</v>
      </c>
      <c r="E100" s="17">
        <v>18.899999999999999</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1942.3218987215391</v>
      </c>
      <c r="Q100" s="15"/>
      <c r="R100" s="20">
        <v>64.744063290717975</v>
      </c>
      <c r="T100" s="118">
        <v>-6.8026527713479723</v>
      </c>
      <c r="U100" s="120">
        <v>0.61527074420546057</v>
      </c>
      <c r="V100" s="20">
        <v>43.588672497865844</v>
      </c>
      <c r="W100" s="20">
        <v>40.987466895049351</v>
      </c>
      <c r="X100" s="20">
        <v>47.279879749598692</v>
      </c>
    </row>
    <row r="101" spans="1:24">
      <c r="A101" s="13" t="s">
        <v>183</v>
      </c>
      <c r="B101" s="13">
        <v>60</v>
      </c>
      <c r="C101" s="13" t="s">
        <v>372</v>
      </c>
      <c r="D101" s="14">
        <v>-613.14806182835468</v>
      </c>
      <c r="E101" s="17">
        <v>24.2</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736.28959763615819</v>
      </c>
      <c r="Q101" s="15"/>
      <c r="R101" s="20">
        <v>24.54298658787194</v>
      </c>
      <c r="T101" s="118">
        <v>-15.345938995942028</v>
      </c>
      <c r="U101" s="120">
        <v>-10.38170363287712</v>
      </c>
      <c r="V101" s="20">
        <v>40.445371334166261</v>
      </c>
      <c r="W101" s="20">
        <v>42.586297515948161</v>
      </c>
      <c r="X101" s="20">
        <v>43.420222707669978</v>
      </c>
    </row>
    <row r="102" spans="1:24">
      <c r="A102" s="13" t="s">
        <v>692</v>
      </c>
      <c r="B102" s="13">
        <v>60</v>
      </c>
      <c r="C102" s="13" t="s">
        <v>372</v>
      </c>
      <c r="D102" s="13">
        <v>1715.6411708913488</v>
      </c>
      <c r="E102" s="17">
        <v>2.1800000000000002</v>
      </c>
      <c r="F102" s="13" t="s">
        <v>693</v>
      </c>
      <c r="G102" s="13" t="s">
        <v>832</v>
      </c>
      <c r="H102" s="13" t="s">
        <v>1551</v>
      </c>
      <c r="I102" s="13" t="s">
        <v>833</v>
      </c>
      <c r="J102" s="13" t="s">
        <v>834</v>
      </c>
      <c r="K102" s="13" t="s">
        <v>835</v>
      </c>
      <c r="L102" s="13" t="s">
        <v>1552</v>
      </c>
      <c r="M102" s="13" t="s">
        <v>1553</v>
      </c>
      <c r="N102" s="13" t="s">
        <v>836</v>
      </c>
      <c r="O102" s="13">
        <v>99.461073524745089</v>
      </c>
      <c r="P102" s="13">
        <v>2339.4035902894216</v>
      </c>
      <c r="Q102" s="15"/>
      <c r="R102" s="20">
        <v>77.980119676314047</v>
      </c>
      <c r="T102" s="118">
        <v>0.68718478669869132</v>
      </c>
      <c r="U102" s="120">
        <v>-34.503785329814121</v>
      </c>
      <c r="V102" s="20">
        <v>59.52994222169805</v>
      </c>
      <c r="W102" s="20">
        <v>55.898368825223145</v>
      </c>
      <c r="X102" s="20">
        <v>37.142210329878935</v>
      </c>
    </row>
    <row r="103" spans="1:24">
      <c r="A103" s="13" t="s">
        <v>289</v>
      </c>
      <c r="B103" s="13">
        <v>60</v>
      </c>
      <c r="C103" s="13" t="s">
        <v>372</v>
      </c>
      <c r="D103" s="14">
        <v>72.019255955781958</v>
      </c>
      <c r="E103" s="17">
        <v>2.06</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902.5299798258701</v>
      </c>
      <c r="Q103" s="16" t="s">
        <v>2242</v>
      </c>
      <c r="R103" s="20">
        <v>30.084332660862337</v>
      </c>
      <c r="T103" s="118">
        <v>-55.327412296747518</v>
      </c>
      <c r="U103" s="118">
        <v>23.182156882532468</v>
      </c>
      <c r="V103" s="20">
        <v>36.455005404248737</v>
      </c>
      <c r="W103" s="20">
        <v>54.710770170960124</v>
      </c>
      <c r="X103" s="20">
        <v>44.881775759126725</v>
      </c>
    </row>
    <row r="104" spans="1:24">
      <c r="A104" s="13" t="s">
        <v>672</v>
      </c>
      <c r="B104" s="13">
        <v>60</v>
      </c>
      <c r="C104" s="13" t="s">
        <v>372</v>
      </c>
      <c r="D104" s="14">
        <v>18631.171362903202</v>
      </c>
      <c r="E104" s="17">
        <v>41</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1616.6031616835846</v>
      </c>
      <c r="Q104" s="15"/>
      <c r="R104" s="20">
        <v>53.88677205611949</v>
      </c>
      <c r="T104" s="118">
        <v>-14.862754979519934</v>
      </c>
      <c r="U104" s="118">
        <v>52.890815543992886</v>
      </c>
      <c r="V104" s="20">
        <v>62.612987346046552</v>
      </c>
      <c r="W104" s="20">
        <v>55.096856373848979</v>
      </c>
      <c r="X104" s="20">
        <v>54.149443204834334</v>
      </c>
    </row>
    <row r="105" spans="1:24">
      <c r="A105" s="13" t="s">
        <v>85</v>
      </c>
      <c r="B105" s="13">
        <v>60</v>
      </c>
      <c r="C105" s="13" t="s">
        <v>372</v>
      </c>
      <c r="D105" s="14">
        <v>-5485.1328597749216</v>
      </c>
      <c r="E105" s="17">
        <v>10.46</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269.50325686315506</v>
      </c>
      <c r="Q105" s="15"/>
      <c r="R105" s="20">
        <v>8.9834418954385011</v>
      </c>
      <c r="T105" s="118">
        <v>-24.794097916193216</v>
      </c>
      <c r="U105" s="118">
        <v>12.729499494767058</v>
      </c>
      <c r="V105" s="20">
        <v>28.88062830841443</v>
      </c>
      <c r="W105" s="20">
        <v>45.021897156207523</v>
      </c>
      <c r="X105" s="20">
        <v>45.562955595329392</v>
      </c>
    </row>
    <row r="106" spans="1:24">
      <c r="A106" s="13" t="s">
        <v>322</v>
      </c>
      <c r="B106" s="13">
        <v>60</v>
      </c>
      <c r="C106" s="13" t="s">
        <v>372</v>
      </c>
      <c r="D106" s="14">
        <v>-2835.857873482084</v>
      </c>
      <c r="E106" s="17">
        <v>43.9</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1163.7553501478928</v>
      </c>
      <c r="Q106" s="16" t="s">
        <v>2202</v>
      </c>
      <c r="R106" s="20">
        <v>38.791845004929762</v>
      </c>
      <c r="T106" s="118">
        <v>29.725306896819319</v>
      </c>
      <c r="U106" s="118">
        <v>85.926023548388528</v>
      </c>
      <c r="V106" s="20">
        <v>65.031442937061541</v>
      </c>
      <c r="W106" s="20">
        <v>37.909879694012197</v>
      </c>
      <c r="X106" s="20">
        <v>64.784464607802761</v>
      </c>
    </row>
    <row r="107" spans="1:24">
      <c r="A107" s="13" t="s">
        <v>383</v>
      </c>
      <c r="B107" s="13">
        <v>60</v>
      </c>
      <c r="C107" s="13" t="s">
        <v>372</v>
      </c>
      <c r="D107" s="13">
        <v>149.25666515742898</v>
      </c>
      <c r="E107" s="17">
        <v>6.18</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1014.5337083248737</v>
      </c>
      <c r="Q107" s="15"/>
      <c r="R107" s="20">
        <v>33.817790277495789</v>
      </c>
      <c r="T107" s="118">
        <v>-0.98636333406382448</v>
      </c>
      <c r="U107" s="120">
        <v>-4.7676478412155898</v>
      </c>
      <c r="V107" s="20">
        <v>53.2506553205519</v>
      </c>
      <c r="W107" s="20">
        <v>44.115475768783803</v>
      </c>
      <c r="X107" s="20">
        <v>45.047830194565876</v>
      </c>
    </row>
    <row r="108" spans="1:24">
      <c r="A108" s="13" t="s">
        <v>170</v>
      </c>
      <c r="B108" s="13">
        <v>60</v>
      </c>
      <c r="C108" s="13" t="s">
        <v>372</v>
      </c>
      <c r="D108" s="13">
        <v>5289.2368478728713</v>
      </c>
      <c r="E108" s="17">
        <v>20.6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2205.3632902250556</v>
      </c>
      <c r="Q108" s="15"/>
      <c r="R108" s="20">
        <v>73.512109674168514</v>
      </c>
      <c r="T108" s="118">
        <v>-8.2576594947840931</v>
      </c>
      <c r="U108" s="120">
        <v>-9.3018001718748167</v>
      </c>
      <c r="V108" s="20">
        <v>31.247263971750041</v>
      </c>
      <c r="W108" s="20">
        <v>75.999846725527291</v>
      </c>
      <c r="X108" s="20">
        <v>42.704600284247945</v>
      </c>
    </row>
    <row r="109" spans="1:24">
      <c r="A109" s="13" t="s">
        <v>509</v>
      </c>
      <c r="B109" s="13">
        <v>60</v>
      </c>
      <c r="C109" s="13" t="s">
        <v>372</v>
      </c>
      <c r="D109" s="14">
        <v>-3446.2645274037395</v>
      </c>
      <c r="E109" s="17">
        <v>3.88</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107.92894736017369</v>
      </c>
      <c r="Q109" s="15"/>
      <c r="R109" s="20">
        <v>3.5976315786724564</v>
      </c>
      <c r="T109" s="118">
        <v>-10.459638274881691</v>
      </c>
      <c r="U109" s="118"/>
      <c r="V109" s="20">
        <v>30.190025657252956</v>
      </c>
      <c r="W109" s="20">
        <v>34.888537000507782</v>
      </c>
      <c r="X109" s="20">
        <v>43.781787968228159</v>
      </c>
    </row>
    <row r="110" spans="1:24">
      <c r="A110" s="13" t="s">
        <v>524</v>
      </c>
      <c r="B110" s="13">
        <v>60</v>
      </c>
      <c r="C110" s="13" t="s">
        <v>372</v>
      </c>
      <c r="D110" s="14">
        <v>788.71748495624058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2134.6788872865</v>
      </c>
      <c r="Q110" s="16" t="s">
        <v>2220</v>
      </c>
      <c r="R110" s="20">
        <v>71.155962909549999</v>
      </c>
      <c r="T110" s="118">
        <v>-1.723911770639095</v>
      </c>
      <c r="U110" s="118"/>
      <c r="V110" s="20">
        <v>47.820274486885197</v>
      </c>
      <c r="W110" s="20">
        <v>47.720578376059919</v>
      </c>
      <c r="X110" s="20">
        <v>31.623804839848816</v>
      </c>
    </row>
    <row r="111" spans="1:24">
      <c r="A111" s="13" t="s">
        <v>75</v>
      </c>
      <c r="B111" s="13">
        <v>60</v>
      </c>
      <c r="C111" s="13" t="s">
        <v>372</v>
      </c>
      <c r="D111" s="13">
        <v>57.200214586714537</v>
      </c>
      <c r="E111" s="17">
        <v>6.35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959.16492462703741</v>
      </c>
      <c r="Q111" s="15"/>
      <c r="R111" s="20">
        <v>31.97216415423458</v>
      </c>
      <c r="T111" s="118">
        <v>-1.2288710818364379</v>
      </c>
      <c r="U111" s="120">
        <v>1.3617184011207328</v>
      </c>
      <c r="V111" s="20">
        <v>49.500753070097396</v>
      </c>
      <c r="W111" s="20">
        <v>58.424856282075034</v>
      </c>
      <c r="X111" s="20">
        <v>50.680536768845009</v>
      </c>
    </row>
    <row r="112" spans="1:24">
      <c r="A112" s="13" t="s">
        <v>261</v>
      </c>
      <c r="B112" s="13">
        <v>60</v>
      </c>
      <c r="C112" s="13" t="s">
        <v>372</v>
      </c>
      <c r="D112" s="14">
        <v>-11439.772733329221</v>
      </c>
      <c r="E112" s="17">
        <v>76.5</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272.57828288680679</v>
      </c>
      <c r="Q112" s="15"/>
      <c r="R112" s="20">
        <v>9.0859427628935592</v>
      </c>
      <c r="T112" s="118">
        <v>-36.472026759643938</v>
      </c>
      <c r="U112" s="120">
        <v>10.485131308669935</v>
      </c>
      <c r="V112" s="20">
        <v>37.420088284139581</v>
      </c>
      <c r="W112" s="20">
        <v>50.721314104126151</v>
      </c>
      <c r="X112" s="20">
        <v>46.815018485440945</v>
      </c>
    </row>
    <row r="113" spans="1:24">
      <c r="A113" s="13" t="s">
        <v>384</v>
      </c>
      <c r="B113" s="13">
        <v>60</v>
      </c>
      <c r="C113" s="13" t="s">
        <v>372</v>
      </c>
      <c r="D113" s="14">
        <v>626.15929815937216</v>
      </c>
      <c r="E113" s="17">
        <v>12.2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1280.042684608864</v>
      </c>
      <c r="Q113" s="15"/>
      <c r="R113" s="20">
        <v>42.668089486962131</v>
      </c>
      <c r="T113" s="118">
        <v>-9.8168249561434706</v>
      </c>
      <c r="U113" s="118">
        <v>13.542987206332331</v>
      </c>
      <c r="V113" s="20">
        <v>32.483213657197197</v>
      </c>
      <c r="W113" s="20">
        <v>57.802937459185195</v>
      </c>
      <c r="X113" s="20">
        <v>51.641379661056405</v>
      </c>
    </row>
    <row r="114" spans="1:24">
      <c r="A114" s="13" t="s">
        <v>308</v>
      </c>
      <c r="B114" s="13">
        <v>60</v>
      </c>
      <c r="C114" s="13" t="s">
        <v>372</v>
      </c>
      <c r="D114" s="14">
        <v>312.45289091611284</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597.58724625997615</v>
      </c>
      <c r="Q114" s="15"/>
      <c r="R114" s="20">
        <v>19.91957487533254</v>
      </c>
      <c r="T114" s="118">
        <v>-1.5910957177825402</v>
      </c>
      <c r="U114" s="120">
        <v>1.2996685616265324</v>
      </c>
      <c r="V114" s="20">
        <v>54.1386308294923</v>
      </c>
      <c r="W114" s="20">
        <v>44.72091593196415</v>
      </c>
      <c r="X114" s="20">
        <v>49.23244039191286</v>
      </c>
    </row>
    <row r="115" spans="1:24">
      <c r="A115" s="13" t="s">
        <v>694</v>
      </c>
      <c r="B115" s="13">
        <v>60</v>
      </c>
      <c r="C115" s="13" t="s">
        <v>372</v>
      </c>
      <c r="D115" s="14">
        <v>17051.049142504697</v>
      </c>
      <c r="E115" s="17">
        <v>91.5</v>
      </c>
      <c r="F115" s="13" t="s">
        <v>695</v>
      </c>
      <c r="G115" s="13" t="s">
        <v>1028</v>
      </c>
      <c r="H115" s="13" t="s">
        <v>1570</v>
      </c>
      <c r="I115" s="13" t="s">
        <v>1029</v>
      </c>
      <c r="J115" s="13" t="s">
        <v>1030</v>
      </c>
      <c r="K115" s="13" t="s">
        <v>839</v>
      </c>
      <c r="L115" s="13" t="s">
        <v>1386</v>
      </c>
      <c r="M115" s="13" t="s">
        <v>1571</v>
      </c>
      <c r="N115" s="13" t="s">
        <v>840</v>
      </c>
      <c r="P115" s="13">
        <v>2410.7679288645318</v>
      </c>
      <c r="Q115" s="15"/>
      <c r="R115" s="20">
        <v>80.358930962151064</v>
      </c>
      <c r="T115" s="118">
        <v>-81.416719605254997</v>
      </c>
      <c r="U115" s="120">
        <v>56.111086833289221</v>
      </c>
      <c r="V115" s="20">
        <v>33.850332938266007</v>
      </c>
      <c r="W115" s="20">
        <v>42.665462782932849</v>
      </c>
      <c r="X115" s="20">
        <v>48.551902708075673</v>
      </c>
    </row>
    <row r="116" spans="1:24">
      <c r="A116" s="13" t="s">
        <v>327</v>
      </c>
      <c r="B116" s="13">
        <v>60</v>
      </c>
      <c r="C116" s="13" t="s">
        <v>372</v>
      </c>
      <c r="D116" s="14">
        <v>18036.830191155816</v>
      </c>
      <c r="E116" s="17">
        <v>19.88</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3000</v>
      </c>
      <c r="Q116" s="15"/>
      <c r="R116" s="20">
        <v>100</v>
      </c>
      <c r="T116" s="118">
        <v>-6.1834113032257321</v>
      </c>
      <c r="U116" s="120">
        <v>0.95372275194453238</v>
      </c>
      <c r="V116" s="20">
        <v>39.753849728120201</v>
      </c>
      <c r="W116" s="20">
        <v>44.502396055568958</v>
      </c>
      <c r="X116" s="20">
        <v>48.55557095685166</v>
      </c>
    </row>
    <row r="117" spans="1:24">
      <c r="A117" s="13" t="s">
        <v>385</v>
      </c>
      <c r="B117" s="13">
        <v>60</v>
      </c>
      <c r="C117" s="13" t="s">
        <v>372</v>
      </c>
      <c r="D117" s="14">
        <v>-9950.7072382164461</v>
      </c>
      <c r="E117" s="17">
        <v>12.98</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992.62077477827108</v>
      </c>
      <c r="Q117" s="16" t="s">
        <v>2203</v>
      </c>
      <c r="R117" s="20">
        <v>33.087359159275699</v>
      </c>
      <c r="T117" s="120">
        <v>27.494145531210972</v>
      </c>
      <c r="U117" s="118">
        <v>26.860721164624941</v>
      </c>
      <c r="V117" s="20">
        <v>51.226168002852432</v>
      </c>
      <c r="W117" s="20">
        <v>37.251889795817767</v>
      </c>
      <c r="X117" s="20">
        <v>62.483413088477498</v>
      </c>
    </row>
    <row r="118" spans="1:24">
      <c r="A118" s="13" t="s">
        <v>144</v>
      </c>
      <c r="B118" s="13">
        <v>60</v>
      </c>
      <c r="C118" s="13" t="s">
        <v>372</v>
      </c>
      <c r="D118" s="14">
        <v>395698.91962261294</v>
      </c>
      <c r="E118" s="17">
        <v>694.5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2568.6276109005435</v>
      </c>
      <c r="Q118" s="15"/>
      <c r="R118" s="20">
        <v>85.620920363351445</v>
      </c>
      <c r="T118" s="118">
        <v>301.34602196484707</v>
      </c>
      <c r="U118" s="120">
        <v>505.69804110540019</v>
      </c>
      <c r="V118" s="20">
        <v>66.010769158806866</v>
      </c>
      <c r="W118" s="20">
        <v>60.422523708626166</v>
      </c>
      <c r="X118" s="20">
        <v>59.089779989937348</v>
      </c>
    </row>
    <row r="119" spans="1:24">
      <c r="A119" s="13" t="s">
        <v>140</v>
      </c>
      <c r="B119" s="13">
        <v>60</v>
      </c>
      <c r="C119" s="13" t="s">
        <v>372</v>
      </c>
      <c r="D119" s="13">
        <v>-285419.37954501237</v>
      </c>
      <c r="E119" s="17">
        <v>1645</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271.5492067249059</v>
      </c>
      <c r="Q119" s="15"/>
      <c r="R119" s="20">
        <v>9.0516402241635294</v>
      </c>
      <c r="T119" s="118">
        <v>-1296.9534442535019</v>
      </c>
      <c r="U119" s="120">
        <v>-98.013104683743677</v>
      </c>
      <c r="V119" s="20">
        <v>48.228500333754418</v>
      </c>
      <c r="W119" s="20">
        <v>36.533102874172776</v>
      </c>
      <c r="X119" s="20">
        <v>45.365873418049198</v>
      </c>
    </row>
    <row r="120" spans="1:24">
      <c r="A120" s="13" t="s">
        <v>149</v>
      </c>
      <c r="B120" s="13">
        <v>60</v>
      </c>
      <c r="C120" s="13" t="s">
        <v>372</v>
      </c>
      <c r="D120" s="14">
        <v>-19011.050543335379</v>
      </c>
      <c r="E120" s="17">
        <v>24.34</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703.05105553356134</v>
      </c>
      <c r="Q120" s="15"/>
      <c r="R120" s="20">
        <v>23.435035184452044</v>
      </c>
      <c r="T120" s="118">
        <v>24.279009783610235</v>
      </c>
      <c r="U120" s="118">
        <v>45.351229626345955</v>
      </c>
      <c r="V120" s="20">
        <v>52.431485186170192</v>
      </c>
      <c r="W120" s="20">
        <v>52.619292471539396</v>
      </c>
      <c r="X120" s="20">
        <v>60.370426589596953</v>
      </c>
    </row>
    <row r="121" spans="1:24">
      <c r="A121" s="13" t="s">
        <v>93</v>
      </c>
      <c r="B121" s="13">
        <v>60</v>
      </c>
      <c r="C121" s="13" t="s">
        <v>372</v>
      </c>
      <c r="D121" s="14">
        <v>-2507.666328657594</v>
      </c>
      <c r="E121" s="17">
        <v>3.84</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535.30236167953376</v>
      </c>
      <c r="Q121" s="15"/>
      <c r="R121" s="20">
        <v>17.843412055984459</v>
      </c>
      <c r="T121" s="118">
        <v>-3.8246897067250085</v>
      </c>
      <c r="U121" s="120">
        <v>4.2044583474899611</v>
      </c>
      <c r="V121" s="20">
        <v>28.952782002253155</v>
      </c>
      <c r="W121" s="20">
        <v>54.612793267595407</v>
      </c>
      <c r="X121" s="20">
        <v>50.113460497137417</v>
      </c>
    </row>
    <row r="122" spans="1:24">
      <c r="A122" s="13" t="s">
        <v>276</v>
      </c>
      <c r="B122" s="13">
        <v>60</v>
      </c>
      <c r="C122" s="13" t="s">
        <v>372</v>
      </c>
      <c r="D122" s="14">
        <v>1375.6806234848984</v>
      </c>
      <c r="E122" s="17">
        <v>5.89</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2375.4844163964335</v>
      </c>
      <c r="Q122" s="15"/>
      <c r="R122" s="20">
        <v>79.182813879881124</v>
      </c>
      <c r="T122" s="118">
        <v>-5.8568111651821297</v>
      </c>
      <c r="U122" s="120">
        <v>-3.8305788009668085</v>
      </c>
      <c r="V122" s="20">
        <v>32.274858443022083</v>
      </c>
      <c r="W122" s="20">
        <v>45.507823474580697</v>
      </c>
      <c r="X122" s="20">
        <v>38.373076939624802</v>
      </c>
    </row>
    <row r="123" spans="1:24">
      <c r="A123" s="13" t="s">
        <v>650</v>
      </c>
      <c r="B123" s="13">
        <v>60</v>
      </c>
      <c r="C123" s="13" t="s">
        <v>372</v>
      </c>
      <c r="D123" s="14">
        <v>-16822.470411773338</v>
      </c>
      <c r="E123" s="17">
        <v>32.56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642.44432369682022</v>
      </c>
      <c r="Q123" s="15"/>
      <c r="R123" s="20">
        <v>21.414810789894009</v>
      </c>
      <c r="T123" s="118">
        <v>-22.931872222164245</v>
      </c>
      <c r="U123" s="118"/>
      <c r="V123" s="20">
        <v>35.847396698488012</v>
      </c>
      <c r="W123" s="20">
        <v>31.555736919307638</v>
      </c>
      <c r="X123" s="20">
        <v>60.989099971900799</v>
      </c>
    </row>
    <row r="124" spans="1:24">
      <c r="A124" s="13" t="s">
        <v>120</v>
      </c>
      <c r="B124" s="13">
        <v>60</v>
      </c>
      <c r="C124" s="13" t="s">
        <v>372</v>
      </c>
      <c r="D124" s="14">
        <v>-8837.0595282349022</v>
      </c>
      <c r="E124" s="17">
        <v>33</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397.1909531092947</v>
      </c>
      <c r="Q124" s="15"/>
      <c r="R124" s="20">
        <v>13.239698436976489</v>
      </c>
      <c r="T124" s="118">
        <v>-54.672697747425616</v>
      </c>
      <c r="U124" s="118">
        <v>71.894199749864214</v>
      </c>
      <c r="V124" s="20">
        <v>30.738633189759216</v>
      </c>
      <c r="W124" s="20">
        <v>51.542419110233702</v>
      </c>
      <c r="X124" s="20">
        <v>50.800249000983356</v>
      </c>
    </row>
    <row r="125" spans="1:24">
      <c r="A125" s="13" t="s">
        <v>50</v>
      </c>
      <c r="B125" s="13">
        <v>60</v>
      </c>
      <c r="C125" s="13" t="s">
        <v>372</v>
      </c>
      <c r="D125" s="14">
        <v>-297547.88368764141</v>
      </c>
      <c r="E125" s="17">
        <v>697</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513.40815857748373</v>
      </c>
      <c r="Q125" s="15"/>
      <c r="R125" s="20">
        <v>17.113605285916126</v>
      </c>
      <c r="T125" s="118">
        <v>-280.34717309314942</v>
      </c>
      <c r="U125" s="118">
        <v>2231.4421230477628</v>
      </c>
      <c r="V125" s="20">
        <v>44.083358398155916</v>
      </c>
      <c r="W125" s="20">
        <v>43.95826449781574</v>
      </c>
      <c r="X125" s="20">
        <v>61.986856360064515</v>
      </c>
    </row>
    <row r="126" spans="1:24">
      <c r="A126" s="13" t="s">
        <v>453</v>
      </c>
      <c r="B126" s="13">
        <v>60</v>
      </c>
      <c r="C126" s="13" t="s">
        <v>372</v>
      </c>
      <c r="D126" s="14">
        <v>-25492.683111189934</v>
      </c>
      <c r="E126" s="17">
        <v>103.6</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601.21367080972095</v>
      </c>
      <c r="Q126" s="15"/>
      <c r="R126" s="20">
        <v>20.040455693657364</v>
      </c>
      <c r="T126" s="118">
        <v>-46.954340260453762</v>
      </c>
      <c r="U126" s="120">
        <v>59.707634220805232</v>
      </c>
      <c r="V126" s="20">
        <v>38.178831856752986</v>
      </c>
      <c r="W126" s="20">
        <v>45.582515535649279</v>
      </c>
      <c r="X126" s="20">
        <v>52.822385901780883</v>
      </c>
    </row>
    <row r="127" spans="1:24">
      <c r="A127" s="13" t="s">
        <v>488</v>
      </c>
      <c r="B127" s="13">
        <v>60</v>
      </c>
      <c r="C127" s="13" t="s">
        <v>372</v>
      </c>
      <c r="D127" s="14">
        <v>416.09037710237828</v>
      </c>
      <c r="E127" s="17">
        <v>38.22</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2276.3234907577607</v>
      </c>
      <c r="Q127" s="15"/>
      <c r="R127" s="20">
        <v>75.877449691925364</v>
      </c>
      <c r="T127" s="118">
        <v>10.889438541600285</v>
      </c>
      <c r="U127" s="120">
        <v>27.828201898522309</v>
      </c>
      <c r="V127" s="20">
        <v>47.268578956805158</v>
      </c>
      <c r="W127" s="20">
        <v>47.381824536411301</v>
      </c>
      <c r="X127" s="20">
        <v>56.967611578680156</v>
      </c>
    </row>
    <row r="128" spans="1:24">
      <c r="A128" s="13" t="s">
        <v>213</v>
      </c>
      <c r="B128" s="13">
        <v>60</v>
      </c>
      <c r="C128" s="13" t="s">
        <v>372</v>
      </c>
      <c r="D128" s="14">
        <v>81.345552902654106</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1885.3638101736819</v>
      </c>
      <c r="Q128" s="16" t="s">
        <v>2377</v>
      </c>
      <c r="R128" s="20">
        <v>62.845460339122731</v>
      </c>
      <c r="T128" s="118">
        <v>-2.1305600886367193</v>
      </c>
      <c r="U128" s="120">
        <v>-2.1377639589679154</v>
      </c>
      <c r="V128" s="20">
        <v>34.168988645978878</v>
      </c>
      <c r="W128" s="20">
        <v>53.981062784663699</v>
      </c>
      <c r="X128" s="20">
        <v>39.241322567194921</v>
      </c>
    </row>
    <row r="129" spans="1:24">
      <c r="A129" s="13" t="s">
        <v>386</v>
      </c>
      <c r="B129" s="13">
        <v>60</v>
      </c>
      <c r="C129" s="13" t="s">
        <v>372</v>
      </c>
      <c r="D129" s="14">
        <v>-11022.323548905035</v>
      </c>
      <c r="E129" s="17">
        <v>72.349999999999994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394.8562677271189</v>
      </c>
      <c r="Q129" s="15"/>
      <c r="R129" s="20">
        <v>13.161875590903964</v>
      </c>
      <c r="T129" s="118">
        <v>-96.805210819247804</v>
      </c>
      <c r="U129" s="120">
        <v>-59.565637932124247</v>
      </c>
      <c r="V129" s="20">
        <v>43.073768712595026</v>
      </c>
      <c r="W129" s="20">
        <v>47.719593337941575</v>
      </c>
      <c r="X129" s="20">
        <v>41.5112894646239</v>
      </c>
    </row>
    <row r="130" spans="1:24">
      <c r="A130" s="13" t="s">
        <v>518</v>
      </c>
      <c r="B130" s="13">
        <v>60</v>
      </c>
      <c r="C130" s="13" t="s">
        <v>372</v>
      </c>
      <c r="D130" s="14">
        <v>62037.252145816383</v>
      </c>
      <c r="E130" s="17">
        <v>68.3</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-26247.629646606045</v>
      </c>
      <c r="E131" s="17">
        <v>78.349999999999994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1122.4051713670624</v>
      </c>
      <c r="Q131" s="15"/>
      <c r="R131" s="20">
        <v>37.413505712235413</v>
      </c>
      <c r="T131" s="118">
        <v>59.835823284906411</v>
      </c>
      <c r="U131" s="120">
        <v>-385.16667944897137</v>
      </c>
      <c r="V131" s="20">
        <v>48.37330878235263</v>
      </c>
      <c r="W131" s="20">
        <v>33.16467354873798</v>
      </c>
      <c r="X131" s="20">
        <v>42.529062848173083</v>
      </c>
    </row>
    <row r="132" spans="1:24">
      <c r="A132" s="13" t="s">
        <v>48</v>
      </c>
      <c r="B132" s="13">
        <v>60</v>
      </c>
      <c r="C132" s="13" t="s">
        <v>372</v>
      </c>
      <c r="D132" s="14">
        <v>5475.998940866376</v>
      </c>
      <c r="E132" s="17">
        <v>24.74</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1998.2119751442883</v>
      </c>
      <c r="Q132" s="15"/>
      <c r="R132" s="20">
        <v>66.607065838142944</v>
      </c>
      <c r="T132" s="120">
        <v>46.076261170348296</v>
      </c>
      <c r="U132" s="120">
        <v>0.40723270200352601</v>
      </c>
      <c r="V132" s="20">
        <v>56.394262061503909</v>
      </c>
      <c r="W132" s="20">
        <v>32.297324988452488</v>
      </c>
      <c r="X132" s="20">
        <v>62.168212820633237</v>
      </c>
    </row>
    <row r="133" spans="1:24">
      <c r="A133" s="13" t="s">
        <v>323</v>
      </c>
      <c r="B133" s="13">
        <v>60</v>
      </c>
      <c r="C133" s="13" t="s">
        <v>372</v>
      </c>
      <c r="D133" s="14">
        <v>91.209609113649392</v>
      </c>
      <c r="E133" s="17">
        <v>4.04</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683.69191120363075</v>
      </c>
      <c r="Q133" s="15"/>
      <c r="R133" s="20">
        <v>22.789730373454358</v>
      </c>
      <c r="T133" s="118">
        <v>-4.2965695407734295</v>
      </c>
      <c r="U133" s="120">
        <v>0.55134238929872126</v>
      </c>
      <c r="V133" s="20">
        <v>39.562202648449869</v>
      </c>
      <c r="W133" s="20">
        <v>45.462957192888624</v>
      </c>
      <c r="X133" s="20">
        <v>45.804214929405731</v>
      </c>
    </row>
    <row r="134" spans="1:24">
      <c r="A134" s="13" t="s">
        <v>203</v>
      </c>
      <c r="B134" s="13">
        <v>60</v>
      </c>
      <c r="C134" s="13" t="s">
        <v>372</v>
      </c>
      <c r="D134" s="14">
        <v>-866.63920807570344</v>
      </c>
      <c r="E134" s="17">
        <v>8.67</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365.93365380464434</v>
      </c>
      <c r="Q134" s="15"/>
      <c r="R134" s="20">
        <v>12.197788460154811</v>
      </c>
      <c r="T134" s="118">
        <v>-9.3601164008805959</v>
      </c>
      <c r="U134" s="120">
        <v>-0.9746086851603053</v>
      </c>
      <c r="V134" s="20">
        <v>30.182634728138858</v>
      </c>
      <c r="W134" s="20">
        <v>56.297549189625258</v>
      </c>
      <c r="X134" s="20">
        <v>44.434350191529745</v>
      </c>
    </row>
    <row r="135" spans="1:24">
      <c r="A135" s="13" t="s">
        <v>549</v>
      </c>
      <c r="B135" s="13">
        <v>60</v>
      </c>
      <c r="C135" s="13" t="s">
        <v>372</v>
      </c>
      <c r="D135" s="14">
        <v>7500.1096634027499</v>
      </c>
      <c r="E135" s="17">
        <v>14.9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2098.4720187173325</v>
      </c>
      <c r="Q135" s="16" t="s">
        <v>2378</v>
      </c>
      <c r="R135" s="20">
        <v>69.949067290577744</v>
      </c>
      <c r="T135" s="118">
        <v>3.32954049192832</v>
      </c>
      <c r="U135" s="118"/>
      <c r="V135" s="20">
        <v>49.291355963958594</v>
      </c>
      <c r="W135" s="20">
        <v>48.643939946079527</v>
      </c>
      <c r="X135" s="20">
        <v>70.163842491169561</v>
      </c>
    </row>
    <row r="136" spans="1:24">
      <c r="A136" s="13" t="s">
        <v>134</v>
      </c>
      <c r="B136" s="13">
        <v>60</v>
      </c>
      <c r="C136" s="13" t="s">
        <v>372</v>
      </c>
      <c r="D136" s="13">
        <v>1652.6767891489058</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799.58488957950931</v>
      </c>
      <c r="Q136" s="15"/>
      <c r="R136" s="20">
        <v>26.652829652650311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-14610.859637906869</v>
      </c>
      <c r="E137" s="17">
        <v>32.26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455.04104857755118</v>
      </c>
      <c r="Q137" s="15"/>
      <c r="R137" s="20">
        <v>15.168034952585039</v>
      </c>
      <c r="T137" s="118">
        <v>-16.009281081756725</v>
      </c>
      <c r="U137" s="118"/>
      <c r="V137" s="20">
        <v>29.806249296310352</v>
      </c>
      <c r="W137" s="20">
        <v>27.77253149057421</v>
      </c>
      <c r="X137" s="20">
        <v>49.438864718292436</v>
      </c>
    </row>
    <row r="138" spans="1:24">
      <c r="A138" s="13" t="s">
        <v>274</v>
      </c>
      <c r="B138" s="13">
        <v>60</v>
      </c>
      <c r="C138" s="13" t="s">
        <v>372</v>
      </c>
      <c r="D138" s="14">
        <v>-4918.7602651757343</v>
      </c>
      <c r="E138" s="17">
        <v>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397.63678263093107</v>
      </c>
      <c r="Q138" s="15"/>
      <c r="R138" s="20">
        <v>13.254559421031036</v>
      </c>
      <c r="T138" s="118">
        <v>-21.448740706356091</v>
      </c>
      <c r="U138" s="120">
        <v>37.879162812958427</v>
      </c>
      <c r="V138" s="20">
        <v>37.841097347296788</v>
      </c>
      <c r="W138" s="20">
        <v>56.060909523581032</v>
      </c>
      <c r="X138" s="20">
        <v>51.036371600508858</v>
      </c>
    </row>
    <row r="139" spans="1:24">
      <c r="A139" s="13" t="s">
        <v>292</v>
      </c>
      <c r="B139" s="13">
        <v>60</v>
      </c>
      <c r="C139" s="13" t="s">
        <v>372</v>
      </c>
      <c r="D139" s="13">
        <v>-124146.99893765601</v>
      </c>
      <c r="E139" s="17">
        <v>1435</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214.64035559242944</v>
      </c>
      <c r="Q139" s="15"/>
      <c r="R139" s="20">
        <v>7.1546785197476481</v>
      </c>
      <c r="T139" s="118">
        <v>-974.23015891854448</v>
      </c>
      <c r="U139" s="120">
        <v>153.53837016411262</v>
      </c>
      <c r="V139" s="20">
        <v>42.284829303116112</v>
      </c>
      <c r="W139" s="20">
        <v>51.00680153524776</v>
      </c>
      <c r="X139" s="20">
        <v>46.145228152536156</v>
      </c>
    </row>
    <row r="140" spans="1:24">
      <c r="A140" s="13" t="s">
        <v>16</v>
      </c>
      <c r="B140" s="13">
        <v>60</v>
      </c>
      <c r="C140" s="13" t="s">
        <v>372</v>
      </c>
      <c r="D140" s="13">
        <v>-117791.97189394153</v>
      </c>
      <c r="E140" s="17">
        <v>1501</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500.77564014549603</v>
      </c>
      <c r="Q140" s="15"/>
      <c r="R140" s="20">
        <v>16.692521338183202</v>
      </c>
      <c r="T140" s="118">
        <v>-1019.9912992880331</v>
      </c>
      <c r="U140" s="120">
        <v>-1341.913032662294</v>
      </c>
      <c r="V140" s="20">
        <v>45.656790767427488</v>
      </c>
      <c r="W140" s="20">
        <v>42.039625110744318</v>
      </c>
      <c r="X140" s="20">
        <v>40.595005890289315</v>
      </c>
    </row>
    <row r="141" spans="1:24">
      <c r="A141" s="13" t="s">
        <v>387</v>
      </c>
      <c r="B141" s="13">
        <v>60</v>
      </c>
      <c r="C141" s="13" t="s">
        <v>372</v>
      </c>
      <c r="D141" s="14">
        <v>-55967.960723143617</v>
      </c>
      <c r="E141" s="17">
        <v>257</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516.63722769939193</v>
      </c>
      <c r="Q141" s="15"/>
      <c r="R141" s="20">
        <v>17.221240923313065</v>
      </c>
      <c r="T141" s="118">
        <v>-190.80934071069805</v>
      </c>
      <c r="U141" s="120">
        <v>-45.246622705276991</v>
      </c>
      <c r="V141" s="20">
        <v>44.503448854838553</v>
      </c>
      <c r="W141" s="20">
        <v>34.524526958017638</v>
      </c>
      <c r="X141" s="20">
        <v>43.751033956670554</v>
      </c>
    </row>
    <row r="142" spans="1:24">
      <c r="A142" s="13" t="s">
        <v>214</v>
      </c>
      <c r="B142" s="13">
        <v>60</v>
      </c>
      <c r="C142" s="13" t="s">
        <v>372</v>
      </c>
      <c r="D142" s="14">
        <v>-443.00889217361748</v>
      </c>
      <c r="E142" s="17">
        <v>2.2999999999999998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618.95469476100743</v>
      </c>
      <c r="Q142" s="15"/>
      <c r="R142" s="20">
        <v>20.631823158700247</v>
      </c>
      <c r="T142" s="118">
        <v>-3.5310793364427484</v>
      </c>
      <c r="U142" s="120">
        <v>-4.9578110892839078</v>
      </c>
      <c r="V142" s="20">
        <v>30.689378485235959</v>
      </c>
      <c r="W142" s="20">
        <v>53.793951595211766</v>
      </c>
      <c r="X142" s="20">
        <v>38.281377745136609</v>
      </c>
    </row>
    <row r="143" spans="1:24">
      <c r="A143" s="13" t="s">
        <v>388</v>
      </c>
      <c r="B143" s="13">
        <v>60</v>
      </c>
      <c r="C143" s="13" t="s">
        <v>372</v>
      </c>
      <c r="D143" s="14">
        <v>5233.9609022571667</v>
      </c>
      <c r="E143" s="17">
        <v>121.5</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749.26630982612869</v>
      </c>
      <c r="Q143" s="15"/>
      <c r="R143" s="20">
        <v>24.975543660870958</v>
      </c>
      <c r="T143" s="118">
        <v>-314.50531372769291</v>
      </c>
      <c r="U143" s="118">
        <v>115.04042894924993</v>
      </c>
      <c r="V143" s="20">
        <v>28.273251153369401</v>
      </c>
      <c r="W143" s="20">
        <v>54.563327582033935</v>
      </c>
      <c r="X143" s="20">
        <v>44.129284454216332</v>
      </c>
    </row>
    <row r="144" spans="1:24">
      <c r="A144" s="13" t="s">
        <v>698</v>
      </c>
      <c r="B144" s="13">
        <v>60</v>
      </c>
      <c r="C144" s="13" t="s">
        <v>372</v>
      </c>
      <c r="D144" s="14">
        <v>-29873.380916350849</v>
      </c>
      <c r="E144" s="17">
        <v>27</v>
      </c>
      <c r="F144" s="13" t="s">
        <v>699</v>
      </c>
      <c r="G144" s="13" t="s">
        <v>1032</v>
      </c>
      <c r="H144" s="13" t="s">
        <v>1600</v>
      </c>
      <c r="I144" s="13" t="s">
        <v>1031</v>
      </c>
      <c r="J144" s="13" t="s">
        <v>1033</v>
      </c>
      <c r="K144" s="13" t="s">
        <v>791</v>
      </c>
      <c r="L144" s="13" t="s">
        <v>1205</v>
      </c>
      <c r="M144" s="13" t="s">
        <v>1601</v>
      </c>
      <c r="N144" s="13" t="s">
        <v>1602</v>
      </c>
      <c r="P144" s="13">
        <v>1061.1318549583546</v>
      </c>
      <c r="Q144" s="16" t="s">
        <v>2232</v>
      </c>
      <c r="R144" s="20">
        <v>35.371061831945148</v>
      </c>
      <c r="T144" s="118">
        <v>6.9036080825404866</v>
      </c>
      <c r="U144" s="118">
        <v>89.153223815711655</v>
      </c>
      <c r="V144" s="20">
        <v>28.90770065631337</v>
      </c>
      <c r="W144" s="20">
        <v>41.638132720010205</v>
      </c>
      <c r="X144" s="20">
        <v>66.671850377271284</v>
      </c>
    </row>
    <row r="145" spans="1:24">
      <c r="A145" s="13" t="s">
        <v>147</v>
      </c>
      <c r="B145" s="13">
        <v>60</v>
      </c>
      <c r="C145" s="13" t="s">
        <v>372</v>
      </c>
      <c r="D145" s="14">
        <v>274412.87557941506</v>
      </c>
      <c r="E145" s="17">
        <v>297.75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-2812.6854491757667</v>
      </c>
      <c r="E146" s="17">
        <v>24.1</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234.60296499321734</v>
      </c>
      <c r="Q146" s="15"/>
      <c r="R146" s="20">
        <v>7.8200988331072443</v>
      </c>
      <c r="T146" s="118">
        <v>23.12459943139821</v>
      </c>
      <c r="U146" s="120">
        <v>12.521261194585662</v>
      </c>
      <c r="V146" s="20">
        <v>72.301696579441426</v>
      </c>
      <c r="W146" s="20">
        <v>63.4307820751782</v>
      </c>
      <c r="X146" s="20">
        <v>58.09097065323995</v>
      </c>
    </row>
    <row r="147" spans="1:24">
      <c r="A147" s="13" t="s">
        <v>457</v>
      </c>
      <c r="B147" s="13">
        <v>60</v>
      </c>
      <c r="C147" s="13" t="s">
        <v>372</v>
      </c>
      <c r="D147" s="14">
        <v>-35101.771878867075</v>
      </c>
      <c r="E147" s="17">
        <v>16.22</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778.29190522393526</v>
      </c>
      <c r="Q147" s="16" t="s">
        <v>2379</v>
      </c>
      <c r="R147" s="20">
        <v>25.943063507464508</v>
      </c>
      <c r="T147" s="118">
        <v>-85.275296049140721</v>
      </c>
      <c r="U147" s="118">
        <v>57.351630602912955</v>
      </c>
      <c r="V147" s="20">
        <v>20.738836017267111</v>
      </c>
      <c r="W147" s="20">
        <v>42.121586360920702</v>
      </c>
      <c r="X147" s="20">
        <v>45.187360265815968</v>
      </c>
    </row>
    <row r="148" spans="1:24">
      <c r="A148" s="13" t="s">
        <v>459</v>
      </c>
      <c r="B148" s="13">
        <v>60</v>
      </c>
      <c r="C148" s="13" t="s">
        <v>372</v>
      </c>
      <c r="D148" s="14">
        <v>-6997.5921760304518</v>
      </c>
      <c r="E148" s="17">
        <v>33.340000000000003</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760.64661067430893</v>
      </c>
      <c r="Q148" s="16" t="s">
        <v>2380</v>
      </c>
      <c r="R148" s="20">
        <v>25.354887022476966</v>
      </c>
      <c r="T148" s="118">
        <v>21.170702012185814</v>
      </c>
      <c r="U148" s="120">
        <v>26.351934333001488</v>
      </c>
      <c r="V148" s="20">
        <v>53.019002020850181</v>
      </c>
      <c r="W148" s="20">
        <v>45.473039189159294</v>
      </c>
      <c r="X148" s="20">
        <v>67.969062794673732</v>
      </c>
    </row>
    <row r="149" spans="1:24">
      <c r="A149" s="13" t="s">
        <v>20</v>
      </c>
      <c r="B149" s="13">
        <v>60</v>
      </c>
      <c r="C149" s="13" t="s">
        <v>372</v>
      </c>
      <c r="D149" s="14">
        <v>4030.0982347868876</v>
      </c>
      <c r="E149" s="17">
        <v>9.92</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2368.8934665342472</v>
      </c>
      <c r="Q149" s="15"/>
      <c r="R149" s="20">
        <v>78.96311555114157</v>
      </c>
      <c r="T149" s="120">
        <v>11.147582021987983</v>
      </c>
      <c r="U149" s="118">
        <v>12.445437422356465</v>
      </c>
      <c r="V149" s="20">
        <v>58.007056437638518</v>
      </c>
      <c r="W149" s="20">
        <v>51.282550321302097</v>
      </c>
      <c r="X149" s="20">
        <v>70.3079743969909</v>
      </c>
    </row>
    <row r="150" spans="1:24">
      <c r="A150" s="13" t="s">
        <v>345</v>
      </c>
      <c r="B150" s="13">
        <v>60</v>
      </c>
      <c r="C150" s="13" t="s">
        <v>372</v>
      </c>
      <c r="D150" s="14">
        <v>-2555.3855340361943</v>
      </c>
      <c r="E150" s="17">
        <v>8.0399999999999991</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113.7280810535469</v>
      </c>
      <c r="Q150" s="15"/>
      <c r="R150" s="20">
        <v>3.79093603511823</v>
      </c>
      <c r="T150" s="118">
        <v>-11.927381821875525</v>
      </c>
      <c r="U150" s="120">
        <v>7.4836737984077395</v>
      </c>
      <c r="V150" s="20">
        <v>36.760938883976131</v>
      </c>
      <c r="W150" s="20">
        <v>44.800133160780007</v>
      </c>
      <c r="X150" s="20">
        <v>47.120440328419818</v>
      </c>
    </row>
    <row r="151" spans="1:24">
      <c r="A151" s="13" t="s">
        <v>238</v>
      </c>
      <c r="B151" s="13">
        <v>60</v>
      </c>
      <c r="C151" s="13" t="s">
        <v>372</v>
      </c>
      <c r="D151" s="13">
        <v>-436.87743515213873</v>
      </c>
      <c r="E151" s="17">
        <v>1.61</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563.57004053106164</v>
      </c>
      <c r="Q151" s="15"/>
      <c r="R151" s="20">
        <v>18.785668017702054</v>
      </c>
      <c r="T151" s="118">
        <v>-2.4350498171280233</v>
      </c>
      <c r="U151" s="120">
        <v>-7.4674408995157915</v>
      </c>
      <c r="V151" s="20">
        <v>28.278556266222996</v>
      </c>
      <c r="W151" s="20">
        <v>51.160339856834703</v>
      </c>
      <c r="X151" s="20">
        <v>36.468911143412683</v>
      </c>
    </row>
    <row r="152" spans="1:24">
      <c r="A152" s="13" t="s">
        <v>545</v>
      </c>
      <c r="B152" s="13">
        <v>60</v>
      </c>
      <c r="C152" s="13" t="s">
        <v>372</v>
      </c>
      <c r="D152" s="14">
        <v>-10719.025759996681</v>
      </c>
      <c r="E152" s="17">
        <v>6.16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300</v>
      </c>
      <c r="Q152" s="16" t="s">
        <v>2232</v>
      </c>
      <c r="R152" s="20">
        <v>10</v>
      </c>
      <c r="T152" s="118">
        <v>-16.213284371807646</v>
      </c>
      <c r="U152" s="118"/>
      <c r="V152" s="20">
        <v>14.731488303566248</v>
      </c>
      <c r="W152" s="20">
        <v>63.97950007450045</v>
      </c>
      <c r="X152" s="20">
        <v>47.635513534195802</v>
      </c>
    </row>
    <row r="153" spans="1:24">
      <c r="A153" s="13" t="s">
        <v>305</v>
      </c>
      <c r="B153" s="13">
        <v>60</v>
      </c>
      <c r="C153" s="13" t="s">
        <v>372</v>
      </c>
      <c r="D153" s="13">
        <v>74.950965853539657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845.28601672834668</v>
      </c>
      <c r="Q153" s="15"/>
      <c r="R153" s="20">
        <v>28.176200557611555</v>
      </c>
      <c r="T153" s="118">
        <v>-1.847596871030297</v>
      </c>
      <c r="U153" s="120">
        <v>-1.9011858463704856</v>
      </c>
      <c r="V153" s="20">
        <v>37.622101755939333</v>
      </c>
      <c r="W153" s="20">
        <v>33.820249080969724</v>
      </c>
      <c r="X153" s="20">
        <v>44.31875632011748</v>
      </c>
    </row>
    <row r="154" spans="1:24">
      <c r="A154" s="13" t="s">
        <v>15</v>
      </c>
      <c r="B154" s="13">
        <v>60</v>
      </c>
      <c r="C154" s="13" t="s">
        <v>372</v>
      </c>
      <c r="D154" s="14">
        <v>-381.4341799487986</v>
      </c>
      <c r="E154" s="17">
        <v>2.0699999999999998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160.23541213231647</v>
      </c>
      <c r="Q154" s="16" t="s">
        <v>2381</v>
      </c>
      <c r="R154" s="20">
        <v>5.3411804044105491</v>
      </c>
      <c r="T154" s="118">
        <v>-3.6389962234231676</v>
      </c>
      <c r="U154" s="120">
        <v>-4.0819695668997547</v>
      </c>
      <c r="V154" s="20">
        <v>55.984368683676976</v>
      </c>
      <c r="W154" s="20">
        <v>46.067580740705168</v>
      </c>
      <c r="X154" s="20">
        <v>46.48889201375669</v>
      </c>
    </row>
    <row r="155" spans="1:24">
      <c r="A155" s="13" t="s">
        <v>18</v>
      </c>
      <c r="B155" s="13">
        <v>60</v>
      </c>
      <c r="C155" s="13" t="s">
        <v>372</v>
      </c>
      <c r="D155" s="14">
        <v>2859.2344932785354</v>
      </c>
      <c r="E155" s="17">
        <v>35.659999999999997</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1020.0831041346835</v>
      </c>
      <c r="Q155" s="15"/>
      <c r="R155" s="20">
        <v>34.002770137822786</v>
      </c>
      <c r="T155" s="118">
        <v>-16.357006594630974</v>
      </c>
      <c r="U155" s="120">
        <v>19.102176954299921</v>
      </c>
      <c r="V155" s="20">
        <v>43.92521323483323</v>
      </c>
      <c r="W155" s="20">
        <v>54.07336674361671</v>
      </c>
      <c r="X155" s="20">
        <v>51.20278964125653</v>
      </c>
    </row>
    <row r="156" spans="1:24">
      <c r="A156" s="13" t="s">
        <v>73</v>
      </c>
      <c r="B156" s="13">
        <v>60</v>
      </c>
      <c r="C156" s="13" t="s">
        <v>372</v>
      </c>
      <c r="D156" s="14">
        <v>-445.41413606420832</v>
      </c>
      <c r="E156" s="17">
        <v>9.6</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225.75088278896931</v>
      </c>
      <c r="Q156" s="15"/>
      <c r="R156" s="20">
        <v>7.5250294262989765</v>
      </c>
      <c r="T156" s="118">
        <v>-12.405120029965957</v>
      </c>
      <c r="U156" s="120">
        <v>4.5127097416959927</v>
      </c>
      <c r="V156" s="20">
        <v>39.647563025202999</v>
      </c>
      <c r="W156" s="20">
        <v>63.514100071981559</v>
      </c>
      <c r="X156" s="20">
        <v>44.666086601165105</v>
      </c>
    </row>
    <row r="157" spans="1:24">
      <c r="A157" s="13" t="s">
        <v>95</v>
      </c>
      <c r="B157" s="13">
        <v>60</v>
      </c>
      <c r="C157" s="13" t="s">
        <v>372</v>
      </c>
      <c r="D157" s="14">
        <v>-4610.7792826825998</v>
      </c>
      <c r="E157" s="17">
        <v>40.5</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547.38847638746324</v>
      </c>
      <c r="Q157" s="15"/>
      <c r="R157" s="20">
        <v>18.246282546248775</v>
      </c>
      <c r="T157" s="118">
        <v>-19.540149898385337</v>
      </c>
      <c r="U157" s="120">
        <v>6.2127266284208815</v>
      </c>
      <c r="V157" s="20">
        <v>47.030395460362683</v>
      </c>
      <c r="W157" s="20">
        <v>43.099187542133421</v>
      </c>
      <c r="X157" s="20">
        <v>47.586556247309026</v>
      </c>
    </row>
    <row r="158" spans="1:24">
      <c r="A158" s="13" t="s">
        <v>258</v>
      </c>
      <c r="B158" s="13">
        <v>60</v>
      </c>
      <c r="C158" s="13" t="s">
        <v>372</v>
      </c>
      <c r="D158" s="14">
        <v>56535.290973373405</v>
      </c>
      <c r="E158" s="17">
        <v>95</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-29570.423012990686</v>
      </c>
      <c r="E159" s="17">
        <v>93</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717.92007872410841</v>
      </c>
      <c r="Q159" s="15"/>
      <c r="R159" s="20">
        <v>23.930669290803614</v>
      </c>
      <c r="T159" s="118">
        <v>63.384847111987597</v>
      </c>
      <c r="U159" s="118">
        <v>165.24707002585274</v>
      </c>
      <c r="V159" s="20">
        <v>49.554598259716258</v>
      </c>
      <c r="W159" s="20">
        <v>45.786695437784545</v>
      </c>
      <c r="X159" s="20">
        <v>64.965587410009704</v>
      </c>
    </row>
    <row r="160" spans="1:24">
      <c r="A160" s="13" t="s">
        <v>317</v>
      </c>
      <c r="B160" s="13">
        <v>60</v>
      </c>
      <c r="C160" s="13" t="s">
        <v>372</v>
      </c>
      <c r="D160" s="14">
        <v>-7386.7033286700234</v>
      </c>
      <c r="E160" s="17">
        <v>33.08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1273.0356878558068</v>
      </c>
      <c r="Q160" s="15"/>
      <c r="R160" s="20">
        <v>42.434522928526896</v>
      </c>
      <c r="T160" s="118">
        <v>-3.0799306269256732</v>
      </c>
      <c r="U160" s="120">
        <v>9.0899912534980842</v>
      </c>
      <c r="V160" s="20">
        <v>37.954937531714997</v>
      </c>
      <c r="W160" s="20">
        <v>45.360542715708235</v>
      </c>
      <c r="X160" s="20">
        <v>50.723572339231524</v>
      </c>
    </row>
    <row r="161" spans="1:24">
      <c r="A161" s="13" t="s">
        <v>389</v>
      </c>
      <c r="B161" s="13">
        <v>60</v>
      </c>
      <c r="C161" s="13" t="s">
        <v>372</v>
      </c>
      <c r="D161" s="14">
        <v>-1582.7080683464524</v>
      </c>
      <c r="E161" s="17">
        <v>7.55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1216.1554508962822</v>
      </c>
      <c r="Q161" s="15"/>
      <c r="R161" s="20">
        <v>40.538515029876073</v>
      </c>
      <c r="T161" s="118">
        <v>5.8399336655346179</v>
      </c>
      <c r="U161" s="120">
        <v>0.78514965975217343</v>
      </c>
      <c r="V161" s="20">
        <v>51.317997875031097</v>
      </c>
      <c r="W161" s="20">
        <v>58.390781017234197</v>
      </c>
      <c r="X161" s="20">
        <v>54.093516711339817</v>
      </c>
    </row>
    <row r="162" spans="1:24">
      <c r="A162" s="13" t="s">
        <v>391</v>
      </c>
      <c r="B162" s="13">
        <v>60</v>
      </c>
      <c r="C162" s="13" t="s">
        <v>372</v>
      </c>
      <c r="D162" s="14">
        <v>9006.4945275118553</v>
      </c>
      <c r="E162" s="17">
        <v>26.6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2245.3357147986549</v>
      </c>
      <c r="Q162" s="15"/>
      <c r="R162" s="20">
        <v>74.844523826621824</v>
      </c>
      <c r="T162" s="118">
        <v>-5.696153423428072</v>
      </c>
      <c r="U162" s="120">
        <v>12.369729071744473</v>
      </c>
      <c r="V162" s="20">
        <v>53.968114114377599</v>
      </c>
      <c r="W162" s="20">
        <v>55.917269793692661</v>
      </c>
      <c r="X162" s="20">
        <v>49.356193896312838</v>
      </c>
    </row>
    <row r="163" spans="1:24">
      <c r="A163" s="13" t="s">
        <v>53</v>
      </c>
      <c r="B163" s="13">
        <v>60</v>
      </c>
      <c r="C163" s="13" t="s">
        <v>372</v>
      </c>
      <c r="D163" s="14">
        <v>-6544.2365198162379</v>
      </c>
      <c r="E163" s="17">
        <v>23</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149.7965700659941</v>
      </c>
      <c r="Q163" s="16" t="s">
        <v>2203</v>
      </c>
      <c r="R163" s="20">
        <v>4.9932190021998037</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405.3702408507931</v>
      </c>
      <c r="E165" s="17">
        <v>11.35</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1756.9143720789691</v>
      </c>
      <c r="Q165" s="16" t="s">
        <v>2222</v>
      </c>
      <c r="R165" s="20">
        <v>58.563812402632301</v>
      </c>
      <c r="T165" s="120">
        <v>14.208647314546248</v>
      </c>
      <c r="U165" s="118"/>
      <c r="V165" s="20">
        <v>32.375652603915761</v>
      </c>
      <c r="W165" s="20">
        <v>46.170647475100189</v>
      </c>
      <c r="X165" s="20">
        <v>77.212367104672225</v>
      </c>
    </row>
    <row r="166" spans="1:24">
      <c r="A166" s="13" t="s">
        <v>49</v>
      </c>
      <c r="B166" s="13">
        <v>60</v>
      </c>
      <c r="C166" s="13" t="s">
        <v>372</v>
      </c>
      <c r="D166" s="14">
        <v>191.84920481606582</v>
      </c>
      <c r="E166" s="17">
        <v>8.3800000000000008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568.9537607619402</v>
      </c>
      <c r="Q166" s="15"/>
      <c r="R166" s="20">
        <v>18.965125358731338</v>
      </c>
      <c r="T166" s="118">
        <v>-2.1598821931899614</v>
      </c>
      <c r="U166" s="120">
        <v>4.6725049296410681</v>
      </c>
      <c r="V166" s="20">
        <v>51.999683193805211</v>
      </c>
      <c r="W166" s="20">
        <v>48.992886366058933</v>
      </c>
      <c r="X166" s="20">
        <v>51.585701468404174</v>
      </c>
    </row>
    <row r="167" spans="1:24">
      <c r="A167" s="13" t="s">
        <v>40</v>
      </c>
      <c r="B167" s="13">
        <v>60</v>
      </c>
      <c r="C167" s="13" t="s">
        <v>372</v>
      </c>
      <c r="D167" s="14">
        <v>133.02530296367189</v>
      </c>
      <c r="E167" s="17">
        <v>4.43</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372.52906191087141</v>
      </c>
      <c r="Q167" s="16" t="s">
        <v>2382</v>
      </c>
      <c r="R167" s="20">
        <v>12.417635397029047</v>
      </c>
      <c r="T167" s="118">
        <v>-7.6750341149786294</v>
      </c>
      <c r="U167" s="120">
        <v>10.31377838854592</v>
      </c>
      <c r="V167" s="20">
        <v>42.398581042948507</v>
      </c>
      <c r="W167" s="20">
        <v>36.259754943314334</v>
      </c>
      <c r="X167" s="20">
        <v>50.112767275396408</v>
      </c>
    </row>
    <row r="168" spans="1:24">
      <c r="A168" s="13" t="s">
        <v>295</v>
      </c>
      <c r="B168" s="13">
        <v>60</v>
      </c>
      <c r="C168" s="13" t="s">
        <v>372</v>
      </c>
      <c r="D168" s="14">
        <v>-57541.086226578387</v>
      </c>
      <c r="E168" s="17">
        <v>161.69999999999999</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234.81169771615558</v>
      </c>
      <c r="Q168" s="15"/>
      <c r="R168" s="20">
        <v>7.8270565905385192</v>
      </c>
      <c r="T168" s="118">
        <v>-0.96031179999528149</v>
      </c>
      <c r="U168" s="120">
        <v>-17.870163511395276</v>
      </c>
      <c r="V168" s="20">
        <v>61.856186554572851</v>
      </c>
      <c r="W168" s="20">
        <v>54.173864089892248</v>
      </c>
      <c r="X168" s="20">
        <v>50.21005493440888</v>
      </c>
    </row>
    <row r="169" spans="1:24">
      <c r="A169" s="13" t="s">
        <v>67</v>
      </c>
      <c r="B169" s="13">
        <v>60</v>
      </c>
      <c r="C169" s="13" t="s">
        <v>372</v>
      </c>
      <c r="D169" s="13">
        <v>889019.70553140924</v>
      </c>
      <c r="E169" s="17">
        <v>11117.5</v>
      </c>
      <c r="F169" s="13" t="s">
        <v>608</v>
      </c>
      <c r="G169" s="13" t="s">
        <v>1255</v>
      </c>
      <c r="H169" s="13">
        <v>348.71699999999998</v>
      </c>
      <c r="I169" s="13" t="s">
        <v>1256</v>
      </c>
      <c r="J169" s="13" t="s">
        <v>1257</v>
      </c>
      <c r="K169" s="13" t="s">
        <v>855</v>
      </c>
      <c r="L169" s="13" t="s">
        <v>1401</v>
      </c>
      <c r="M169" s="13" t="s">
        <v>1626</v>
      </c>
      <c r="N169" s="13" t="s">
        <v>856</v>
      </c>
      <c r="P169" s="13">
        <v>1440.4358583906558</v>
      </c>
      <c r="Q169" s="15"/>
      <c r="R169" s="20">
        <v>48.014528613021859</v>
      </c>
      <c r="T169" s="118">
        <v>3729.0344356126297</v>
      </c>
      <c r="U169" s="118">
        <v>14337.597684930024</v>
      </c>
      <c r="V169" s="20">
        <v>49.334450023857123</v>
      </c>
      <c r="W169" s="20">
        <v>61.22564849608159</v>
      </c>
      <c r="X169" s="20">
        <v>62.516214213436982</v>
      </c>
    </row>
    <row r="170" spans="1:24">
      <c r="A170" s="13" t="s">
        <v>508</v>
      </c>
      <c r="B170" s="13">
        <v>60</v>
      </c>
      <c r="C170" s="13" t="s">
        <v>372</v>
      </c>
      <c r="D170" s="14">
        <v>-4164.1232531386759</v>
      </c>
      <c r="E170" s="17">
        <v>27.68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299.71893212946969</v>
      </c>
      <c r="Q170" s="15"/>
      <c r="R170" s="20">
        <v>9.9906310709823227</v>
      </c>
      <c r="T170" s="118">
        <v>-32.799574803689708</v>
      </c>
      <c r="U170" s="120">
        <v>-5.1222311708639978</v>
      </c>
      <c r="V170" s="20">
        <v>49.621685152474718</v>
      </c>
      <c r="W170" s="20">
        <v>46.100729096294806</v>
      </c>
      <c r="X170" s="20">
        <v>42.990446162408375</v>
      </c>
    </row>
    <row r="171" spans="1:24">
      <c r="A171" s="13" t="s">
        <v>670</v>
      </c>
      <c r="B171" s="13">
        <v>60</v>
      </c>
      <c r="C171" s="13" t="s">
        <v>372</v>
      </c>
      <c r="D171" s="14">
        <v>-51684.119826920491</v>
      </c>
      <c r="E171" s="17">
        <v>122.9</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549.06803492707684</v>
      </c>
      <c r="Q171" s="15"/>
      <c r="R171" s="20">
        <v>18.302267830902561</v>
      </c>
      <c r="T171" s="118">
        <v>16.745350717496876</v>
      </c>
      <c r="U171" s="118"/>
      <c r="V171" s="20">
        <v>42.508569073398256</v>
      </c>
      <c r="W171" s="20">
        <v>48.302668525567576</v>
      </c>
      <c r="X171" s="20"/>
    </row>
    <row r="172" spans="1:24">
      <c r="A172" s="13" t="s">
        <v>171</v>
      </c>
      <c r="B172" s="13">
        <v>60</v>
      </c>
      <c r="C172" s="13" t="s">
        <v>372</v>
      </c>
      <c r="D172" s="14">
        <v>-47319.202483593021</v>
      </c>
      <c r="E172" s="17">
        <v>66.95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610.89521393233917</v>
      </c>
      <c r="Q172" s="15"/>
      <c r="R172" s="20">
        <v>20.36317379774464</v>
      </c>
      <c r="T172" s="118">
        <v>19.111752718523576</v>
      </c>
      <c r="U172" s="118">
        <v>192.34584271284021</v>
      </c>
      <c r="V172" s="20">
        <v>45.9249315759564</v>
      </c>
      <c r="W172" s="20">
        <v>44.960558027841905</v>
      </c>
      <c r="X172" s="20">
        <v>61.683889340351904</v>
      </c>
    </row>
    <row r="173" spans="1:24">
      <c r="A173" s="13" t="s">
        <v>253</v>
      </c>
      <c r="B173" s="13">
        <v>60</v>
      </c>
      <c r="C173" s="13" t="s">
        <v>372</v>
      </c>
      <c r="D173" s="14">
        <v>2477.1849840977111</v>
      </c>
      <c r="E173" s="17">
        <v>21.58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1691.3564978318236</v>
      </c>
      <c r="Q173" s="15"/>
      <c r="R173" s="20">
        <v>56.378549927727455</v>
      </c>
      <c r="T173" s="118">
        <v>0.700519114944953</v>
      </c>
      <c r="U173" s="118">
        <v>23.330628283215447</v>
      </c>
      <c r="V173" s="20">
        <v>46.633212391239091</v>
      </c>
      <c r="W173" s="20">
        <v>61.727322890026905</v>
      </c>
      <c r="X173" s="20">
        <v>59.624705458051508</v>
      </c>
    </row>
    <row r="174" spans="1:24">
      <c r="A174" s="13" t="s">
        <v>361</v>
      </c>
      <c r="B174" s="13">
        <v>60</v>
      </c>
      <c r="C174" s="13" t="s">
        <v>372</v>
      </c>
      <c r="D174" s="14">
        <v>1176.4974956048136</v>
      </c>
      <c r="E174" s="17">
        <v>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720.40768419734957</v>
      </c>
      <c r="Q174" s="15"/>
      <c r="R174" s="20">
        <v>24.013589473244984</v>
      </c>
      <c r="T174" s="118">
        <v>-15.990652966995285</v>
      </c>
      <c r="U174" s="120">
        <v>-5.0346269921048403</v>
      </c>
      <c r="V174" s="20">
        <v>31.572850172125872</v>
      </c>
      <c r="W174" s="20">
        <v>51.423091336271057</v>
      </c>
      <c r="X174" s="20">
        <v>45.535149068614452</v>
      </c>
    </row>
    <row r="175" spans="1:24">
      <c r="A175" s="13" t="s">
        <v>701</v>
      </c>
      <c r="B175" s="13">
        <v>60</v>
      </c>
      <c r="C175" s="13" t="s">
        <v>372</v>
      </c>
      <c r="D175" s="13">
        <v>-237161.81561914709</v>
      </c>
      <c r="E175" s="17">
        <v>2216</v>
      </c>
      <c r="F175" s="13" t="s">
        <v>699</v>
      </c>
      <c r="G175" s="13" t="s">
        <v>1084</v>
      </c>
      <c r="H175" s="13" t="s">
        <v>1633</v>
      </c>
      <c r="I175" s="13" t="s">
        <v>1085</v>
      </c>
      <c r="J175" s="13" t="s">
        <v>1086</v>
      </c>
      <c r="K175" s="13" t="s">
        <v>858</v>
      </c>
      <c r="L175" s="13" t="s">
        <v>1094</v>
      </c>
      <c r="M175" s="13" t="s">
        <v>1634</v>
      </c>
      <c r="N175" s="13" t="s">
        <v>859</v>
      </c>
      <c r="P175" s="13">
        <v>1373.490074546</v>
      </c>
      <c r="Q175" s="15"/>
      <c r="R175" s="20">
        <v>45.783002484866664</v>
      </c>
      <c r="T175" s="118">
        <v>-1426.820780661858</v>
      </c>
      <c r="U175" s="118"/>
      <c r="V175" s="20">
        <v>29.946622558748714</v>
      </c>
      <c r="W175" s="20">
        <v>68.112280032366215</v>
      </c>
      <c r="X175" s="20">
        <v>58.419610603015023</v>
      </c>
    </row>
    <row r="176" spans="1:24">
      <c r="A176" s="13" t="s">
        <v>673</v>
      </c>
      <c r="B176" s="13">
        <v>60</v>
      </c>
      <c r="C176" s="13" t="s">
        <v>372</v>
      </c>
      <c r="D176" s="14">
        <v>3.8242480115968647E-3</v>
      </c>
      <c r="E176" s="17">
        <v>135.6</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2722.5656946877107</v>
      </c>
      <c r="Q176" s="15"/>
      <c r="R176" s="20">
        <v>90.752189822923683</v>
      </c>
      <c r="T176" s="118">
        <v>88.977767357035447</v>
      </c>
      <c r="U176" s="118">
        <v>219.62527134201508</v>
      </c>
      <c r="V176" s="20">
        <v>74.149769901144893</v>
      </c>
      <c r="W176" s="20">
        <v>44.513066451499789</v>
      </c>
      <c r="X176" s="20">
        <v>76.73382886720546</v>
      </c>
    </row>
    <row r="177" spans="1:24">
      <c r="A177" s="13" t="s">
        <v>109</v>
      </c>
      <c r="B177" s="13">
        <v>60</v>
      </c>
      <c r="C177" s="13" t="s">
        <v>372</v>
      </c>
      <c r="D177" s="14">
        <v>-230.30110664639557</v>
      </c>
      <c r="E177" s="17">
        <v>5.0999999999999996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1367.6506993998426</v>
      </c>
      <c r="Q177" s="15"/>
      <c r="R177" s="20">
        <v>45.588356646661417</v>
      </c>
      <c r="T177" s="118">
        <v>2.3299481421379209</v>
      </c>
      <c r="U177" s="120">
        <v>4.6278239613651895</v>
      </c>
      <c r="V177" s="20">
        <v>52.515887326245313</v>
      </c>
      <c r="W177" s="20">
        <v>46.461345060872681</v>
      </c>
      <c r="X177" s="20">
        <v>61.919267620246508</v>
      </c>
    </row>
    <row r="178" spans="1:24">
      <c r="A178" s="13" t="s">
        <v>552</v>
      </c>
      <c r="B178" s="13">
        <v>60</v>
      </c>
      <c r="C178" s="13" t="s">
        <v>372</v>
      </c>
      <c r="D178" s="14">
        <v>6494.4079371075959</v>
      </c>
      <c r="E178" s="17">
        <v>22.8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1936.3972396367424</v>
      </c>
      <c r="Q178" s="15"/>
      <c r="R178" s="20">
        <v>64.546574654558086</v>
      </c>
      <c r="T178" s="118">
        <v>10.274796890153794</v>
      </c>
      <c r="U178" s="118"/>
      <c r="V178" s="20">
        <v>59.195075003775322</v>
      </c>
      <c r="W178" s="20">
        <v>49.580064926182239</v>
      </c>
      <c r="X178" s="20">
        <v>57.336354867477468</v>
      </c>
    </row>
    <row r="179" spans="1:24">
      <c r="A179" s="13" t="s">
        <v>319</v>
      </c>
      <c r="B179" s="13">
        <v>60</v>
      </c>
      <c r="C179" s="13" t="s">
        <v>372</v>
      </c>
      <c r="D179" s="14">
        <v>528.55442954335535</v>
      </c>
      <c r="E179" s="17">
        <v>13.13</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1132.0242165343257</v>
      </c>
      <c r="Q179" s="15"/>
      <c r="R179" s="20">
        <v>37.734140551144186</v>
      </c>
      <c r="T179" s="118">
        <v>-8.9582727840227605</v>
      </c>
      <c r="U179" s="120">
        <v>-1.8426914888576107</v>
      </c>
      <c r="V179" s="20">
        <v>38.788185958746936</v>
      </c>
      <c r="W179" s="20">
        <v>44.728801968468886</v>
      </c>
      <c r="X179" s="20">
        <v>45.686495159322931</v>
      </c>
    </row>
    <row r="180" spans="1:24">
      <c r="A180" s="13" t="s">
        <v>22</v>
      </c>
      <c r="B180" s="13">
        <v>60</v>
      </c>
      <c r="C180" s="13" t="s">
        <v>372</v>
      </c>
      <c r="D180" s="14">
        <v>-1276.7907287844871</v>
      </c>
      <c r="E180" s="17">
        <v>7.09</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330.28584001617014</v>
      </c>
      <c r="Q180" s="15"/>
      <c r="R180" s="20">
        <v>11.009528000539005</v>
      </c>
      <c r="T180" s="118">
        <v>-4.8735532536616244</v>
      </c>
      <c r="U180" s="120">
        <v>4.5627272775728578</v>
      </c>
      <c r="V180" s="20">
        <v>31.992789851260234</v>
      </c>
      <c r="W180" s="20">
        <v>51.188157754021461</v>
      </c>
      <c r="X180" s="20">
        <v>49.721477814874959</v>
      </c>
    </row>
    <row r="181" spans="1:24">
      <c r="A181" s="13" t="s">
        <v>479</v>
      </c>
      <c r="B181" s="13">
        <v>60</v>
      </c>
      <c r="C181" s="13" t="s">
        <v>372</v>
      </c>
      <c r="D181" s="14">
        <v>4213.6843959913504</v>
      </c>
      <c r="E181" s="17">
        <v>81.5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2062.3898764806509</v>
      </c>
      <c r="Q181" s="15"/>
      <c r="R181" s="20">
        <v>68.746329216021692</v>
      </c>
      <c r="T181" s="118">
        <v>45.763110330331074</v>
      </c>
      <c r="U181" s="118"/>
      <c r="V181" s="20">
        <v>41.993783631944922</v>
      </c>
      <c r="W181" s="20">
        <v>36.916375911558177</v>
      </c>
      <c r="X181" s="20">
        <v>62.758549358816865</v>
      </c>
    </row>
    <row r="182" spans="1:24">
      <c r="A182" s="13" t="s">
        <v>249</v>
      </c>
      <c r="B182" s="13">
        <v>60</v>
      </c>
      <c r="C182" s="13" t="s">
        <v>372</v>
      </c>
      <c r="D182" s="14">
        <v>10668.372322270869</v>
      </c>
      <c r="E182" s="17">
        <v>72.5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917.97433400195712</v>
      </c>
      <c r="Q182" s="15"/>
      <c r="R182" s="20">
        <v>30.599144466731904</v>
      </c>
      <c r="T182" s="118">
        <v>-92.187972696529101</v>
      </c>
      <c r="U182" s="118">
        <v>95.390071766607463</v>
      </c>
      <c r="V182" s="20">
        <v>44.018661306003224</v>
      </c>
      <c r="W182" s="20">
        <v>79.519364290898679</v>
      </c>
      <c r="X182" s="20">
        <v>50.372548791162565</v>
      </c>
    </row>
    <row r="183" spans="1:24">
      <c r="A183" s="13" t="s">
        <v>702</v>
      </c>
      <c r="B183" s="13">
        <v>60</v>
      </c>
      <c r="C183" s="13" t="s">
        <v>372</v>
      </c>
      <c r="D183" s="14">
        <v>-5933.3763413224005</v>
      </c>
      <c r="E183" s="17">
        <v>33.340000000000003</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920.50598582228008</v>
      </c>
      <c r="Q183" s="15"/>
      <c r="R183" s="20">
        <v>30.68353286074267</v>
      </c>
      <c r="T183" s="118">
        <v>7.7170034322566039</v>
      </c>
      <c r="U183" s="118"/>
      <c r="V183" s="20">
        <v>40.347486789442641</v>
      </c>
      <c r="W183" s="20">
        <v>51.879193356098959</v>
      </c>
      <c r="X183" s="20"/>
    </row>
    <row r="184" spans="1:24">
      <c r="A184" s="13" t="s">
        <v>141</v>
      </c>
      <c r="B184" s="13">
        <v>60</v>
      </c>
      <c r="C184" s="13" t="s">
        <v>372</v>
      </c>
      <c r="D184" s="14">
        <v>-13224.532907696015</v>
      </c>
      <c r="E184" s="17">
        <v>304.75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598.89653088311127</v>
      </c>
      <c r="Q184" s="15"/>
      <c r="R184" s="20">
        <v>19.963217696103708</v>
      </c>
      <c r="T184" s="118">
        <v>-60.548463244971344</v>
      </c>
      <c r="U184" s="118">
        <v>354.93207205449323</v>
      </c>
      <c r="V184" s="20">
        <v>45.923378605160977</v>
      </c>
      <c r="W184" s="20">
        <v>58.492385103974023</v>
      </c>
      <c r="X184" s="20">
        <v>57.404484283479519</v>
      </c>
    </row>
    <row r="185" spans="1:24">
      <c r="A185" s="13" t="s">
        <v>88</v>
      </c>
      <c r="B185" s="13">
        <v>60</v>
      </c>
      <c r="C185" s="13" t="s">
        <v>372</v>
      </c>
      <c r="D185" s="14">
        <v>643.20895304774695</v>
      </c>
      <c r="E185" s="17">
        <v>17.89</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1143.7544434786732</v>
      </c>
      <c r="Q185" s="15"/>
      <c r="R185" s="20">
        <v>38.125148115955774</v>
      </c>
      <c r="T185" s="118">
        <v>13.558038845038105</v>
      </c>
      <c r="U185" s="118">
        <v>36.269861898416806</v>
      </c>
      <c r="V185" s="20">
        <v>51.81355882467345</v>
      </c>
      <c r="W185" s="20">
        <v>48.493167170357147</v>
      </c>
      <c r="X185" s="20">
        <v>68.69747471387609</v>
      </c>
    </row>
    <row r="186" spans="1:24">
      <c r="A186" s="13" t="s">
        <v>98</v>
      </c>
      <c r="B186" s="13">
        <v>60</v>
      </c>
      <c r="C186" s="13" t="s">
        <v>372</v>
      </c>
      <c r="D186" s="14">
        <v>1577.1228978003649</v>
      </c>
      <c r="E186" s="17">
        <v>36</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1878.0376608037168</v>
      </c>
      <c r="Q186" s="15"/>
      <c r="R186" s="20">
        <v>62.601255360123893</v>
      </c>
      <c r="T186" s="118">
        <v>4.5259619849268518</v>
      </c>
      <c r="U186" s="118">
        <v>45.7067091276285</v>
      </c>
      <c r="V186" s="20">
        <v>63.832728040569421</v>
      </c>
      <c r="W186" s="20">
        <v>60.214226822155787</v>
      </c>
      <c r="X186" s="20">
        <v>63.870634730858903</v>
      </c>
    </row>
    <row r="187" spans="1:24">
      <c r="A187" s="13" t="s">
        <v>674</v>
      </c>
      <c r="B187" s="13">
        <v>60</v>
      </c>
      <c r="C187" s="13" t="s">
        <v>372</v>
      </c>
      <c r="D187" s="14">
        <v>1070.6172712125194</v>
      </c>
      <c r="E187" s="17">
        <v>16.899999999999999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1276.0281207918083</v>
      </c>
      <c r="Q187" s="16" t="s">
        <v>2252</v>
      </c>
      <c r="R187" s="20">
        <v>42.534270693060279</v>
      </c>
      <c r="T187" s="120">
        <v>22.091978436610624</v>
      </c>
      <c r="U187" s="118"/>
      <c r="V187" s="20">
        <v>65.229027468143741</v>
      </c>
      <c r="W187" s="20">
        <v>72.514052590247388</v>
      </c>
      <c r="X187" s="20">
        <v>63.78667960493555</v>
      </c>
    </row>
    <row r="188" spans="1:24">
      <c r="A188" s="13" t="s">
        <v>190</v>
      </c>
      <c r="B188" s="13">
        <v>60</v>
      </c>
      <c r="C188" s="13" t="s">
        <v>372</v>
      </c>
      <c r="D188" s="13">
        <v>-866541.85937752121</v>
      </c>
      <c r="E188" s="17">
        <v>4870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353.65276573148662</v>
      </c>
      <c r="Q188" s="15"/>
      <c r="R188" s="20">
        <v>11.788425524382887</v>
      </c>
      <c r="T188" s="118">
        <v>-5243.6945267678948</v>
      </c>
      <c r="U188" s="120">
        <v>-8961.6562881205209</v>
      </c>
      <c r="V188" s="20">
        <v>37.686388106612135</v>
      </c>
      <c r="W188" s="20">
        <v>49.412264544196503</v>
      </c>
      <c r="X188" s="20">
        <v>38.683234195091472</v>
      </c>
    </row>
    <row r="189" spans="1:24">
      <c r="A189" s="13" t="s">
        <v>634</v>
      </c>
      <c r="B189" s="13">
        <v>60</v>
      </c>
      <c r="C189" s="13" t="s">
        <v>372</v>
      </c>
      <c r="D189" s="13">
        <v>600.54824704003806</v>
      </c>
      <c r="E189" s="17">
        <v>25.6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1318.9541287818156</v>
      </c>
      <c r="Q189" s="15"/>
      <c r="R189" s="20">
        <v>43.965137626060518</v>
      </c>
      <c r="T189" s="118">
        <v>-0.36454766857048071</v>
      </c>
      <c r="U189" s="118"/>
      <c r="V189" s="20">
        <v>40.060854381677835</v>
      </c>
      <c r="W189" s="20">
        <v>21.779125578914414</v>
      </c>
      <c r="X189" s="20">
        <v>66.356640044223923</v>
      </c>
    </row>
    <row r="190" spans="1:24">
      <c r="A190" s="13" t="s">
        <v>392</v>
      </c>
      <c r="B190" s="13">
        <v>60</v>
      </c>
      <c r="C190" s="13" t="s">
        <v>372</v>
      </c>
      <c r="D190" s="14">
        <v>-5861.9591039116158</v>
      </c>
      <c r="E190" s="17">
        <v>17.190000000000001</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1253.1725070275174</v>
      </c>
      <c r="Q190" s="15"/>
      <c r="R190" s="20">
        <v>41.77241690091725</v>
      </c>
      <c r="T190" s="118">
        <v>13.474391849969933</v>
      </c>
      <c r="U190" s="118">
        <v>34.452222556774821</v>
      </c>
      <c r="V190" s="20">
        <v>44.534557762156005</v>
      </c>
      <c r="W190" s="20">
        <v>38.763618029644221</v>
      </c>
      <c r="X190" s="20">
        <v>78.390119946706605</v>
      </c>
    </row>
    <row r="191" spans="1:24">
      <c r="A191" s="13" t="s">
        <v>10</v>
      </c>
      <c r="B191" s="13">
        <v>60</v>
      </c>
      <c r="C191" s="13" t="s">
        <v>372</v>
      </c>
      <c r="D191" s="14">
        <v>35252.967384849115</v>
      </c>
      <c r="E191" s="17">
        <v>106.5</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1451.9234684837493</v>
      </c>
      <c r="Q191" s="15"/>
      <c r="R191" s="20">
        <v>48.397448949458308</v>
      </c>
      <c r="T191" s="118">
        <v>-52.880726679644283</v>
      </c>
      <c r="U191" s="118">
        <v>114.30543359517941</v>
      </c>
      <c r="V191" s="20">
        <v>39.559912824153109</v>
      </c>
      <c r="W191" s="20">
        <v>49.760804637970431</v>
      </c>
      <c r="X191" s="20">
        <v>53.834103226991871</v>
      </c>
    </row>
    <row r="192" spans="1:24">
      <c r="A192" s="13" t="s">
        <v>41</v>
      </c>
      <c r="B192" s="13">
        <v>60</v>
      </c>
      <c r="C192" s="13" t="s">
        <v>372</v>
      </c>
      <c r="D192" s="14">
        <v>8865.7217771809374</v>
      </c>
      <c r="E192" s="17">
        <v>37.42</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2198.6023683233516</v>
      </c>
      <c r="Q192" s="15"/>
      <c r="R192" s="20">
        <v>73.286745610778382</v>
      </c>
      <c r="T192" s="118">
        <v>0.93907911350513018</v>
      </c>
      <c r="U192" s="118">
        <v>41.411462644260588</v>
      </c>
      <c r="V192" s="20">
        <v>40.697355345868644</v>
      </c>
      <c r="W192" s="20">
        <v>75.415955054720314</v>
      </c>
      <c r="X192" s="20">
        <v>58.132220504705522</v>
      </c>
    </row>
    <row r="193" spans="1:24">
      <c r="A193" s="13" t="s">
        <v>157</v>
      </c>
      <c r="B193" s="13">
        <v>60</v>
      </c>
      <c r="C193" s="13" t="s">
        <v>372</v>
      </c>
      <c r="D193" s="13">
        <v>-63.692241612818279</v>
      </c>
      <c r="E193" s="17">
        <v>2.89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533.20049678396458</v>
      </c>
      <c r="Q193" s="15"/>
      <c r="R193" s="20">
        <v>17.773349892798819</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46.6</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2968.0028211253175</v>
      </c>
      <c r="E195" s="17">
        <v>20.059999999999999</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1087.014369383804</v>
      </c>
      <c r="Q195" s="15"/>
      <c r="R195" s="20">
        <v>36.233812312793468</v>
      </c>
      <c r="T195" s="118">
        <v>-13.930314527314636</v>
      </c>
      <c r="U195" s="118">
        <v>21.99076349862775</v>
      </c>
      <c r="V195" s="20">
        <v>35.659537423304414</v>
      </c>
      <c r="W195" s="20">
        <v>64.609339612742687</v>
      </c>
      <c r="X195" s="20">
        <v>52.374804365902818</v>
      </c>
    </row>
    <row r="196" spans="1:24">
      <c r="A196" s="13" t="s">
        <v>436</v>
      </c>
      <c r="B196" s="13">
        <v>60</v>
      </c>
      <c r="C196" s="13" t="s">
        <v>372</v>
      </c>
      <c r="D196" s="14">
        <v>-26501.752424617422</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431.2384045142984</v>
      </c>
      <c r="Q196" s="15"/>
      <c r="R196" s="20">
        <v>14.374613483809947</v>
      </c>
      <c r="T196" s="118">
        <v>-135.80342968095948</v>
      </c>
      <c r="U196" s="118">
        <v>78.487233364476481</v>
      </c>
      <c r="V196" s="20">
        <v>35.527714088488736</v>
      </c>
      <c r="W196" s="20">
        <v>30.65934789103618</v>
      </c>
      <c r="X196" s="20">
        <v>45.767111215237215</v>
      </c>
    </row>
    <row r="197" spans="1:24">
      <c r="A197" s="13" t="s">
        <v>514</v>
      </c>
      <c r="B197" s="13">
        <v>60</v>
      </c>
      <c r="C197" s="13" t="s">
        <v>372</v>
      </c>
      <c r="D197" s="14">
        <v>-1556.781914494243</v>
      </c>
      <c r="E197" s="17">
        <v>4.9800000000000004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406.26652666260208</v>
      </c>
      <c r="Q197" s="16" t="s">
        <v>2220</v>
      </c>
      <c r="R197" s="20">
        <v>13.54221755542007</v>
      </c>
      <c r="T197" s="118">
        <v>-5.5854080796922645</v>
      </c>
      <c r="U197" s="118"/>
      <c r="V197" s="20">
        <v>31.937629111832386</v>
      </c>
      <c r="W197" s="20">
        <v>49.602175955209702</v>
      </c>
      <c r="X197" s="20">
        <v>35.278576926105302</v>
      </c>
    </row>
    <row r="198" spans="1:24">
      <c r="A198" s="13" t="s">
        <v>455</v>
      </c>
      <c r="B198" s="13">
        <v>60</v>
      </c>
      <c r="C198" s="13" t="s">
        <v>372</v>
      </c>
      <c r="D198" s="14">
        <v>-475.95641740958428</v>
      </c>
      <c r="E198" s="17">
        <v>5.66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615.57579444279634</v>
      </c>
      <c r="Q198" s="15"/>
      <c r="R198" s="20">
        <v>20.519193148093212</v>
      </c>
      <c r="T198" s="118">
        <v>-1.1366370014731064</v>
      </c>
      <c r="U198" s="120">
        <v>-2.7284941827199116</v>
      </c>
      <c r="V198" s="20">
        <v>38.413589730554655</v>
      </c>
      <c r="W198" s="20">
        <v>47.264003166276446</v>
      </c>
      <c r="X198" s="20">
        <v>46.356400556125642</v>
      </c>
    </row>
    <row r="199" spans="1:24">
      <c r="A199" s="13" t="s">
        <v>175</v>
      </c>
      <c r="B199" s="13">
        <v>60</v>
      </c>
      <c r="C199" s="13" t="s">
        <v>372</v>
      </c>
      <c r="D199" s="14">
        <v>-8292.1505555565382</v>
      </c>
      <c r="E199" s="17">
        <v>26.9</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366.58083200562476</v>
      </c>
      <c r="Q199" s="15"/>
      <c r="R199" s="20">
        <v>12.219361066854159</v>
      </c>
      <c r="T199" s="118">
        <v>-22.887116456819747</v>
      </c>
      <c r="U199" s="120">
        <v>-2.4234210125855782</v>
      </c>
      <c r="V199" s="20">
        <v>25.611071353556365</v>
      </c>
      <c r="W199" s="20">
        <v>27.238019248423935</v>
      </c>
      <c r="X199" s="20">
        <v>44.905461036185791</v>
      </c>
    </row>
    <row r="200" spans="1:24">
      <c r="A200" s="13" t="s">
        <v>86</v>
      </c>
      <c r="B200" s="13">
        <v>60</v>
      </c>
      <c r="C200" s="13" t="s">
        <v>372</v>
      </c>
      <c r="D200" s="14">
        <v>-11744.720015459205</v>
      </c>
      <c r="E200" s="17">
        <v>13.94</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295.86496947971722</v>
      </c>
      <c r="Q200" s="15"/>
      <c r="R200" s="20">
        <v>9.8621656493239076</v>
      </c>
      <c r="T200" s="118">
        <v>-47.299120234386294</v>
      </c>
      <c r="U200" s="120">
        <v>-8.5481268391272636</v>
      </c>
      <c r="V200" s="20">
        <v>36.549136894420265</v>
      </c>
      <c r="W200" s="20">
        <v>36.581677127636453</v>
      </c>
      <c r="X200" s="20">
        <v>43.875619161859746</v>
      </c>
    </row>
    <row r="201" spans="1:24">
      <c r="A201" s="13" t="s">
        <v>394</v>
      </c>
      <c r="B201" s="13">
        <v>60</v>
      </c>
      <c r="C201" s="13" t="s">
        <v>372</v>
      </c>
      <c r="D201" s="14">
        <v>-16035.764530803646</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286.13435311473637</v>
      </c>
      <c r="Q201" s="15"/>
      <c r="R201" s="20">
        <v>9.5378117704912118</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69.3</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4106.11438176101</v>
      </c>
      <c r="E203" s="17">
        <v>17.14</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1626.8459694531323</v>
      </c>
      <c r="Q203" s="15"/>
      <c r="R203" s="20">
        <v>54.228198981771079</v>
      </c>
      <c r="T203" s="118">
        <v>15.437322404515292</v>
      </c>
      <c r="U203" s="118"/>
      <c r="V203" s="20">
        <v>67.525434936830962</v>
      </c>
      <c r="W203" s="20">
        <v>46.819045355137646</v>
      </c>
      <c r="X203" s="20">
        <v>55.663432571170574</v>
      </c>
    </row>
    <row r="204" spans="1:24">
      <c r="A204" s="13" t="s">
        <v>486</v>
      </c>
      <c r="B204" s="13">
        <v>60</v>
      </c>
      <c r="C204" s="13" t="s">
        <v>372</v>
      </c>
      <c r="D204" s="14">
        <v>1868.5124017387623</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2803.4924332689129</v>
      </c>
      <c r="Q204" s="15"/>
      <c r="R204" s="20">
        <v>93.449747775630428</v>
      </c>
      <c r="T204" s="118">
        <v>-4.1960944768172759</v>
      </c>
      <c r="U204" s="118">
        <v>17.523546525347726</v>
      </c>
      <c r="V204" s="20">
        <v>34.686694252986477</v>
      </c>
      <c r="W204" s="20">
        <v>49.802292131862444</v>
      </c>
      <c r="X204" s="20">
        <v>55.603321422919514</v>
      </c>
    </row>
    <row r="205" spans="1:24">
      <c r="A205" s="13" t="s">
        <v>218</v>
      </c>
      <c r="B205" s="13">
        <v>60</v>
      </c>
      <c r="C205" s="13" t="s">
        <v>372</v>
      </c>
      <c r="D205" s="14">
        <v>12227.526445405489</v>
      </c>
      <c r="E205" s="17">
        <v>113.2</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1701.901981923909</v>
      </c>
      <c r="Q205" s="15"/>
      <c r="R205" s="20">
        <v>56.730066064130298</v>
      </c>
      <c r="T205" s="118">
        <v>34.151581781676015</v>
      </c>
      <c r="U205" s="118">
        <v>161.04883245779504</v>
      </c>
      <c r="V205" s="20">
        <v>53.940256199100091</v>
      </c>
      <c r="W205" s="20">
        <v>33.651818904839388</v>
      </c>
      <c r="X205" s="20">
        <v>67.753946147631567</v>
      </c>
    </row>
    <row r="206" spans="1:24">
      <c r="A206" s="13" t="s">
        <v>395</v>
      </c>
      <c r="B206" s="13">
        <v>60</v>
      </c>
      <c r="C206" s="13" t="s">
        <v>372</v>
      </c>
      <c r="D206" s="14">
        <v>-2007.3358825611365</v>
      </c>
      <c r="E206" s="17">
        <v>86.8</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1616.7936313746966</v>
      </c>
      <c r="Q206" s="15"/>
      <c r="R206" s="20">
        <v>53.893121045823221</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-1799.0252070668334</v>
      </c>
      <c r="E208" s="17">
        <v>4.95</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128.33408609991744</v>
      </c>
      <c r="Q208" s="16" t="s">
        <v>2257</v>
      </c>
      <c r="R208" s="20">
        <v>4.2778028699972479</v>
      </c>
      <c r="T208" s="118">
        <v>-49.692007303815956</v>
      </c>
      <c r="U208" s="118">
        <v>11.506711382043342</v>
      </c>
      <c r="V208" s="20">
        <v>32.252885893109024</v>
      </c>
      <c r="W208" s="20">
        <v>41.060429223374683</v>
      </c>
      <c r="X208" s="20">
        <v>42.201277937366399</v>
      </c>
    </row>
    <row r="209" spans="1:24">
      <c r="A209" s="13" t="s">
        <v>532</v>
      </c>
      <c r="B209" s="13">
        <v>60</v>
      </c>
      <c r="C209" s="13" t="s">
        <v>372</v>
      </c>
      <c r="D209" s="13">
        <v>-972.53051789055075</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429.10538045407623</v>
      </c>
      <c r="Q209" s="16" t="s">
        <v>2383</v>
      </c>
      <c r="R209" s="20">
        <v>14.303512681802541</v>
      </c>
      <c r="T209" s="118">
        <v>-6.8696399977934419E-2</v>
      </c>
      <c r="U209" s="118"/>
      <c r="V209" s="20">
        <v>45.132655573578724</v>
      </c>
      <c r="W209" s="20">
        <v>44.940107369948585</v>
      </c>
      <c r="X209" s="20">
        <v>46.75722664283078</v>
      </c>
    </row>
    <row r="210" spans="1:24">
      <c r="A210" s="13" t="s">
        <v>167</v>
      </c>
      <c r="B210" s="13">
        <v>60</v>
      </c>
      <c r="C210" s="13" t="s">
        <v>372</v>
      </c>
      <c r="D210" s="14">
        <v>973.64725887443274</v>
      </c>
      <c r="E210" s="17">
        <v>5.5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1149.9452072329934</v>
      </c>
      <c r="Q210" s="15"/>
      <c r="R210" s="20">
        <v>38.331506907766446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-32073.876866765546</v>
      </c>
      <c r="E211" s="17">
        <v>145</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215.53303776846741</v>
      </c>
      <c r="Q211" s="15"/>
      <c r="R211" s="20">
        <v>7.1844345922822468</v>
      </c>
      <c r="T211" s="118">
        <v>-149.68051698919027</v>
      </c>
      <c r="U211" s="120">
        <v>-22.524757041077237</v>
      </c>
      <c r="V211" s="20">
        <v>34.716068342472553</v>
      </c>
      <c r="W211" s="20">
        <v>36.003132876102242</v>
      </c>
      <c r="X211" s="20">
        <v>43.408676487220028</v>
      </c>
    </row>
    <row r="212" spans="1:24">
      <c r="A212" s="13" t="s">
        <v>202</v>
      </c>
      <c r="B212" s="13">
        <v>60</v>
      </c>
      <c r="C212" s="13" t="s">
        <v>372</v>
      </c>
      <c r="D212" s="14">
        <v>-12733.115809019466</v>
      </c>
      <c r="E212" s="17">
        <v>42.98</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124.0887046110456</v>
      </c>
      <c r="Q212" s="15"/>
      <c r="R212" s="20">
        <v>4.1362901537015198</v>
      </c>
      <c r="T212" s="118">
        <v>-58.196281202352154</v>
      </c>
      <c r="U212" s="120">
        <v>-118.14202620922231</v>
      </c>
      <c r="V212" s="20">
        <v>38.237522155393421</v>
      </c>
      <c r="W212" s="20">
        <v>53.803297636729603</v>
      </c>
      <c r="X212" s="20">
        <v>36.809757928310859</v>
      </c>
    </row>
    <row r="213" spans="1:24">
      <c r="A213" s="13" t="s">
        <v>206</v>
      </c>
      <c r="B213" s="13">
        <v>60</v>
      </c>
      <c r="C213" s="13" t="s">
        <v>372</v>
      </c>
      <c r="D213" s="14">
        <v>-5937.2570347277078</v>
      </c>
      <c r="E213" s="17">
        <v>37.6</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1097.938068021869</v>
      </c>
      <c r="Q213" s="15"/>
      <c r="R213" s="20">
        <v>36.597935600728967</v>
      </c>
      <c r="T213" s="118">
        <v>13.599617991644948</v>
      </c>
      <c r="U213" s="118">
        <v>43.538355203526855</v>
      </c>
      <c r="V213" s="20">
        <v>33.620360788546741</v>
      </c>
      <c r="W213" s="20">
        <v>45.005572979989267</v>
      </c>
      <c r="X213" s="20">
        <v>60.989222201933131</v>
      </c>
    </row>
    <row r="214" spans="1:24">
      <c r="A214" s="13" t="s">
        <v>29</v>
      </c>
      <c r="B214" s="13">
        <v>60</v>
      </c>
      <c r="C214" s="13" t="s">
        <v>372</v>
      </c>
      <c r="D214" s="14">
        <v>2816.7704933807158</v>
      </c>
      <c r="E214" s="17">
        <v>23.6</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1276.5511061534694</v>
      </c>
      <c r="Q214" s="15"/>
      <c r="R214" s="20">
        <v>42.551703538448983</v>
      </c>
      <c r="T214" s="118">
        <v>8.1778459747989274</v>
      </c>
      <c r="U214" s="120">
        <v>21.773913538603971</v>
      </c>
      <c r="V214" s="20">
        <v>57.215316389484002</v>
      </c>
      <c r="W214" s="20">
        <v>67.030580528275664</v>
      </c>
      <c r="X214" s="20">
        <v>60.574970349929423</v>
      </c>
    </row>
    <row r="215" spans="1:24">
      <c r="A215" s="13" t="s">
        <v>396</v>
      </c>
      <c r="B215" s="13">
        <v>60</v>
      </c>
      <c r="C215" s="13" t="s">
        <v>372</v>
      </c>
      <c r="D215" s="14">
        <v>-3621.6744971250846</v>
      </c>
      <c r="E215" s="17">
        <v>44.54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1401.866312922067</v>
      </c>
      <c r="Q215" s="15"/>
      <c r="R215" s="20">
        <v>46.728877097402233</v>
      </c>
      <c r="T215" s="118">
        <v>16.324670979224933</v>
      </c>
      <c r="U215" s="120">
        <v>35.66575689075691</v>
      </c>
      <c r="V215" s="20">
        <v>34.019802456945328</v>
      </c>
      <c r="W215" s="20">
        <v>33.291098475010315</v>
      </c>
      <c r="X215" s="20">
        <v>55.09483771845489</v>
      </c>
    </row>
    <row r="216" spans="1:24">
      <c r="A216" s="13" t="s">
        <v>61</v>
      </c>
      <c r="B216" s="13">
        <v>60</v>
      </c>
      <c r="C216" s="13" t="s">
        <v>372</v>
      </c>
      <c r="D216" s="14">
        <v>-358.34999597410547</v>
      </c>
      <c r="E216" s="17">
        <v>5.19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889.48412315422638</v>
      </c>
      <c r="Q216" s="15"/>
      <c r="R216" s="20">
        <v>29.649470771807547</v>
      </c>
      <c r="T216" s="118">
        <v>3.5749710854215522</v>
      </c>
      <c r="U216" s="118">
        <v>6.1674378510342986</v>
      </c>
      <c r="V216" s="20">
        <v>51.892099053943497</v>
      </c>
      <c r="W216" s="20">
        <v>60.069957507881817</v>
      </c>
      <c r="X216" s="20">
        <v>60.83847610272764</v>
      </c>
    </row>
    <row r="217" spans="1:24">
      <c r="A217" s="13" t="s">
        <v>210</v>
      </c>
      <c r="B217" s="13">
        <v>60</v>
      </c>
      <c r="C217" s="13" t="s">
        <v>372</v>
      </c>
      <c r="D217" s="14">
        <v>319.58606254329777</v>
      </c>
      <c r="E217" s="17">
        <v>3.37</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1136.2679601115515</v>
      </c>
      <c r="Q217" s="15"/>
      <c r="R217" s="20">
        <v>37.875598670385052</v>
      </c>
      <c r="T217" s="118">
        <v>-6.0320232032478671</v>
      </c>
      <c r="U217" s="120">
        <v>-2.7886159146216549</v>
      </c>
      <c r="V217" s="20">
        <v>39.378184161314728</v>
      </c>
      <c r="W217" s="20">
        <v>48.058450603159848</v>
      </c>
      <c r="X217" s="20">
        <v>43.623737184254857</v>
      </c>
    </row>
    <row r="218" spans="1:24">
      <c r="A218" s="13" t="s">
        <v>311</v>
      </c>
      <c r="B218" s="13">
        <v>60</v>
      </c>
      <c r="C218" s="13" t="s">
        <v>372</v>
      </c>
      <c r="D218" s="14">
        <v>-332.00427094882025</v>
      </c>
      <c r="E218" s="17">
        <v>5.58</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947.91896845427345</v>
      </c>
      <c r="Q218" s="15"/>
      <c r="R218" s="20">
        <v>31.597298948475782</v>
      </c>
      <c r="T218" s="118">
        <v>0.6329092244271628</v>
      </c>
      <c r="U218" s="120">
        <v>-4.1851841088233677</v>
      </c>
      <c r="V218" s="20">
        <v>36.742877077047325</v>
      </c>
      <c r="W218" s="20">
        <v>69.636529143407643</v>
      </c>
      <c r="X218" s="20">
        <v>48.002258300367167</v>
      </c>
    </row>
    <row r="219" spans="1:24">
      <c r="A219" s="13" t="s">
        <v>703</v>
      </c>
      <c r="B219" s="13">
        <v>60</v>
      </c>
      <c r="C219" s="13" t="s">
        <v>372</v>
      </c>
      <c r="D219" s="14">
        <v>5035.8292312077065</v>
      </c>
      <c r="E219" s="17">
        <v>15.4</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2285.4737572101099</v>
      </c>
      <c r="Q219" s="16" t="s">
        <v>2232</v>
      </c>
      <c r="R219" s="20">
        <v>76.182458573670331</v>
      </c>
      <c r="T219" s="120">
        <v>21.237352112458545</v>
      </c>
      <c r="U219" s="118">
        <v>22.668616414962422</v>
      </c>
      <c r="V219" s="20">
        <v>67.787417532506282</v>
      </c>
      <c r="W219" s="20">
        <v>80.138254625024231</v>
      </c>
      <c r="X219" s="20">
        <v>78.395079700443802</v>
      </c>
    </row>
    <row r="220" spans="1:24">
      <c r="A220" s="13" t="s">
        <v>12</v>
      </c>
      <c r="B220" s="13">
        <v>60</v>
      </c>
      <c r="C220" s="13" t="s">
        <v>372</v>
      </c>
      <c r="D220" s="14">
        <v>-1455.3831839608122</v>
      </c>
      <c r="E220" s="17">
        <v>10.15</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51.649108639628423</v>
      </c>
      <c r="Q220" s="15"/>
      <c r="R220" s="20">
        <v>1.7216369546542807</v>
      </c>
      <c r="T220" s="118">
        <v>0.99967136629409481</v>
      </c>
      <c r="U220" s="118">
        <v>13.529230346053183</v>
      </c>
      <c r="V220" s="20">
        <v>81.35236063066958</v>
      </c>
      <c r="W220" s="20">
        <v>87.907931433437057</v>
      </c>
      <c r="X220" s="20">
        <v>55.875715859679325</v>
      </c>
    </row>
    <row r="221" spans="1:24">
      <c r="A221" s="13" t="s">
        <v>704</v>
      </c>
      <c r="B221" s="13">
        <v>60</v>
      </c>
      <c r="C221" s="13" t="s">
        <v>372</v>
      </c>
      <c r="D221" s="14">
        <v>2006.3818303520443</v>
      </c>
      <c r="E221" s="17">
        <v>13.41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2217.307379134872</v>
      </c>
      <c r="Q221" s="16" t="s">
        <v>2232</v>
      </c>
      <c r="R221" s="20">
        <v>73.910245971162396</v>
      </c>
      <c r="T221" s="120">
        <v>21.36406534254176</v>
      </c>
      <c r="U221" s="118">
        <v>18.907595762220105</v>
      </c>
      <c r="V221" s="20">
        <v>58.872000840282432</v>
      </c>
      <c r="W221" s="20">
        <v>55.742669004263632</v>
      </c>
      <c r="X221" s="20">
        <v>79.325317155721777</v>
      </c>
    </row>
    <row r="222" spans="1:24">
      <c r="A222" s="13" t="s">
        <v>460</v>
      </c>
      <c r="B222" s="13">
        <v>60</v>
      </c>
      <c r="C222" s="13" t="s">
        <v>372</v>
      </c>
      <c r="D222" s="14">
        <v>23489.788676033357</v>
      </c>
      <c r="E222" s="17">
        <v>83.15</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1760.8478438533771</v>
      </c>
      <c r="Q222" s="15"/>
      <c r="R222" s="20">
        <v>58.694928128445902</v>
      </c>
      <c r="T222" s="120">
        <v>132.25404858530908</v>
      </c>
      <c r="U222" s="118">
        <v>94.609471311061881</v>
      </c>
      <c r="V222" s="20">
        <v>47.245647020757303</v>
      </c>
      <c r="W222" s="20">
        <v>64.101857526054957</v>
      </c>
      <c r="X222" s="20">
        <v>77.923300819940508</v>
      </c>
    </row>
    <row r="223" spans="1:24">
      <c r="A223" s="13" t="s">
        <v>397</v>
      </c>
      <c r="B223" s="13">
        <v>60</v>
      </c>
      <c r="C223" s="13" t="s">
        <v>372</v>
      </c>
      <c r="D223" s="14">
        <v>-434.95485518495246</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699.15071956825841</v>
      </c>
      <c r="Q223" s="15"/>
      <c r="R223" s="20">
        <v>23.305023985608614</v>
      </c>
      <c r="T223" s="118">
        <v>-6.3036497946270176</v>
      </c>
      <c r="U223" s="120">
        <v>-16.168463212389</v>
      </c>
      <c r="V223" s="20">
        <v>30.029742729865468</v>
      </c>
      <c r="W223" s="20">
        <v>36.413157515812429</v>
      </c>
      <c r="X223" s="20">
        <v>38.179295014620571</v>
      </c>
    </row>
    <row r="224" spans="1:24">
      <c r="A224" s="13" t="s">
        <v>705</v>
      </c>
      <c r="B224" s="13">
        <v>60</v>
      </c>
      <c r="C224" s="13" t="s">
        <v>372</v>
      </c>
      <c r="D224" s="14">
        <v>-1535.0863946781867</v>
      </c>
      <c r="E224" s="17">
        <v>4.99</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300</v>
      </c>
      <c r="Q224" s="16" t="s">
        <v>2232</v>
      </c>
      <c r="R224" s="20">
        <v>10</v>
      </c>
      <c r="T224" s="118">
        <v>-0.2783491443296171</v>
      </c>
      <c r="U224" s="120">
        <v>5.2318351801341922</v>
      </c>
      <c r="V224" s="20">
        <v>54.520900218160193</v>
      </c>
      <c r="W224" s="20">
        <v>47.27433768848703</v>
      </c>
      <c r="X224" s="20">
        <v>57.186762118159521</v>
      </c>
    </row>
    <row r="225" spans="1:24">
      <c r="A225" s="13" t="s">
        <v>445</v>
      </c>
      <c r="B225" s="13">
        <v>60</v>
      </c>
      <c r="C225" s="13" t="s">
        <v>372</v>
      </c>
      <c r="D225" s="14">
        <v>756.89970685548496</v>
      </c>
      <c r="E225" s="17">
        <v>2.65</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1479.781114061293</v>
      </c>
      <c r="Q225" s="15"/>
      <c r="R225" s="20">
        <v>49.326037135376431</v>
      </c>
      <c r="T225" s="118">
        <v>-2.9015908020163872</v>
      </c>
      <c r="U225" s="118"/>
      <c r="V225" s="20">
        <v>50.409908778735556</v>
      </c>
      <c r="W225" s="20">
        <v>54.232209523674378</v>
      </c>
      <c r="X225" s="20">
        <v>43.016494882875143</v>
      </c>
    </row>
    <row r="226" spans="1:24">
      <c r="A226" s="13" t="s">
        <v>30</v>
      </c>
      <c r="B226" s="13">
        <v>60</v>
      </c>
      <c r="C226" s="13" t="s">
        <v>372</v>
      </c>
      <c r="D226" s="14">
        <v>-452.29746604027457</v>
      </c>
      <c r="E226" s="17">
        <v>15.5</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802.36833357458045</v>
      </c>
      <c r="Q226" s="15"/>
      <c r="R226" s="20">
        <v>26.745611119152681</v>
      </c>
      <c r="T226" s="118">
        <v>16.902826007450464</v>
      </c>
      <c r="U226" s="120">
        <v>6.5862393421333643</v>
      </c>
      <c r="V226" s="20">
        <v>71.86096724185542</v>
      </c>
      <c r="W226" s="20">
        <v>37.483594873549741</v>
      </c>
      <c r="X226" s="20">
        <v>60.945255657165625</v>
      </c>
    </row>
    <row r="227" spans="1:24">
      <c r="A227" s="13" t="s">
        <v>706</v>
      </c>
      <c r="B227" s="13">
        <v>60</v>
      </c>
      <c r="C227" s="13" t="s">
        <v>372</v>
      </c>
      <c r="D227" s="14">
        <v>150.00906225676846</v>
      </c>
      <c r="E227" s="17">
        <v>3.05</v>
      </c>
      <c r="F227" s="13" t="s">
        <v>693</v>
      </c>
      <c r="G227" s="13" t="s">
        <v>872</v>
      </c>
      <c r="H227" s="13" t="s">
        <v>1689</v>
      </c>
      <c r="I227" s="13" t="s">
        <v>864</v>
      </c>
      <c r="J227" s="13" t="s">
        <v>873</v>
      </c>
      <c r="K227" s="13" t="s">
        <v>874</v>
      </c>
      <c r="L227" s="13" t="s">
        <v>1185</v>
      </c>
      <c r="M227" s="13" t="s">
        <v>1690</v>
      </c>
      <c r="N227" s="13" t="s">
        <v>497</v>
      </c>
      <c r="O227" s="13">
        <v>22.517969335342844</v>
      </c>
      <c r="P227" s="13">
        <v>876.16091279326065</v>
      </c>
      <c r="Q227" s="16" t="s">
        <v>2384</v>
      </c>
      <c r="R227" s="20">
        <v>29.205363759775356</v>
      </c>
      <c r="T227" s="118">
        <v>-9.9652596987974729</v>
      </c>
      <c r="U227" s="120">
        <v>-183.18880183798714</v>
      </c>
      <c r="V227" s="20">
        <v>53.353880391840313</v>
      </c>
      <c r="W227" s="20">
        <v>43.046543728394347</v>
      </c>
      <c r="X227" s="20">
        <v>34.638182631450604</v>
      </c>
    </row>
    <row r="228" spans="1:24">
      <c r="A228" s="13" t="s">
        <v>707</v>
      </c>
      <c r="B228" s="13">
        <v>60</v>
      </c>
      <c r="C228" s="13" t="s">
        <v>372</v>
      </c>
      <c r="D228" s="14">
        <v>741.84472007797103</v>
      </c>
      <c r="E228" s="17">
        <v>10.89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1802.7552665251876</v>
      </c>
      <c r="Q228" s="15"/>
      <c r="R228" s="20">
        <v>60.091842217506255</v>
      </c>
      <c r="T228" s="118">
        <v>-6.8896949876305236</v>
      </c>
      <c r="U228" s="120">
        <v>6.3312439025100353</v>
      </c>
      <c r="V228" s="20">
        <v>44.268065356822802</v>
      </c>
      <c r="W228" s="20">
        <v>61.333458208935937</v>
      </c>
      <c r="X228" s="20">
        <v>50.687191282857142</v>
      </c>
    </row>
    <row r="229" spans="1:24">
      <c r="A229" s="13" t="s">
        <v>54</v>
      </c>
      <c r="B229" s="13">
        <v>60</v>
      </c>
      <c r="C229" s="13" t="s">
        <v>372</v>
      </c>
      <c r="D229" s="14">
        <v>18375.236730398683</v>
      </c>
      <c r="E229" s="17">
        <v>289</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658.90305915538045</v>
      </c>
      <c r="Q229" s="15"/>
      <c r="R229" s="20">
        <v>21.963435305179349</v>
      </c>
      <c r="T229" s="118">
        <v>-58.685057279776629</v>
      </c>
      <c r="U229" s="120">
        <v>48.197940632948644</v>
      </c>
      <c r="V229" s="20">
        <v>55.441277728774025</v>
      </c>
      <c r="W229" s="20">
        <v>60.592333143065694</v>
      </c>
      <c r="X229" s="20">
        <v>50.52864036121543</v>
      </c>
    </row>
    <row r="230" spans="1:24">
      <c r="A230" s="13" t="s">
        <v>152</v>
      </c>
      <c r="B230" s="13">
        <v>60</v>
      </c>
      <c r="C230" s="13" t="s">
        <v>372</v>
      </c>
      <c r="D230" s="14">
        <v>-216.81420806197059</v>
      </c>
      <c r="E230" s="17">
        <v>4.87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815.82236820908611</v>
      </c>
      <c r="Q230" s="16" t="s">
        <v>2254</v>
      </c>
      <c r="R230" s="20">
        <v>27.19407894030287</v>
      </c>
      <c r="T230" s="118">
        <v>2.0902198021769358</v>
      </c>
      <c r="U230" s="118">
        <v>8.1263283809790785</v>
      </c>
      <c r="V230" s="20">
        <v>42.846069973228907</v>
      </c>
      <c r="W230" s="20">
        <v>54.273469928628671</v>
      </c>
      <c r="X230" s="20">
        <v>65.531737406562314</v>
      </c>
    </row>
    <row r="231" spans="1:24">
      <c r="A231" s="13" t="s">
        <v>328</v>
      </c>
      <c r="B231" s="13">
        <v>60</v>
      </c>
      <c r="C231" s="13" t="s">
        <v>372</v>
      </c>
      <c r="D231" s="14">
        <v>-765.87610468510593</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493.96135856415799</v>
      </c>
      <c r="Q231" s="15"/>
      <c r="R231" s="20">
        <v>16.465378618805268</v>
      </c>
      <c r="T231" s="118">
        <v>-4.8155266988448853</v>
      </c>
      <c r="U231" s="120">
        <v>-4.5669714438105924</v>
      </c>
      <c r="V231" s="20">
        <v>17.61399414679363</v>
      </c>
      <c r="W231" s="20">
        <v>43.403814959286464</v>
      </c>
      <c r="X231" s="20">
        <v>35.379603712975303</v>
      </c>
    </row>
    <row r="232" spans="1:24">
      <c r="A232" s="13" t="s">
        <v>467</v>
      </c>
      <c r="B232" s="13">
        <v>60</v>
      </c>
      <c r="C232" s="13" t="s">
        <v>372</v>
      </c>
      <c r="D232" s="14">
        <v>19875.639743829368</v>
      </c>
      <c r="E232" s="17">
        <v>111.5</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1538.9258250956134</v>
      </c>
      <c r="Q232" s="15"/>
      <c r="R232" s="20">
        <v>51.297527503187112</v>
      </c>
      <c r="T232" s="120">
        <v>199.5807750102189</v>
      </c>
      <c r="U232" s="118"/>
      <c r="V232" s="20">
        <v>77.143985550113385</v>
      </c>
      <c r="W232" s="20">
        <v>47.916683484229999</v>
      </c>
      <c r="X232" s="20">
        <v>72.032899743859502</v>
      </c>
    </row>
    <row r="233" spans="1:24">
      <c r="A233" s="13" t="s">
        <v>114</v>
      </c>
      <c r="B233" s="13">
        <v>60</v>
      </c>
      <c r="C233" s="13" t="s">
        <v>372</v>
      </c>
      <c r="D233" s="13">
        <v>935.94975279458038</v>
      </c>
      <c r="E233" s="17">
        <v>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1419.8845140351862</v>
      </c>
      <c r="Q233" s="16" t="s">
        <v>2219</v>
      </c>
      <c r="R233" s="20">
        <v>47.32948380117287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32.44</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-7871.0565614436237</v>
      </c>
      <c r="E235" s="17">
        <v>76.25</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458.06750223853606</v>
      </c>
      <c r="Q235" s="15"/>
      <c r="R235" s="20">
        <v>15.268916741284535</v>
      </c>
      <c r="T235" s="118">
        <v>-80.563991080502859</v>
      </c>
      <c r="U235" s="120">
        <v>4.0208475027183965</v>
      </c>
      <c r="V235" s="20">
        <v>43.480769776952869</v>
      </c>
      <c r="W235" s="20">
        <v>60.475501305833511</v>
      </c>
      <c r="X235" s="20">
        <v>43.859124919224456</v>
      </c>
    </row>
    <row r="236" spans="1:24">
      <c r="A236" s="13" t="s">
        <v>471</v>
      </c>
      <c r="B236" s="13">
        <v>60</v>
      </c>
      <c r="C236" s="13" t="s">
        <v>372</v>
      </c>
      <c r="D236" s="14">
        <v>-7065.0878030962258</v>
      </c>
      <c r="E236" s="17">
        <v>8.2100000000000009</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415.27160396340486</v>
      </c>
      <c r="Q236" s="15"/>
      <c r="R236" s="20">
        <v>13.842386798780161</v>
      </c>
      <c r="T236" s="118">
        <v>-19.567539556025775</v>
      </c>
      <c r="U236" s="118"/>
      <c r="V236" s="20">
        <v>24.590158723515813</v>
      </c>
      <c r="W236" s="20">
        <v>40.77380011761656</v>
      </c>
      <c r="X236" s="20">
        <v>50.839668231866185</v>
      </c>
    </row>
    <row r="237" spans="1:24">
      <c r="A237" s="13" t="s">
        <v>708</v>
      </c>
      <c r="B237" s="13">
        <v>60</v>
      </c>
      <c r="C237" s="13" t="s">
        <v>372</v>
      </c>
      <c r="D237" s="14">
        <v>9771.079827982021</v>
      </c>
      <c r="E237" s="17">
        <v>132</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1498.3103094244143</v>
      </c>
      <c r="Q237" s="15"/>
      <c r="R237" s="20">
        <v>49.943676980813812</v>
      </c>
      <c r="T237" s="118">
        <v>-51.663217881033603</v>
      </c>
      <c r="U237" s="120">
        <v>109.90058080416631</v>
      </c>
      <c r="V237" s="20">
        <v>44.751885403553011</v>
      </c>
      <c r="W237" s="20">
        <v>67.027816703112052</v>
      </c>
      <c r="X237" s="20">
        <v>52.463701956798964</v>
      </c>
    </row>
    <row r="238" spans="1:24">
      <c r="A238" s="13" t="s">
        <v>709</v>
      </c>
      <c r="B238" s="13">
        <v>60</v>
      </c>
      <c r="C238" s="13" t="s">
        <v>372</v>
      </c>
      <c r="D238" s="14">
        <v>-828.22336971737798</v>
      </c>
      <c r="E238" s="17">
        <v>26.88</v>
      </c>
      <c r="F238" s="13" t="s">
        <v>699</v>
      </c>
      <c r="G238" s="13" t="s">
        <v>1013</v>
      </c>
      <c r="H238" s="13" t="s">
        <v>1701</v>
      </c>
      <c r="I238" s="13" t="s">
        <v>793</v>
      </c>
      <c r="J238" s="13" t="s">
        <v>1014</v>
      </c>
      <c r="K238" s="13" t="s">
        <v>876</v>
      </c>
      <c r="L238" s="13" t="s">
        <v>1702</v>
      </c>
      <c r="M238" s="13" t="s">
        <v>1703</v>
      </c>
      <c r="N238" s="13" t="s">
        <v>877</v>
      </c>
      <c r="P238" s="13">
        <v>1271.1641737224609</v>
      </c>
      <c r="Q238" s="15"/>
      <c r="R238" s="20">
        <v>42.372139124082032</v>
      </c>
      <c r="T238" s="118">
        <v>-10.878887859043864</v>
      </c>
      <c r="U238" s="120">
        <v>23.527713687157039</v>
      </c>
      <c r="V238" s="20">
        <v>36.017139360182661</v>
      </c>
      <c r="W238" s="20">
        <v>50.186525576819825</v>
      </c>
      <c r="X238" s="20">
        <v>52.48723126441336</v>
      </c>
    </row>
    <row r="239" spans="1:24">
      <c r="A239" s="13" t="s">
        <v>765</v>
      </c>
      <c r="B239" s="13">
        <v>60</v>
      </c>
      <c r="C239" s="13" t="s">
        <v>372</v>
      </c>
      <c r="D239" s="14">
        <v>-948.88594006363292</v>
      </c>
      <c r="E239" s="17">
        <v>279.75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676.00175631108323</v>
      </c>
      <c r="Q239" s="15"/>
      <c r="R239" s="20">
        <v>22.533391877036106</v>
      </c>
      <c r="T239" s="118">
        <v>-117.87035851119128</v>
      </c>
      <c r="U239" s="118">
        <v>575.45724313516132</v>
      </c>
      <c r="V239" s="20">
        <v>54.342211201116932</v>
      </c>
      <c r="W239" s="20">
        <v>75.742626819178241</v>
      </c>
      <c r="X239" s="20">
        <v>64.631172386800017</v>
      </c>
    </row>
    <row r="240" spans="1:24">
      <c r="A240" s="13" t="s">
        <v>398</v>
      </c>
      <c r="B240" s="13">
        <v>60</v>
      </c>
      <c r="C240" s="13" t="s">
        <v>372</v>
      </c>
      <c r="D240" s="14">
        <v>-1233.102492992213</v>
      </c>
      <c r="E240" s="17">
        <v>5.8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493.59966136615969</v>
      </c>
      <c r="Q240" s="15"/>
      <c r="R240" s="20">
        <v>16.453322045538656</v>
      </c>
      <c r="T240" s="118">
        <v>-0.20003013972777595</v>
      </c>
      <c r="U240" s="118">
        <v>6.5153341380915641</v>
      </c>
      <c r="V240" s="20">
        <v>52.006767549318013</v>
      </c>
      <c r="W240" s="20">
        <v>43.393281599266771</v>
      </c>
      <c r="X240" s="20">
        <v>57.991377328850064</v>
      </c>
    </row>
    <row r="241" spans="1:24">
      <c r="A241" s="13" t="s">
        <v>102</v>
      </c>
      <c r="B241" s="13">
        <v>60</v>
      </c>
      <c r="C241" s="13" t="s">
        <v>372</v>
      </c>
      <c r="D241" s="14">
        <v>1457.840597189346</v>
      </c>
      <c r="E241" s="17">
        <v>28.46</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1246.9645213762103</v>
      </c>
      <c r="Q241" s="15"/>
      <c r="R241" s="20">
        <v>41.565484045873674</v>
      </c>
      <c r="T241" s="118">
        <v>-12.968014824330432</v>
      </c>
      <c r="U241" s="120">
        <v>18.576038362399601</v>
      </c>
      <c r="V241" s="20">
        <v>32.770731893536208</v>
      </c>
      <c r="W241" s="20">
        <v>65.087417360739423</v>
      </c>
      <c r="X241" s="20">
        <v>50.75089471153629</v>
      </c>
    </row>
    <row r="242" spans="1:24">
      <c r="A242" s="13" t="s">
        <v>244</v>
      </c>
      <c r="B242" s="13">
        <v>60</v>
      </c>
      <c r="C242" s="13" t="s">
        <v>372</v>
      </c>
      <c r="D242" s="14">
        <v>5846.6488678753767</v>
      </c>
      <c r="E242" s="17">
        <v>11.33</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2320.3965954256641</v>
      </c>
      <c r="Q242" s="15"/>
      <c r="R242" s="20">
        <v>77.346553180855466</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9.5299999999999994</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-1432.5983326613211</v>
      </c>
      <c r="E244" s="17">
        <v>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282.23728360936116</v>
      </c>
      <c r="Q244" s="15"/>
      <c r="R244" s="20">
        <v>9.407909453645372</v>
      </c>
      <c r="T244" s="118">
        <v>-12.744794175417162</v>
      </c>
      <c r="U244" s="120">
        <v>4.8408191816957657</v>
      </c>
      <c r="V244" s="20">
        <v>27.509756008489777</v>
      </c>
      <c r="W244" s="20">
        <v>44.901197843584768</v>
      </c>
      <c r="X244" s="20">
        <v>43.894930510864256</v>
      </c>
    </row>
    <row r="245" spans="1:24">
      <c r="A245" s="13" t="s">
        <v>55</v>
      </c>
      <c r="B245" s="13">
        <v>60</v>
      </c>
      <c r="C245" s="13" t="s">
        <v>372</v>
      </c>
      <c r="D245" s="14">
        <v>-6325.3553167738373</v>
      </c>
      <c r="E245" s="17">
        <v>36.880000000000003</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827.31765769598621</v>
      </c>
      <c r="Q245" s="15"/>
      <c r="R245" s="20">
        <v>27.577255256532872</v>
      </c>
      <c r="T245" s="120">
        <v>43.255959858266451</v>
      </c>
      <c r="U245" s="118">
        <v>79.497477612314043</v>
      </c>
      <c r="V245" s="20">
        <v>50.994675920327204</v>
      </c>
      <c r="W245" s="20">
        <v>63.594461632427219</v>
      </c>
      <c r="X245" s="20">
        <v>77.979084427005887</v>
      </c>
    </row>
    <row r="246" spans="1:24">
      <c r="A246" s="13" t="s">
        <v>211</v>
      </c>
      <c r="B246" s="13">
        <v>60</v>
      </c>
      <c r="C246" s="13" t="s">
        <v>372</v>
      </c>
      <c r="D246" s="14">
        <v>27198.058872728408</v>
      </c>
      <c r="E246" s="17">
        <v>74.650000000000006</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1745.5035276691146</v>
      </c>
      <c r="Q246" s="15"/>
      <c r="R246" s="20">
        <v>58.18345092230382</v>
      </c>
      <c r="T246" s="120">
        <v>82.413549690136847</v>
      </c>
      <c r="U246" s="120">
        <v>62.940141289670279</v>
      </c>
      <c r="V246" s="20">
        <v>53.931463838019951</v>
      </c>
      <c r="W246" s="20">
        <v>52.977144780788436</v>
      </c>
      <c r="X246" s="20">
        <v>66.95249069589002</v>
      </c>
    </row>
    <row r="247" spans="1:24">
      <c r="A247" s="13" t="s">
        <v>487</v>
      </c>
      <c r="B247" s="13">
        <v>60</v>
      </c>
      <c r="C247" s="13" t="s">
        <v>372</v>
      </c>
      <c r="D247" s="14">
        <v>58386.499321194096</v>
      </c>
      <c r="E247" s="17">
        <v>70.599999999999994</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1385.6318114403605</v>
      </c>
      <c r="Q247" s="15"/>
      <c r="R247" s="20">
        <v>46.187727048012015</v>
      </c>
      <c r="T247" s="118">
        <v>-20.323302677377058</v>
      </c>
      <c r="U247" s="118"/>
      <c r="V247" s="20">
        <v>63.75576199863044</v>
      </c>
      <c r="W247" s="20">
        <v>50.020644437678712</v>
      </c>
      <c r="X247" s="20">
        <v>50.552742972015011</v>
      </c>
    </row>
    <row r="248" spans="1:24">
      <c r="A248" s="13" t="s">
        <v>710</v>
      </c>
      <c r="B248" s="13">
        <v>60</v>
      </c>
      <c r="C248" s="13" t="s">
        <v>372</v>
      </c>
      <c r="D248" s="14">
        <v>-2878.1351674619059</v>
      </c>
      <c r="E248" s="17">
        <v>11.7</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60.071565699834238</v>
      </c>
      <c r="Q248" s="15"/>
      <c r="R248" s="20">
        <v>2.0023855233278081</v>
      </c>
      <c r="T248" s="118">
        <v>-1.5746155187672706</v>
      </c>
      <c r="U248" s="120">
        <v>7.2836143580342849</v>
      </c>
      <c r="V248" s="20">
        <v>50.553486737333174</v>
      </c>
      <c r="W248" s="20">
        <v>63.852123672455036</v>
      </c>
      <c r="X248" s="20">
        <v>53.55538969601006</v>
      </c>
    </row>
    <row r="249" spans="1:24">
      <c r="A249" s="13" t="s">
        <v>711</v>
      </c>
      <c r="B249" s="13">
        <v>60</v>
      </c>
      <c r="C249" s="13" t="s">
        <v>372</v>
      </c>
      <c r="D249" s="14">
        <v>-2180.1564306310438</v>
      </c>
      <c r="E249" s="17">
        <v>51.65</v>
      </c>
      <c r="F249" s="13" t="s">
        <v>695</v>
      </c>
      <c r="G249" s="13" t="s">
        <v>1015</v>
      </c>
      <c r="H249" s="13" t="s">
        <v>1717</v>
      </c>
      <c r="I249" s="13" t="s">
        <v>883</v>
      </c>
      <c r="J249" s="13" t="s">
        <v>1016</v>
      </c>
      <c r="K249" s="13" t="s">
        <v>880</v>
      </c>
      <c r="L249" s="13" t="s">
        <v>1552</v>
      </c>
      <c r="M249" s="13" t="s">
        <v>1718</v>
      </c>
      <c r="N249" s="13" t="s">
        <v>881</v>
      </c>
      <c r="P249" s="13">
        <v>518.87475557344374</v>
      </c>
      <c r="Q249" s="15"/>
      <c r="R249" s="20">
        <v>17.295825185781457</v>
      </c>
      <c r="T249" s="118">
        <v>-64.960561520635878</v>
      </c>
      <c r="U249" s="120">
        <v>35.305340678674284</v>
      </c>
      <c r="V249" s="20">
        <v>32.836201620404353</v>
      </c>
      <c r="W249" s="20">
        <v>41.150801268390936</v>
      </c>
      <c r="X249" s="20">
        <v>44.4008385405768</v>
      </c>
    </row>
    <row r="250" spans="1:24">
      <c r="A250" s="13" t="s">
        <v>635</v>
      </c>
      <c r="B250" s="13">
        <v>60</v>
      </c>
      <c r="C250" s="13" t="s">
        <v>372</v>
      </c>
      <c r="D250" s="14">
        <v>21604.132440313322</v>
      </c>
      <c r="E250" s="17">
        <v>160.9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788.91787263680396</v>
      </c>
      <c r="Q250" s="15"/>
      <c r="R250" s="20">
        <v>26.297262421226797</v>
      </c>
      <c r="T250" s="118">
        <v>-26.535772130964972</v>
      </c>
      <c r="U250" s="118"/>
      <c r="V250" s="20">
        <v>59.825418133852239</v>
      </c>
      <c r="W250" s="20">
        <v>60.062269133817793</v>
      </c>
      <c r="X250" s="20">
        <v>53.670727304082135</v>
      </c>
    </row>
    <row r="251" spans="1:24">
      <c r="A251" s="13" t="s">
        <v>131</v>
      </c>
      <c r="B251" s="13">
        <v>60</v>
      </c>
      <c r="C251" s="13" t="s">
        <v>372</v>
      </c>
      <c r="D251" s="14">
        <v>422.04238736508694</v>
      </c>
      <c r="E251" s="17">
        <v>3.01</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779.76662548226261</v>
      </c>
      <c r="Q251" s="15"/>
      <c r="R251" s="20">
        <v>25.992220849408753</v>
      </c>
      <c r="T251" s="118">
        <v>-4.2690165871530494</v>
      </c>
      <c r="U251" s="120">
        <v>-0.10212115238920738</v>
      </c>
      <c r="V251" s="20">
        <v>35.557662142424334</v>
      </c>
      <c r="W251" s="20">
        <v>55.154989258175853</v>
      </c>
      <c r="X251" s="20">
        <v>42.3945753853871</v>
      </c>
    </row>
    <row r="252" spans="1:24">
      <c r="A252" s="13" t="s">
        <v>248</v>
      </c>
      <c r="B252" s="13">
        <v>60</v>
      </c>
      <c r="C252" s="13" t="s">
        <v>372</v>
      </c>
      <c r="D252" s="14">
        <v>-895.51646725613659</v>
      </c>
      <c r="E252" s="17">
        <v>16.3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1207.5364469250621</v>
      </c>
      <c r="Q252" s="15"/>
      <c r="R252" s="20">
        <v>40.251214897502074</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-4457.4793224203549</v>
      </c>
      <c r="E254" s="17">
        <v>45.46</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988.64352531853206</v>
      </c>
      <c r="Q254" s="16" t="s">
        <v>2385</v>
      </c>
      <c r="R254" s="20">
        <v>32.954784177284402</v>
      </c>
      <c r="T254" s="120">
        <v>51.490681661444668</v>
      </c>
      <c r="U254" s="118">
        <v>105.12397540791781</v>
      </c>
      <c r="V254" s="20">
        <v>54.940758386938313</v>
      </c>
      <c r="W254" s="20">
        <v>51.320404591752848</v>
      </c>
      <c r="X254" s="20">
        <v>97.30986680662788</v>
      </c>
    </row>
    <row r="255" spans="1:24">
      <c r="A255" s="13" t="s">
        <v>456</v>
      </c>
      <c r="B255" s="13">
        <v>60</v>
      </c>
      <c r="C255" s="13" t="s">
        <v>372</v>
      </c>
      <c r="D255" s="14">
        <v>-14648.820543726693</v>
      </c>
      <c r="E255" s="17">
        <v>17.62</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252.30684402860078</v>
      </c>
      <c r="Q255" s="15"/>
      <c r="R255" s="20">
        <v>8.410228134286692</v>
      </c>
      <c r="T255" s="118">
        <v>-1.1345535787341987</v>
      </c>
      <c r="U255" s="120">
        <v>-0.27228746662842696</v>
      </c>
      <c r="V255" s="20">
        <v>40.859994008120921</v>
      </c>
      <c r="W255" s="20">
        <v>43.936378391264391</v>
      </c>
      <c r="X255" s="20">
        <v>49.522295786572336</v>
      </c>
    </row>
    <row r="256" spans="1:24">
      <c r="A256" s="13" t="s">
        <v>113</v>
      </c>
      <c r="B256" s="13">
        <v>60</v>
      </c>
      <c r="C256" s="13" t="s">
        <v>372</v>
      </c>
      <c r="D256" s="14">
        <v>-1510.4629359791488</v>
      </c>
      <c r="E256" s="17">
        <v>295.75</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551.13354026440015</v>
      </c>
      <c r="Q256" s="15"/>
      <c r="R256" s="20">
        <v>18.371118008813337</v>
      </c>
      <c r="T256" s="118">
        <v>-238.33851821801147</v>
      </c>
      <c r="U256" s="120">
        <v>-19.064500181695507</v>
      </c>
      <c r="V256" s="20">
        <v>31.626371818318809</v>
      </c>
      <c r="W256" s="20">
        <v>64.4214787388117</v>
      </c>
      <c r="X256" s="20">
        <v>43.037618044776515</v>
      </c>
    </row>
    <row r="257" spans="1:24">
      <c r="A257" s="13" t="s">
        <v>260</v>
      </c>
      <c r="B257" s="13">
        <v>60</v>
      </c>
      <c r="C257" s="13" t="s">
        <v>372</v>
      </c>
      <c r="D257" s="14">
        <v>-270.10668318319995</v>
      </c>
      <c r="E257" s="17">
        <v>2.66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297.44830247836973</v>
      </c>
      <c r="Q257" s="16" t="s">
        <v>2234</v>
      </c>
      <c r="R257" s="20">
        <v>9.9149434159456575</v>
      </c>
      <c r="T257" s="118">
        <v>-1.2152613468517481</v>
      </c>
      <c r="U257" s="120">
        <v>-0.89467322035177599</v>
      </c>
      <c r="V257" s="20">
        <v>42.333523813544119</v>
      </c>
      <c r="W257" s="20">
        <v>46.755964262658409</v>
      </c>
      <c r="X257" s="20">
        <v>45.017923868921805</v>
      </c>
    </row>
    <row r="258" spans="1:24">
      <c r="A258" s="13" t="s">
        <v>437</v>
      </c>
      <c r="B258" s="13">
        <v>60</v>
      </c>
      <c r="C258" s="13" t="s">
        <v>372</v>
      </c>
      <c r="D258" s="14">
        <v>-3719.8277441433092</v>
      </c>
      <c r="E258" s="17">
        <v>22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847.48767850504282</v>
      </c>
      <c r="Q258" s="15"/>
      <c r="R258" s="20">
        <v>28.249589283501429</v>
      </c>
      <c r="T258" s="118">
        <v>19.500238717224327</v>
      </c>
      <c r="U258" s="120">
        <v>7.1956649986326227</v>
      </c>
      <c r="V258" s="20">
        <v>62.563561884464995</v>
      </c>
      <c r="W258" s="20">
        <v>27.775190614006465</v>
      </c>
      <c r="X258" s="20">
        <v>57.530344795928748</v>
      </c>
    </row>
    <row r="259" spans="1:24">
      <c r="A259" s="13" t="s">
        <v>713</v>
      </c>
      <c r="B259" s="13">
        <v>60</v>
      </c>
      <c r="C259" s="13" t="s">
        <v>372</v>
      </c>
      <c r="D259" s="14">
        <v>-5853.696363287977</v>
      </c>
      <c r="E259" s="17">
        <v>12.21</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376.42421887201164</v>
      </c>
      <c r="Q259" s="15"/>
      <c r="R259" s="20">
        <v>12.547473962400387</v>
      </c>
      <c r="T259" s="118">
        <v>-11.78558286840623</v>
      </c>
      <c r="U259" s="118">
        <v>21.148005360302431</v>
      </c>
      <c r="V259" s="20">
        <v>39.263224317190222</v>
      </c>
      <c r="W259" s="20">
        <v>54.491534945547521</v>
      </c>
      <c r="X259" s="20">
        <v>54.3303627039801</v>
      </c>
    </row>
    <row r="260" spans="1:24">
      <c r="A260" s="13" t="s">
        <v>337</v>
      </c>
      <c r="B260" s="13">
        <v>60</v>
      </c>
      <c r="C260" s="13" t="s">
        <v>372</v>
      </c>
      <c r="D260" s="14">
        <v>-71546.766178346952</v>
      </c>
      <c r="E260" s="17">
        <v>304.25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978.02728589740059</v>
      </c>
      <c r="Q260" s="15"/>
      <c r="R260" s="20">
        <v>32.600909529913352</v>
      </c>
      <c r="T260" s="118">
        <v>150.58582512342696</v>
      </c>
      <c r="U260" s="118">
        <v>514.64296627938836</v>
      </c>
      <c r="V260" s="20">
        <v>61.804928534951785</v>
      </c>
      <c r="W260" s="20">
        <v>56.559875185526202</v>
      </c>
      <c r="X260" s="20">
        <v>63.893130486009483</v>
      </c>
    </row>
    <row r="261" spans="1:24">
      <c r="A261" s="13" t="s">
        <v>553</v>
      </c>
      <c r="B261" s="13">
        <v>60</v>
      </c>
      <c r="C261" s="13" t="s">
        <v>372</v>
      </c>
      <c r="D261" s="14">
        <v>-49437.573545269799</v>
      </c>
      <c r="E261" s="17">
        <v>197.3</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413.73332524508083</v>
      </c>
      <c r="Q261" s="15"/>
      <c r="R261" s="20">
        <v>13.791110841502695</v>
      </c>
      <c r="T261" s="118">
        <v>-100.4973096258243</v>
      </c>
      <c r="U261" s="118"/>
      <c r="V261" s="20">
        <v>45.690943602352</v>
      </c>
      <c r="W261" s="20">
        <v>21.51580431917078</v>
      </c>
      <c r="X261" s="20">
        <v>51.826628437481276</v>
      </c>
    </row>
    <row r="262" spans="1:24">
      <c r="A262" s="13" t="s">
        <v>122</v>
      </c>
      <c r="B262" s="13">
        <v>60</v>
      </c>
      <c r="C262" s="13" t="s">
        <v>372</v>
      </c>
      <c r="D262" s="14">
        <v>1429.6754588125182</v>
      </c>
      <c r="E262" s="17">
        <v>12.92</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1503.9834859232856</v>
      </c>
      <c r="Q262" s="15"/>
      <c r="R262" s="20">
        <v>50.132782864109522</v>
      </c>
      <c r="T262" s="118">
        <v>5.8503815737106279</v>
      </c>
      <c r="U262" s="120">
        <v>11.804342002453136</v>
      </c>
      <c r="V262" s="20">
        <v>50.520798069738227</v>
      </c>
      <c r="W262" s="20">
        <v>36.386811519099595</v>
      </c>
      <c r="X262" s="20">
        <v>65.177566544072704</v>
      </c>
    </row>
    <row r="263" spans="1:24">
      <c r="A263" s="13" t="s">
        <v>438</v>
      </c>
      <c r="B263" s="13">
        <v>60</v>
      </c>
      <c r="C263" s="13" t="s">
        <v>372</v>
      </c>
      <c r="D263" s="14">
        <v>-1281.4623332197073</v>
      </c>
      <c r="E263" s="17">
        <v>4.53</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430.10569065922522</v>
      </c>
      <c r="Q263" s="15"/>
      <c r="R263" s="20">
        <v>14.336856355307507</v>
      </c>
      <c r="T263" s="118">
        <v>-2.1597032477054334</v>
      </c>
      <c r="U263" s="120">
        <v>3.9336056963008037</v>
      </c>
      <c r="V263" s="20">
        <v>34.374286891492908</v>
      </c>
      <c r="W263" s="20">
        <v>40.166492382146018</v>
      </c>
      <c r="X263" s="20">
        <v>52.449409203557984</v>
      </c>
    </row>
    <row r="264" spans="1:24">
      <c r="A264" s="13" t="s">
        <v>714</v>
      </c>
      <c r="B264" s="13">
        <v>60</v>
      </c>
      <c r="C264" s="13" t="s">
        <v>372</v>
      </c>
      <c r="D264" s="13">
        <v>244.89564673150221</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1322.2311327470939</v>
      </c>
      <c r="Q264" s="15"/>
      <c r="R264" s="20">
        <v>44.074371091569795</v>
      </c>
      <c r="T264" s="118">
        <v>-0.66997676954133834</v>
      </c>
      <c r="U264" s="120">
        <v>-9.0809431383047627</v>
      </c>
      <c r="V264" s="20">
        <v>55.187265606867761</v>
      </c>
      <c r="W264" s="20">
        <v>50.985307589533392</v>
      </c>
      <c r="X264" s="20">
        <v>33.680358629336787</v>
      </c>
    </row>
    <row r="265" spans="1:24">
      <c r="A265" s="13" t="s">
        <v>262</v>
      </c>
      <c r="B265" s="13">
        <v>60</v>
      </c>
      <c r="C265" s="13" t="s">
        <v>372</v>
      </c>
      <c r="D265" s="14">
        <v>136161.02399278985</v>
      </c>
      <c r="E265" s="17">
        <v>475.75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1770.8131402856172</v>
      </c>
      <c r="Q265" s="15"/>
      <c r="R265" s="20">
        <v>59.027104676187243</v>
      </c>
      <c r="T265" s="118">
        <v>-169.92643753327513</v>
      </c>
      <c r="U265" s="118">
        <v>666.10021715461357</v>
      </c>
      <c r="V265" s="20">
        <v>45.264548870010039</v>
      </c>
      <c r="W265" s="20">
        <v>48.153890240912759</v>
      </c>
      <c r="X265" s="20">
        <v>57.13270823054188</v>
      </c>
    </row>
    <row r="266" spans="1:24">
      <c r="A266" s="13" t="s">
        <v>550</v>
      </c>
      <c r="B266" s="13">
        <v>60</v>
      </c>
      <c r="C266" s="13" t="s">
        <v>372</v>
      </c>
      <c r="D266" s="13">
        <v>-381918.10350408329</v>
      </c>
      <c r="E266" s="17">
        <v>1350</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1266.3384911376397</v>
      </c>
      <c r="Q266" s="15"/>
      <c r="R266" s="20">
        <v>42.211283037921326</v>
      </c>
      <c r="T266" s="120">
        <v>5333.902151441348</v>
      </c>
      <c r="U266" s="118"/>
      <c r="V266" s="20">
        <v>55.97539040080401</v>
      </c>
      <c r="W266" s="20">
        <v>44.260276955209719</v>
      </c>
      <c r="X266" s="20">
        <v>98.543821252183193</v>
      </c>
    </row>
    <row r="267" spans="1:24">
      <c r="A267" s="13" t="s">
        <v>216</v>
      </c>
      <c r="B267" s="13">
        <v>60</v>
      </c>
      <c r="C267" s="13" t="s">
        <v>372</v>
      </c>
      <c r="D267" s="14">
        <v>-4355.9645545009571</v>
      </c>
      <c r="E267" s="17">
        <v>22.2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290.51567733150642</v>
      </c>
      <c r="Q267" s="15"/>
      <c r="R267" s="20">
        <v>9.6838559110502143</v>
      </c>
      <c r="T267" s="118">
        <v>-11.774523403389985</v>
      </c>
      <c r="U267" s="120">
        <v>5.1384968758206995</v>
      </c>
      <c r="V267" s="20">
        <v>34.913267557283476</v>
      </c>
      <c r="W267" s="20">
        <v>23.101955572004265</v>
      </c>
      <c r="X267" s="20">
        <v>46.751033230331416</v>
      </c>
    </row>
    <row r="268" spans="1:24">
      <c r="A268" s="13" t="s">
        <v>346</v>
      </c>
      <c r="B268" s="13">
        <v>60</v>
      </c>
      <c r="C268" s="13" t="s">
        <v>372</v>
      </c>
      <c r="D268" s="14">
        <v>-12033.252413410195</v>
      </c>
      <c r="E268" s="17">
        <v>54</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154.8014559182846</v>
      </c>
      <c r="Q268" s="15"/>
      <c r="R268" s="20">
        <v>5.1600485306094868</v>
      </c>
      <c r="T268" s="118">
        <v>-98.643004098073277</v>
      </c>
      <c r="U268" s="120">
        <v>-60.956489734211772</v>
      </c>
      <c r="V268" s="20">
        <v>41.438244376054911</v>
      </c>
      <c r="W268" s="20">
        <v>43.415358705038287</v>
      </c>
      <c r="X268" s="20">
        <v>42.614619121197272</v>
      </c>
    </row>
    <row r="269" spans="1:24">
      <c r="A269" s="13" t="s">
        <v>439</v>
      </c>
      <c r="B269" s="13">
        <v>60</v>
      </c>
      <c r="C269" s="13" t="s">
        <v>372</v>
      </c>
      <c r="D269" s="14">
        <v>9515.8431949743517</v>
      </c>
      <c r="E269" s="17">
        <v>44.96</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1900.3303692225545</v>
      </c>
      <c r="Q269" s="15"/>
      <c r="R269" s="20">
        <v>63.344345640751818</v>
      </c>
      <c r="T269" s="118">
        <v>-36.468318489140827</v>
      </c>
      <c r="U269" s="118">
        <v>58.40437926500389</v>
      </c>
      <c r="V269" s="20">
        <v>24.690839711503543</v>
      </c>
      <c r="W269" s="20">
        <v>56.016243971355088</v>
      </c>
      <c r="X269" s="20">
        <v>53.398358349203818</v>
      </c>
    </row>
    <row r="270" spans="1:24">
      <c r="A270" s="13" t="s">
        <v>716</v>
      </c>
      <c r="B270" s="13">
        <v>60</v>
      </c>
      <c r="C270" s="13" t="s">
        <v>372</v>
      </c>
      <c r="D270" s="14">
        <v>-2133.7317366335637</v>
      </c>
      <c r="E270" s="17">
        <v>13.27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1137.916096373458</v>
      </c>
      <c r="Q270" s="15"/>
      <c r="R270" s="20">
        <v>37.930536545781933</v>
      </c>
      <c r="T270" s="118">
        <v>-19.970970656604887</v>
      </c>
      <c r="U270" s="120">
        <v>-0.21398398639499661</v>
      </c>
      <c r="V270" s="20">
        <v>30.383122467475918</v>
      </c>
      <c r="W270" s="20">
        <v>62.368470053205115</v>
      </c>
      <c r="X270" s="20">
        <v>42.466271400309239</v>
      </c>
    </row>
    <row r="271" spans="1:24">
      <c r="A271" s="13" t="s">
        <v>483</v>
      </c>
      <c r="B271" s="13">
        <v>60</v>
      </c>
      <c r="C271" s="13" t="s">
        <v>372</v>
      </c>
      <c r="D271" s="14">
        <v>62459.02267881533</v>
      </c>
      <c r="E271" s="17">
        <v>65.650000000000006</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2774.8740458243283</v>
      </c>
      <c r="Q271" s="15"/>
      <c r="R271" s="20">
        <v>92.49580152747761</v>
      </c>
      <c r="T271" s="118">
        <v>16.481636642610908</v>
      </c>
      <c r="U271" s="118"/>
      <c r="V271" s="20">
        <v>40.670903085639225</v>
      </c>
      <c r="W271" s="20">
        <v>30.946986289234179</v>
      </c>
      <c r="X271" s="20">
        <v>48.915057364399473</v>
      </c>
    </row>
    <row r="272" spans="1:24">
      <c r="A272" s="13" t="s">
        <v>186</v>
      </c>
      <c r="B272" s="13">
        <v>60</v>
      </c>
      <c r="C272" s="13" t="s">
        <v>372</v>
      </c>
      <c r="D272" s="14">
        <v>-348.86637687759236</v>
      </c>
      <c r="E272" s="17">
        <v>2.4500000000000002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855.04312904892845</v>
      </c>
      <c r="Q272" s="15"/>
      <c r="R272" s="20">
        <v>28.501437634964283</v>
      </c>
      <c r="T272" s="118">
        <v>-2.1509800181690819</v>
      </c>
      <c r="U272" s="120">
        <v>2.4999337101158003</v>
      </c>
      <c r="V272" s="20">
        <v>45.363069023516054</v>
      </c>
      <c r="W272" s="20">
        <v>29.307917197305105</v>
      </c>
      <c r="X272" s="20">
        <v>50.240042383427124</v>
      </c>
    </row>
    <row r="273" spans="1:24">
      <c r="A273" s="13" t="s">
        <v>169</v>
      </c>
      <c r="B273" s="13">
        <v>60</v>
      </c>
      <c r="C273" s="13" t="s">
        <v>372</v>
      </c>
      <c r="D273" s="14">
        <v>-363144.29130427766</v>
      </c>
      <c r="E273" s="17">
        <v>68.3</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1187.9328989128528</v>
      </c>
      <c r="Q273" s="16" t="s">
        <v>2228</v>
      </c>
      <c r="R273" s="20">
        <v>39.597763297095092</v>
      </c>
      <c r="T273" s="120">
        <v>563.09288044195932</v>
      </c>
      <c r="U273" s="118">
        <v>481.63122209060259</v>
      </c>
      <c r="V273" s="20">
        <v>45.971699557064689</v>
      </c>
      <c r="W273" s="20">
        <v>4.702100222673737</v>
      </c>
      <c r="X273" s="20">
        <v>73.775292102437277</v>
      </c>
    </row>
    <row r="274" spans="1:24">
      <c r="A274" s="13" t="s">
        <v>263</v>
      </c>
      <c r="B274" s="13">
        <v>60</v>
      </c>
      <c r="C274" s="13" t="s">
        <v>372</v>
      </c>
      <c r="D274" s="13">
        <v>-721.57689845221637</v>
      </c>
      <c r="E274" s="17">
        <v>2.65</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323.39794083539368</v>
      </c>
      <c r="Q274" s="15"/>
      <c r="R274" s="20">
        <v>10.77993136117979</v>
      </c>
      <c r="T274" s="118">
        <v>-2.8020213180938081</v>
      </c>
      <c r="U274" s="120">
        <v>-19.382628236604717</v>
      </c>
      <c r="V274" s="20">
        <v>34.337796419565251</v>
      </c>
      <c r="W274" s="20">
        <v>48.193326363478128</v>
      </c>
      <c r="X274" s="20">
        <v>34.942935801425712</v>
      </c>
    </row>
    <row r="275" spans="1:24">
      <c r="A275" s="13" t="s">
        <v>400</v>
      </c>
      <c r="B275" s="13">
        <v>60</v>
      </c>
      <c r="C275" s="13" t="s">
        <v>372</v>
      </c>
      <c r="D275" s="14">
        <v>7194.8447690049907</v>
      </c>
      <c r="E275" s="17">
        <v>13.1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2064.6062259793302</v>
      </c>
      <c r="Q275" s="15"/>
      <c r="R275" s="20">
        <v>68.820207532644346</v>
      </c>
      <c r="T275" s="118">
        <v>-7.0932496375954557</v>
      </c>
      <c r="U275" s="120">
        <v>-13.812320694710571</v>
      </c>
      <c r="V275" s="20">
        <v>46.043195132211167</v>
      </c>
      <c r="W275" s="20">
        <v>63.569375588777326</v>
      </c>
      <c r="X275" s="20">
        <v>46.16547246766703</v>
      </c>
    </row>
    <row r="276" spans="1:24">
      <c r="A276" s="13" t="s">
        <v>231</v>
      </c>
      <c r="B276" s="13">
        <v>60</v>
      </c>
      <c r="C276" s="13" t="s">
        <v>372</v>
      </c>
      <c r="D276" s="14">
        <v>-1703.8273820476757</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1173.6339944545537</v>
      </c>
      <c r="Q276" s="15"/>
      <c r="R276" s="20">
        <v>39.121133148485121</v>
      </c>
      <c r="T276" s="118">
        <v>-3.6678556093392078</v>
      </c>
      <c r="U276" s="118">
        <v>7.4637136784293467</v>
      </c>
      <c r="V276" s="20">
        <v>27.028299479615118</v>
      </c>
      <c r="W276" s="20">
        <v>57.616760895062392</v>
      </c>
      <c r="X276" s="20">
        <v>55.722027678971926</v>
      </c>
    </row>
    <row r="277" spans="1:24">
      <c r="A277" s="13" t="s">
        <v>543</v>
      </c>
      <c r="B277" s="13">
        <v>60</v>
      </c>
      <c r="C277" s="13" t="s">
        <v>372</v>
      </c>
      <c r="D277" s="14">
        <v>-1649.2700270338646</v>
      </c>
      <c r="E277" s="17">
        <v>57.6</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248.80629625679882</v>
      </c>
      <c r="Q277" s="15"/>
      <c r="R277" s="20">
        <v>8.2935432085599601</v>
      </c>
      <c r="T277" s="118">
        <v>-46.198078139812466</v>
      </c>
      <c r="U277" s="118"/>
      <c r="V277" s="20">
        <v>35.494112262679984</v>
      </c>
      <c r="W277" s="20">
        <v>75.386290451437134</v>
      </c>
      <c r="X277" s="20">
        <v>49.327479429947068</v>
      </c>
    </row>
    <row r="278" spans="1:24">
      <c r="A278" s="13" t="s">
        <v>537</v>
      </c>
      <c r="B278" s="13">
        <v>60</v>
      </c>
      <c r="C278" s="13" t="s">
        <v>372</v>
      </c>
      <c r="D278" s="14">
        <v>-5660.5967462412818</v>
      </c>
      <c r="E278" s="17">
        <v>91.4</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1003.7360689745467</v>
      </c>
      <c r="Q278" s="15"/>
      <c r="R278" s="20">
        <v>33.457868965818221</v>
      </c>
      <c r="T278" s="118">
        <v>34.965684860005837</v>
      </c>
      <c r="U278" s="118"/>
      <c r="V278" s="20">
        <v>39.858495865873415</v>
      </c>
      <c r="W278" s="20">
        <v>21.209100661567664</v>
      </c>
      <c r="X278" s="20">
        <v>53.670578326870192</v>
      </c>
    </row>
    <row r="279" spans="1:24">
      <c r="A279" s="13" t="s">
        <v>401</v>
      </c>
      <c r="B279" s="13">
        <v>60</v>
      </c>
      <c r="C279" s="13" t="s">
        <v>372</v>
      </c>
      <c r="D279" s="14">
        <v>-4834.6229042827817</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374.43683811890202</v>
      </c>
      <c r="Q279" s="15"/>
      <c r="R279" s="20">
        <v>12.481227937296733</v>
      </c>
      <c r="T279" s="118">
        <v>-15.179585925718087</v>
      </c>
      <c r="U279" s="120">
        <v>21.182429638770657</v>
      </c>
      <c r="V279" s="20">
        <v>47.291979863105766</v>
      </c>
      <c r="W279" s="20">
        <v>43.032922294092018</v>
      </c>
      <c r="X279" s="20">
        <v>49.451387085978673</v>
      </c>
    </row>
    <row r="280" spans="1:24">
      <c r="A280" s="13" t="s">
        <v>90</v>
      </c>
      <c r="B280" s="13">
        <v>60</v>
      </c>
      <c r="C280" s="13" t="s">
        <v>372</v>
      </c>
      <c r="D280" s="14">
        <v>-1042.6104033074512</v>
      </c>
      <c r="E280" s="17">
        <v>2.67</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428.71008682988378</v>
      </c>
      <c r="Q280" s="15"/>
      <c r="R280" s="20">
        <v>14.290336227662793</v>
      </c>
      <c r="T280" s="118">
        <v>-3.0884787928550805</v>
      </c>
      <c r="U280" s="118">
        <v>2.7699765391620224</v>
      </c>
      <c r="V280" s="20">
        <v>38.159807498666382</v>
      </c>
      <c r="W280" s="20">
        <v>41.313085950628853</v>
      </c>
      <c r="X280" s="20">
        <v>49.06281807521593</v>
      </c>
    </row>
    <row r="281" spans="1:24">
      <c r="A281" s="13" t="s">
        <v>298</v>
      </c>
      <c r="B281" s="13">
        <v>60</v>
      </c>
      <c r="C281" s="13" t="s">
        <v>372</v>
      </c>
      <c r="D281" s="14">
        <v>915.04168325914566</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2656.1368722070933</v>
      </c>
      <c r="Q281" s="15"/>
      <c r="R281" s="20">
        <v>88.537895740236451</v>
      </c>
      <c r="T281" s="118">
        <v>0.66828249232897097</v>
      </c>
      <c r="U281" s="120">
        <v>-0.83845962310909794</v>
      </c>
      <c r="V281" s="20">
        <v>49.154679157291788</v>
      </c>
      <c r="W281" s="20">
        <v>53.178037968943414</v>
      </c>
      <c r="X281" s="20">
        <v>50.117397032669729</v>
      </c>
    </row>
    <row r="282" spans="1:24">
      <c r="A282" s="13" t="s">
        <v>116</v>
      </c>
      <c r="B282" s="13">
        <v>60</v>
      </c>
      <c r="C282" s="13" t="s">
        <v>372</v>
      </c>
      <c r="D282" s="13">
        <v>733.07054643930951</v>
      </c>
      <c r="E282" s="17">
        <v>7.4</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1541.1273886076688</v>
      </c>
      <c r="Q282" s="15"/>
      <c r="R282" s="20">
        <v>51.370912953588956</v>
      </c>
      <c r="T282" s="118">
        <v>4.0992595824313671</v>
      </c>
      <c r="U282" s="120">
        <v>6.8022903479731589</v>
      </c>
      <c r="V282" s="20">
        <v>57.42910154895042</v>
      </c>
      <c r="W282" s="20">
        <v>62.089743047818388</v>
      </c>
      <c r="X282" s="20">
        <v>57.713188143071164</v>
      </c>
    </row>
    <row r="283" spans="1:24">
      <c r="A283" s="13" t="s">
        <v>717</v>
      </c>
      <c r="B283" s="13">
        <v>60</v>
      </c>
      <c r="C283" s="13" t="s">
        <v>372</v>
      </c>
      <c r="D283" s="14">
        <v>-5219.241584102434</v>
      </c>
      <c r="E283" s="17">
        <v>19.43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783.61745402834049</v>
      </c>
      <c r="Q283" s="15"/>
      <c r="R283" s="20">
        <v>26.120581800944684</v>
      </c>
      <c r="T283" s="118">
        <v>16.993883215225019</v>
      </c>
      <c r="U283" s="118">
        <v>22.038327735732217</v>
      </c>
      <c r="V283" s="20">
        <v>48.974347523767328</v>
      </c>
      <c r="W283" s="20">
        <v>64.813538854902546</v>
      </c>
      <c r="X283" s="20">
        <v>62.052695312911773</v>
      </c>
    </row>
    <row r="284" spans="1:24">
      <c r="A284" s="13" t="s">
        <v>469</v>
      </c>
      <c r="B284" s="13">
        <v>60</v>
      </c>
      <c r="C284" s="13" t="s">
        <v>372</v>
      </c>
      <c r="D284" s="14">
        <v>-1813.7542581535904</v>
      </c>
      <c r="E284" s="17">
        <v>3.97</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1024.1487073378657</v>
      </c>
      <c r="Q284" s="15"/>
      <c r="R284" s="20">
        <v>34.138290244595524</v>
      </c>
      <c r="T284" s="118">
        <v>4.3658036930927402</v>
      </c>
      <c r="U284" s="118">
        <v>6.8917832112552313</v>
      </c>
      <c r="V284" s="20">
        <v>44.362439760118697</v>
      </c>
      <c r="W284" s="20">
        <v>42.815553475321856</v>
      </c>
      <c r="X284" s="20">
        <v>61.676686667285026</v>
      </c>
    </row>
    <row r="285" spans="1:24">
      <c r="A285" s="13" t="s">
        <v>300</v>
      </c>
      <c r="B285" s="13">
        <v>60</v>
      </c>
      <c r="C285" s="13" t="s">
        <v>372</v>
      </c>
      <c r="D285" s="14">
        <v>-2688.6213474663291</v>
      </c>
      <c r="E285" s="17">
        <v>2.88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457.29506568905373</v>
      </c>
      <c r="Q285" s="15"/>
      <c r="R285" s="20">
        <v>15.243168856301791</v>
      </c>
      <c r="T285" s="118">
        <v>-3.1473838525676712</v>
      </c>
      <c r="U285" s="120">
        <v>0.77328657687423696</v>
      </c>
      <c r="V285" s="20">
        <v>33.603784445512098</v>
      </c>
      <c r="W285" s="20">
        <v>29.12315585118106</v>
      </c>
      <c r="X285" s="20">
        <v>47.072899905602114</v>
      </c>
    </row>
    <row r="286" spans="1:24">
      <c r="A286" s="13" t="s">
        <v>133</v>
      </c>
      <c r="B286" s="13">
        <v>60</v>
      </c>
      <c r="C286" s="13" t="s">
        <v>372</v>
      </c>
      <c r="D286" s="14">
        <v>103380.88646998245</v>
      </c>
      <c r="E286" s="17">
        <v>210.5</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-6615.0819380581543</v>
      </c>
      <c r="E287" s="17">
        <v>51.65</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145.73768373906822</v>
      </c>
      <c r="Q287" s="15"/>
      <c r="R287" s="20">
        <v>4.8579227913022738</v>
      </c>
      <c r="T287" s="118">
        <v>-86.998968454048295</v>
      </c>
      <c r="U287" s="118">
        <v>100.7327419942078</v>
      </c>
      <c r="V287" s="20">
        <v>38.061825350811887</v>
      </c>
      <c r="W287" s="20">
        <v>72.67781752883451</v>
      </c>
      <c r="X287" s="20">
        <v>51.946498324346869</v>
      </c>
    </row>
    <row r="288" spans="1:24">
      <c r="A288" s="13" t="s">
        <v>56</v>
      </c>
      <c r="B288" s="13">
        <v>60</v>
      </c>
      <c r="C288" s="13" t="s">
        <v>372</v>
      </c>
      <c r="D288" s="13">
        <v>-96.731664371672025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505.64703659933133</v>
      </c>
      <c r="Q288" s="15"/>
      <c r="R288" s="20">
        <v>16.854901219977712</v>
      </c>
      <c r="T288" s="118">
        <v>-1.1265021986292822</v>
      </c>
      <c r="U288" s="120">
        <v>-0.61134515350251828</v>
      </c>
      <c r="V288" s="20">
        <v>43.088329246914292</v>
      </c>
      <c r="W288" s="20">
        <v>38.815626350197284</v>
      </c>
      <c r="X288" s="20">
        <v>45.49205544511517</v>
      </c>
    </row>
    <row r="289" spans="1:24">
      <c r="A289" s="13" t="s">
        <v>83</v>
      </c>
      <c r="B289" s="13">
        <v>60</v>
      </c>
      <c r="C289" s="13" t="s">
        <v>372</v>
      </c>
      <c r="D289" s="14">
        <v>-116.24780208958407</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1015.6578382948803</v>
      </c>
      <c r="Q289" s="15"/>
      <c r="R289" s="20">
        <v>33.855261276496009</v>
      </c>
      <c r="T289" s="118">
        <v>-1.5949405241503678</v>
      </c>
      <c r="U289" s="120">
        <v>-0.10698716752375104</v>
      </c>
      <c r="V289" s="20">
        <v>24.500558276256299</v>
      </c>
      <c r="W289" s="20">
        <v>51.490018606968668</v>
      </c>
      <c r="X289" s="20">
        <v>41.877007407151517</v>
      </c>
    </row>
    <row r="290" spans="1:24">
      <c r="A290" s="13" t="s">
        <v>142</v>
      </c>
      <c r="B290" s="13">
        <v>60</v>
      </c>
      <c r="C290" s="13" t="s">
        <v>372</v>
      </c>
      <c r="D290" s="14">
        <v>-103.11210282903049</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1085.2962649859387</v>
      </c>
      <c r="Q290" s="16" t="s">
        <v>2203</v>
      </c>
      <c r="R290" s="20">
        <v>36.176542166197954</v>
      </c>
      <c r="T290" s="118">
        <v>-4.3073628372069495</v>
      </c>
      <c r="U290" s="120">
        <v>-1.2238322853128225</v>
      </c>
      <c r="V290" s="20">
        <v>32.125808403131131</v>
      </c>
      <c r="W290" s="20">
        <v>56.379153129512424</v>
      </c>
      <c r="X290" s="20">
        <v>39.407242085220794</v>
      </c>
    </row>
    <row r="291" spans="1:24">
      <c r="A291" s="13" t="s">
        <v>403</v>
      </c>
      <c r="B291" s="13">
        <v>60</v>
      </c>
      <c r="C291" s="13" t="s">
        <v>372</v>
      </c>
      <c r="D291" s="14">
        <v>-184.44967930518752</v>
      </c>
      <c r="E291" s="17">
        <v>1.58</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973.95473017223719</v>
      </c>
      <c r="Q291" s="15"/>
      <c r="R291" s="20">
        <v>32.465157672407905</v>
      </c>
      <c r="T291" s="118">
        <v>-2.3929189833950826</v>
      </c>
      <c r="U291" s="120">
        <v>0.31062382689221124</v>
      </c>
      <c r="V291" s="20">
        <v>27.103150028756144</v>
      </c>
      <c r="W291" s="20">
        <v>43.58880992937052</v>
      </c>
      <c r="X291" s="20">
        <v>42.953428208935286</v>
      </c>
    </row>
    <row r="292" spans="1:24">
      <c r="A292" s="13" t="s">
        <v>111</v>
      </c>
      <c r="B292" s="13">
        <v>60</v>
      </c>
      <c r="C292" s="13" t="s">
        <v>372</v>
      </c>
      <c r="D292" s="14">
        <v>-340.13619360735214</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602.11286211751258</v>
      </c>
      <c r="Q292" s="15"/>
      <c r="R292" s="20">
        <v>20.07042873725042</v>
      </c>
      <c r="T292" s="118">
        <v>-2.4838522295590115</v>
      </c>
      <c r="U292" s="120">
        <v>-3.391385315508153</v>
      </c>
      <c r="V292" s="20">
        <v>38.920902360963296</v>
      </c>
      <c r="W292" s="20">
        <v>51.354355108615309</v>
      </c>
      <c r="X292" s="20">
        <v>38.400796719808845</v>
      </c>
    </row>
    <row r="293" spans="1:24">
      <c r="A293" s="13" t="s">
        <v>329</v>
      </c>
      <c r="B293" s="13">
        <v>60</v>
      </c>
      <c r="C293" s="13" t="s">
        <v>372</v>
      </c>
      <c r="D293" s="14">
        <v>-1083.1175291820739</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0</v>
      </c>
      <c r="Q293" s="15"/>
      <c r="R293" s="20">
        <v>0</v>
      </c>
      <c r="T293" s="118">
        <v>-5.1575292843904741</v>
      </c>
      <c r="U293" s="120">
        <v>-2.8268432129045218</v>
      </c>
      <c r="V293" s="20">
        <v>41.914026714467028</v>
      </c>
      <c r="W293" s="20">
        <v>87.714995120240644</v>
      </c>
      <c r="X293" s="20">
        <v>44.002503781818739</v>
      </c>
    </row>
    <row r="294" spans="1:24">
      <c r="A294" s="13" t="s">
        <v>285</v>
      </c>
      <c r="B294" s="13">
        <v>60</v>
      </c>
      <c r="C294" s="13" t="s">
        <v>372</v>
      </c>
      <c r="D294" s="14">
        <v>3306.8757105998616</v>
      </c>
      <c r="E294" s="17">
        <v>11.69</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2391.3431274267041</v>
      </c>
      <c r="Q294" s="15"/>
      <c r="R294" s="20">
        <v>79.711437580890134</v>
      </c>
      <c r="T294" s="118">
        <v>0.45248885298567743</v>
      </c>
      <c r="U294" s="120">
        <v>9.5889574743187289</v>
      </c>
      <c r="V294" s="20">
        <v>36.910562219130739</v>
      </c>
      <c r="W294" s="20">
        <v>54.112754708045408</v>
      </c>
      <c r="X294" s="20">
        <v>57.933177770890168</v>
      </c>
    </row>
    <row r="295" spans="1:24">
      <c r="A295" s="13" t="s">
        <v>187</v>
      </c>
      <c r="B295" s="13">
        <v>60</v>
      </c>
      <c r="C295" s="13" t="s">
        <v>372</v>
      </c>
      <c r="D295" s="14">
        <v>-1085.4484696681511</v>
      </c>
      <c r="E295" s="17">
        <v>5.7</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1138.858438595551</v>
      </c>
      <c r="Q295" s="15"/>
      <c r="R295" s="20">
        <v>37.961947953185032</v>
      </c>
      <c r="T295" s="120">
        <v>10.945955037811705</v>
      </c>
      <c r="U295" s="118">
        <v>8.4488851503053439</v>
      </c>
      <c r="V295" s="20">
        <v>58.098334097744392</v>
      </c>
      <c r="W295" s="20">
        <v>47.95169854369918</v>
      </c>
      <c r="X295" s="20">
        <v>68.065428960903532</v>
      </c>
    </row>
    <row r="296" spans="1:24">
      <c r="A296" s="13" t="s">
        <v>464</v>
      </c>
      <c r="B296" s="13">
        <v>60</v>
      </c>
      <c r="C296" s="13" t="s">
        <v>372</v>
      </c>
      <c r="D296" s="14">
        <v>-36047.297376383656</v>
      </c>
      <c r="E296" s="17">
        <v>379</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637.2040276975855</v>
      </c>
      <c r="Q296" s="15"/>
      <c r="R296" s="20">
        <v>21.240134256586185</v>
      </c>
      <c r="T296" s="118">
        <v>-160.13943978706266</v>
      </c>
      <c r="U296" s="120">
        <v>-28.267576108265757</v>
      </c>
      <c r="V296" s="20">
        <v>45.164273441964333</v>
      </c>
      <c r="W296" s="20">
        <v>49.417732293575575</v>
      </c>
      <c r="X296" s="20">
        <v>47.791988144305741</v>
      </c>
    </row>
    <row r="297" spans="1:24">
      <c r="A297" s="13" t="s">
        <v>546</v>
      </c>
      <c r="B297" s="13">
        <v>60</v>
      </c>
      <c r="C297" s="13" t="s">
        <v>372</v>
      </c>
      <c r="D297" s="14">
        <v>-148107.23900300474</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141.29954157905988</v>
      </c>
      <c r="Q297" s="15"/>
      <c r="R297" s="20">
        <v>4.7099847193019961</v>
      </c>
      <c r="T297" s="118">
        <v>70.429172249648104</v>
      </c>
      <c r="U297" s="120">
        <v>-302.41030113196985</v>
      </c>
      <c r="V297" s="20">
        <v>44.621101176555698</v>
      </c>
      <c r="W297" s="20">
        <v>24.116408468256491</v>
      </c>
      <c r="X297" s="20">
        <v>45.064752340777055</v>
      </c>
    </row>
    <row r="298" spans="1:24">
      <c r="A298" s="13" t="s">
        <v>336</v>
      </c>
      <c r="B298" s="13">
        <v>60</v>
      </c>
      <c r="C298" s="13" t="s">
        <v>372</v>
      </c>
      <c r="D298" s="14">
        <v>-6741.8133842738825</v>
      </c>
      <c r="E298" s="17">
        <v>241.8</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401.96780528459124</v>
      </c>
      <c r="Q298" s="15"/>
      <c r="R298" s="20">
        <v>13.398926842819709</v>
      </c>
      <c r="T298" s="118">
        <v>-142.97601513382943</v>
      </c>
      <c r="U298" s="120">
        <v>180.81634454260467</v>
      </c>
      <c r="V298" s="20">
        <v>49.886368027776655</v>
      </c>
      <c r="W298" s="20">
        <v>44.087376946175965</v>
      </c>
      <c r="X298" s="20">
        <v>50.612328672653305</v>
      </c>
    </row>
    <row r="299" spans="1:24">
      <c r="A299" s="13" t="s">
        <v>185</v>
      </c>
      <c r="B299" s="13">
        <v>60</v>
      </c>
      <c r="C299" s="13" t="s">
        <v>372</v>
      </c>
      <c r="D299" s="13">
        <v>-1692.4000038740151</v>
      </c>
      <c r="E299" s="17">
        <v>6.8</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172.10015012996794</v>
      </c>
      <c r="Q299" s="15"/>
      <c r="R299" s="20">
        <v>5.7366716709989314</v>
      </c>
      <c r="T299" s="118">
        <v>-6.4962571427473392</v>
      </c>
      <c r="U299" s="120">
        <v>-1.2009211948188536</v>
      </c>
      <c r="V299" s="20">
        <v>32.542201592471272</v>
      </c>
      <c r="W299" s="20">
        <v>49.301871691026633</v>
      </c>
      <c r="X299" s="20">
        <v>44.876776046039161</v>
      </c>
    </row>
    <row r="300" spans="1:24">
      <c r="A300" s="13" t="s">
        <v>242</v>
      </c>
      <c r="B300" s="13">
        <v>60</v>
      </c>
      <c r="C300" s="13" t="s">
        <v>372</v>
      </c>
      <c r="D300" s="13">
        <v>297985.57373390847</v>
      </c>
      <c r="E300" s="17">
        <v>796.5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2032.9331223983033</v>
      </c>
      <c r="Q300" s="15"/>
      <c r="R300" s="20">
        <v>67.764437413276781</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7101.1413928788161</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632.0201429743546</v>
      </c>
      <c r="Q302" s="15"/>
      <c r="R302" s="20">
        <v>21.067338099145154</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-834.779966824648</v>
      </c>
      <c r="E304" s="17">
        <v>12.78</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797.01731779991974</v>
      </c>
      <c r="Q304" s="15"/>
      <c r="R304" s="20">
        <v>26.567243926663991</v>
      </c>
      <c r="T304" s="118">
        <v>-10.888367960585228</v>
      </c>
      <c r="U304" s="120">
        <v>6.7181456453934274</v>
      </c>
      <c r="V304" s="20">
        <v>30.591999271450508</v>
      </c>
      <c r="W304" s="20">
        <v>68.93528002987857</v>
      </c>
      <c r="X304" s="20">
        <v>47.652513726069571</v>
      </c>
    </row>
    <row r="305" spans="1:24">
      <c r="A305" s="13" t="s">
        <v>205</v>
      </c>
      <c r="B305" s="13">
        <v>60</v>
      </c>
      <c r="C305" s="13" t="s">
        <v>372</v>
      </c>
      <c r="D305" s="14">
        <v>-1331.3853281690058</v>
      </c>
      <c r="E305" s="17">
        <v>55.55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1449.8719938175871</v>
      </c>
      <c r="Q305" s="15"/>
      <c r="R305" s="20">
        <v>48.329066460586233</v>
      </c>
      <c r="T305" s="118">
        <v>7.5621071147273256</v>
      </c>
      <c r="U305" s="120">
        <v>48.217221296635557</v>
      </c>
      <c r="V305" s="20">
        <v>34.831815270945285</v>
      </c>
      <c r="W305" s="20">
        <v>39.892978904274948</v>
      </c>
      <c r="X305" s="20">
        <v>60.690955873151843</v>
      </c>
    </row>
    <row r="306" spans="1:24">
      <c r="A306" s="13" t="s">
        <v>722</v>
      </c>
      <c r="B306" s="13">
        <v>60</v>
      </c>
      <c r="C306" s="13" t="s">
        <v>372</v>
      </c>
      <c r="D306" s="14">
        <v>-793.5864469704868</v>
      </c>
      <c r="E306" s="17">
        <v>19.37</v>
      </c>
      <c r="F306" s="13" t="s">
        <v>699</v>
      </c>
      <c r="G306" s="13" t="s">
        <v>1018</v>
      </c>
      <c r="H306" s="13" t="s">
        <v>1782</v>
      </c>
      <c r="I306" s="13" t="s">
        <v>1019</v>
      </c>
      <c r="J306" s="13" t="s">
        <v>1020</v>
      </c>
      <c r="K306" s="13" t="s">
        <v>902</v>
      </c>
      <c r="L306" s="13" t="s">
        <v>925</v>
      </c>
      <c r="M306" s="13" t="s">
        <v>1783</v>
      </c>
      <c r="N306" s="13" t="s">
        <v>1291</v>
      </c>
      <c r="P306" s="13">
        <v>942.12488902702114</v>
      </c>
      <c r="Q306" s="15"/>
      <c r="R306" s="20">
        <v>31.40416296756737</v>
      </c>
      <c r="T306" s="118">
        <v>1.4963570765619494</v>
      </c>
      <c r="U306" s="118">
        <v>22.953084223043199</v>
      </c>
      <c r="V306" s="20">
        <v>58.845237333450626</v>
      </c>
      <c r="W306" s="20">
        <v>76.292700762771474</v>
      </c>
      <c r="X306" s="20">
        <v>60.398378089113727</v>
      </c>
    </row>
    <row r="307" spans="1:24">
      <c r="A307" s="13" t="s">
        <v>338</v>
      </c>
      <c r="B307" s="13">
        <v>60</v>
      </c>
      <c r="C307" s="13" t="s">
        <v>372</v>
      </c>
      <c r="D307" s="14">
        <v>-6081.3072968835868</v>
      </c>
      <c r="E307" s="17">
        <v>15.82</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424.87764758537753</v>
      </c>
      <c r="Q307" s="16" t="s">
        <v>2225</v>
      </c>
      <c r="R307" s="20">
        <v>14.162588252845918</v>
      </c>
      <c r="T307" s="118">
        <v>4.2423574577638234</v>
      </c>
      <c r="U307" s="118">
        <v>37.024572691358969</v>
      </c>
      <c r="V307" s="20">
        <v>49.373772495900369</v>
      </c>
      <c r="W307" s="20">
        <v>44.354000868194525</v>
      </c>
      <c r="X307" s="20">
        <v>62.737339238699292</v>
      </c>
    </row>
    <row r="308" spans="1:24">
      <c r="A308" s="13" t="s">
        <v>228</v>
      </c>
      <c r="B308" s="13">
        <v>60</v>
      </c>
      <c r="C308" s="13" t="s">
        <v>372</v>
      </c>
      <c r="D308" s="14">
        <v>3013.017722215423</v>
      </c>
      <c r="E308" s="17">
        <v>25.1</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1542.9374951387874</v>
      </c>
      <c r="Q308" s="15"/>
      <c r="R308" s="20">
        <v>51.431249837959584</v>
      </c>
      <c r="T308" s="118">
        <v>25.285394904686491</v>
      </c>
      <c r="U308" s="120">
        <v>24.351044236590909</v>
      </c>
      <c r="V308" s="20">
        <v>63.61781842756848</v>
      </c>
      <c r="W308" s="20">
        <v>60.187085409203959</v>
      </c>
      <c r="X308" s="20">
        <v>67.770368498849265</v>
      </c>
    </row>
    <row r="309" spans="1:24">
      <c r="A309" s="13" t="s">
        <v>42</v>
      </c>
      <c r="B309" s="13">
        <v>60</v>
      </c>
      <c r="C309" s="13" t="s">
        <v>372</v>
      </c>
      <c r="D309" s="14">
        <v>894.03554430413476</v>
      </c>
      <c r="E309" s="17">
        <v>7.9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419.18619436102722</v>
      </c>
      <c r="Q309" s="15"/>
      <c r="R309" s="20">
        <v>13.972873145367574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-4627.1966086150233</v>
      </c>
      <c r="E311" s="17">
        <v>34.700000000000003</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1084.9572964538293</v>
      </c>
      <c r="Q311" s="15"/>
      <c r="R311" s="20">
        <v>36.165243215127639</v>
      </c>
      <c r="T311" s="118">
        <v>-34.03391843671308</v>
      </c>
      <c r="U311" s="120">
        <v>13.043977357938275</v>
      </c>
      <c r="V311" s="20">
        <v>29.63735575726098</v>
      </c>
      <c r="W311" s="20">
        <v>53.838176116673054</v>
      </c>
      <c r="X311" s="20">
        <v>43.987680152349618</v>
      </c>
    </row>
    <row r="312" spans="1:24">
      <c r="A312" s="13" t="s">
        <v>290</v>
      </c>
      <c r="B312" s="13">
        <v>60</v>
      </c>
      <c r="C312" s="13" t="s">
        <v>372</v>
      </c>
      <c r="D312" s="13">
        <v>-443.16379680011232</v>
      </c>
      <c r="E312" s="17">
        <v>7.06</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690.3510896154761</v>
      </c>
      <c r="Q312" s="15"/>
      <c r="R312" s="20">
        <v>23.011702987182538</v>
      </c>
      <c r="T312" s="118">
        <v>-4.203844131793657</v>
      </c>
      <c r="U312" s="120">
        <v>-9.3100591527972476</v>
      </c>
      <c r="V312" s="20">
        <v>38.298896134773159</v>
      </c>
      <c r="W312" s="20">
        <v>35.390781397586373</v>
      </c>
      <c r="X312" s="20">
        <v>41.186644495042636</v>
      </c>
    </row>
    <row r="313" spans="1:24">
      <c r="A313" s="13" t="s">
        <v>725</v>
      </c>
      <c r="B313" s="13">
        <v>60</v>
      </c>
      <c r="C313" s="13" t="s">
        <v>372</v>
      </c>
      <c r="D313" s="14">
        <v>-703.08309877711747</v>
      </c>
      <c r="E313" s="17">
        <v>7.39</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474.71433936229954</v>
      </c>
      <c r="Q313" s="15"/>
      <c r="R313" s="20">
        <v>15.823811312076652</v>
      </c>
      <c r="T313" s="118">
        <v>-4.177791779181943</v>
      </c>
      <c r="U313" s="120">
        <v>0.16756735756196406</v>
      </c>
      <c r="V313" s="20">
        <v>29.01503049876138</v>
      </c>
      <c r="W313" s="20">
        <v>42.171945865177882</v>
      </c>
      <c r="X313" s="20">
        <v>44.068798954785031</v>
      </c>
    </row>
    <row r="314" spans="1:24">
      <c r="A314" s="13" t="s">
        <v>484</v>
      </c>
      <c r="B314" s="13">
        <v>60</v>
      </c>
      <c r="C314" s="13" t="s">
        <v>372</v>
      </c>
      <c r="D314" s="13">
        <v>-3617.5412821366849</v>
      </c>
      <c r="E314" s="17">
        <v>7.13</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5.6638644039062713</v>
      </c>
      <c r="Q314" s="15"/>
      <c r="R314" s="20">
        <v>0.18879548013020905</v>
      </c>
      <c r="T314" s="118">
        <v>-5.2863616636122934</v>
      </c>
      <c r="U314" s="120">
        <v>7.8801986769812338</v>
      </c>
      <c r="V314" s="20">
        <v>39.601617594357798</v>
      </c>
      <c r="W314" s="20">
        <v>46.251136340669419</v>
      </c>
      <c r="X314" s="20">
        <v>45.374709690514194</v>
      </c>
    </row>
    <row r="315" spans="1:24">
      <c r="A315" s="13" t="s">
        <v>307</v>
      </c>
      <c r="B315" s="13">
        <v>60</v>
      </c>
      <c r="C315" s="13" t="s">
        <v>372</v>
      </c>
      <c r="D315" s="14">
        <v>-15503.264948701486</v>
      </c>
      <c r="E315" s="17">
        <v>54.95</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566.27804696667067</v>
      </c>
      <c r="Q315" s="16" t="s">
        <v>2235</v>
      </c>
      <c r="R315" s="20">
        <v>18.875934898889021</v>
      </c>
      <c r="T315" s="118">
        <v>30.79142955420906</v>
      </c>
      <c r="U315" s="118">
        <v>136.38783574659939</v>
      </c>
      <c r="V315" s="20">
        <v>48.917167099796643</v>
      </c>
      <c r="W315" s="20">
        <v>32.550663672654586</v>
      </c>
      <c r="X315" s="20">
        <v>71.129730854726759</v>
      </c>
    </row>
    <row r="316" spans="1:24">
      <c r="A316" s="13" t="s">
        <v>297</v>
      </c>
      <c r="B316" s="13">
        <v>60</v>
      </c>
      <c r="C316" s="13" t="s">
        <v>372</v>
      </c>
      <c r="D316" s="13">
        <v>-16883.566288717659</v>
      </c>
      <c r="E316" s="17">
        <v>50.85</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82.223040628865959</v>
      </c>
      <c r="Q316" s="15"/>
      <c r="R316" s="20">
        <v>2.7407680209621987</v>
      </c>
      <c r="T316" s="118">
        <v>-49.64938833415367</v>
      </c>
      <c r="U316" s="120">
        <v>49.616924134224192</v>
      </c>
      <c r="V316" s="20">
        <v>32.060585776814072</v>
      </c>
      <c r="W316" s="20">
        <v>42.005872476509616</v>
      </c>
      <c r="X316" s="20">
        <v>48.973750689900058</v>
      </c>
    </row>
    <row r="317" spans="1:24">
      <c r="A317" s="13" t="s">
        <v>324</v>
      </c>
      <c r="B317" s="13">
        <v>60</v>
      </c>
      <c r="C317" s="13" t="s">
        <v>372</v>
      </c>
      <c r="D317" s="14">
        <v>3044.7638333010827</v>
      </c>
      <c r="E317" s="17">
        <v>10.24</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1448.8753615222406</v>
      </c>
      <c r="Q317" s="15"/>
      <c r="R317" s="20">
        <v>48.295845384074688</v>
      </c>
      <c r="T317" s="120">
        <v>27.884276497902718</v>
      </c>
      <c r="U317" s="120">
        <v>13.754503024340767</v>
      </c>
      <c r="V317" s="20">
        <v>65.997833147859978</v>
      </c>
      <c r="W317" s="20">
        <v>45.635887754197022</v>
      </c>
      <c r="X317" s="20">
        <v>82.165075817799433</v>
      </c>
    </row>
    <row r="318" spans="1:24">
      <c r="A318" s="13" t="s">
        <v>182</v>
      </c>
      <c r="B318" s="13">
        <v>60</v>
      </c>
      <c r="C318" s="13" t="s">
        <v>372</v>
      </c>
      <c r="D318" s="14">
        <v>324.21877329749549</v>
      </c>
      <c r="E318" s="17">
        <v>15.18</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770.15639973754003</v>
      </c>
      <c r="Q318" s="15"/>
      <c r="R318" s="20">
        <v>25.671879991251334</v>
      </c>
      <c r="T318" s="118">
        <v>-15.433929558529069</v>
      </c>
      <c r="U318" s="120">
        <v>-15.937782245529704</v>
      </c>
      <c r="V318" s="20">
        <v>38.69152217883137</v>
      </c>
      <c r="W318" s="20">
        <v>33.915578445338895</v>
      </c>
      <c r="X318" s="20">
        <v>38.270792983213667</v>
      </c>
    </row>
    <row r="319" spans="1:24">
      <c r="A319" s="13" t="s">
        <v>84</v>
      </c>
      <c r="B319" s="13">
        <v>60</v>
      </c>
      <c r="C319" s="13" t="s">
        <v>372</v>
      </c>
      <c r="D319" s="14">
        <v>-117740.11593138937</v>
      </c>
      <c r="E319" s="17">
        <v>389</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586.07715213127244</v>
      </c>
      <c r="Q319" s="15"/>
      <c r="R319" s="20">
        <v>19.535905071042414</v>
      </c>
      <c r="T319" s="118">
        <v>-263.93321937426776</v>
      </c>
      <c r="U319" s="118">
        <v>853.74609918264639</v>
      </c>
      <c r="V319" s="20">
        <v>40.105216368342333</v>
      </c>
      <c r="W319" s="20">
        <v>38.417380075724111</v>
      </c>
      <c r="X319" s="20">
        <v>56.048853148886352</v>
      </c>
    </row>
    <row r="320" spans="1:24">
      <c r="A320" s="13" t="s">
        <v>284</v>
      </c>
      <c r="B320" s="13">
        <v>60</v>
      </c>
      <c r="C320" s="13" t="s">
        <v>372</v>
      </c>
      <c r="D320" s="13">
        <v>-3398.1182176221128</v>
      </c>
      <c r="E320" s="17">
        <v>8.44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86.570110693803258</v>
      </c>
      <c r="Q320" s="15"/>
      <c r="R320" s="20">
        <v>2.8856703564601087</v>
      </c>
      <c r="T320" s="118">
        <v>-5.6794311267942099</v>
      </c>
      <c r="U320" s="120">
        <v>0.69708170874042352</v>
      </c>
      <c r="V320" s="20">
        <v>41.092967778161395</v>
      </c>
      <c r="W320" s="20">
        <v>71.7092509092261</v>
      </c>
      <c r="X320" s="20">
        <v>47.615944279192547</v>
      </c>
    </row>
    <row r="321" spans="1:24">
      <c r="A321" s="13" t="s">
        <v>192</v>
      </c>
      <c r="B321" s="13">
        <v>60</v>
      </c>
      <c r="C321" s="13" t="s">
        <v>372</v>
      </c>
      <c r="D321" s="14">
        <v>-2559.2939438451976</v>
      </c>
      <c r="E321" s="17">
        <v>11.3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1524.4653025483935</v>
      </c>
      <c r="Q321" s="15"/>
      <c r="R321" s="20">
        <v>50.815510084946453</v>
      </c>
      <c r="T321" s="118">
        <v>-7.0270328755535516</v>
      </c>
      <c r="U321" s="120">
        <v>-0.21801499067052532</v>
      </c>
      <c r="V321" s="20">
        <v>27.763220615802165</v>
      </c>
      <c r="W321" s="20">
        <v>44.77519358580242</v>
      </c>
      <c r="X321" s="20">
        <v>46.395549208367882</v>
      </c>
    </row>
    <row r="322" spans="1:24">
      <c r="A322" s="13" t="s">
        <v>440</v>
      </c>
      <c r="B322" s="13">
        <v>60</v>
      </c>
      <c r="C322" s="13" t="s">
        <v>372</v>
      </c>
      <c r="D322" s="14">
        <v>-72815.759016381213</v>
      </c>
      <c r="E322" s="17">
        <v>153.9</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1038.2453898755321</v>
      </c>
      <c r="Q322" s="15"/>
      <c r="R322" s="20">
        <v>34.608179662517735</v>
      </c>
      <c r="T322" s="120">
        <v>334.46615035436423</v>
      </c>
      <c r="U322" s="118">
        <v>189.09461644127688</v>
      </c>
      <c r="V322" s="20">
        <v>45.890625278141641</v>
      </c>
      <c r="W322" s="20">
        <v>54.12895855431713</v>
      </c>
      <c r="X322" s="20">
        <v>65.706452163400783</v>
      </c>
    </row>
    <row r="323" spans="1:24">
      <c r="A323" s="13" t="s">
        <v>57</v>
      </c>
      <c r="B323" s="13">
        <v>60</v>
      </c>
      <c r="C323" s="13" t="s">
        <v>372</v>
      </c>
      <c r="D323" s="13">
        <v>-813.14613736186652</v>
      </c>
      <c r="E323" s="17">
        <v>1.99</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501.8596487191594</v>
      </c>
      <c r="Q323" s="15"/>
      <c r="R323" s="20">
        <v>16.728654957305313</v>
      </c>
      <c r="T323" s="118">
        <v>-2.7023939068606895</v>
      </c>
      <c r="U323" s="120">
        <v>1.0061085070081344</v>
      </c>
      <c r="V323" s="20">
        <v>27.395466421075913</v>
      </c>
      <c r="W323" s="20">
        <v>45.864297102592701</v>
      </c>
      <c r="X323" s="20">
        <v>45.780783180863857</v>
      </c>
    </row>
    <row r="324" spans="1:24">
      <c r="A324" s="13" t="s">
        <v>463</v>
      </c>
      <c r="B324" s="13">
        <v>60</v>
      </c>
      <c r="C324" s="13" t="s">
        <v>372</v>
      </c>
      <c r="D324" s="14">
        <v>327.30580329148216</v>
      </c>
      <c r="E324" s="17">
        <v>4.04</v>
      </c>
      <c r="F324" s="13" t="s">
        <v>233</v>
      </c>
      <c r="G324" s="13" t="s">
        <v>906</v>
      </c>
      <c r="H324" s="13" t="s">
        <v>1805</v>
      </c>
      <c r="I324" s="13" t="s">
        <v>907</v>
      </c>
      <c r="J324" s="13" t="s">
        <v>908</v>
      </c>
      <c r="K324" s="13" t="s">
        <v>909</v>
      </c>
      <c r="L324" s="13" t="s">
        <v>1068</v>
      </c>
      <c r="M324" s="13" t="s">
        <v>1806</v>
      </c>
      <c r="N324" s="13" t="s">
        <v>639</v>
      </c>
      <c r="O324" s="13">
        <v>34.170746035762861</v>
      </c>
      <c r="P324" s="13">
        <v>1154.6049997314888</v>
      </c>
      <c r="Q324" s="16" t="s">
        <v>2386</v>
      </c>
      <c r="R324" s="20">
        <v>38.486833324382957</v>
      </c>
      <c r="T324" s="118">
        <v>-3.6643840784337911</v>
      </c>
      <c r="U324" s="120">
        <v>-6.5825058644516332</v>
      </c>
      <c r="V324" s="20">
        <v>24.526971889850788</v>
      </c>
      <c r="W324" s="20">
        <v>41.891015664689583</v>
      </c>
      <c r="X324" s="20">
        <v>45.265649259709122</v>
      </c>
    </row>
    <row r="325" spans="1:24">
      <c r="A325" s="13" t="s">
        <v>519</v>
      </c>
      <c r="B325" s="13">
        <v>60</v>
      </c>
      <c r="C325" s="13" t="s">
        <v>372</v>
      </c>
      <c r="D325" s="14">
        <v>-7909.9268562898569</v>
      </c>
      <c r="E325" s="17">
        <v>18.760000000000002</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1016.1397296051983</v>
      </c>
      <c r="Q325" s="15"/>
      <c r="R325" s="20">
        <v>33.871324320173279</v>
      </c>
      <c r="T325" s="118">
        <v>5.2603007594191808</v>
      </c>
      <c r="U325" s="118"/>
      <c r="V325" s="20">
        <v>28.838158337684224</v>
      </c>
      <c r="W325" s="20">
        <v>11.01893191205949</v>
      </c>
      <c r="X325" s="20">
        <v>28.824238239618758</v>
      </c>
    </row>
    <row r="326" spans="1:24">
      <c r="A326" s="13" t="s">
        <v>344</v>
      </c>
      <c r="B326" s="13">
        <v>60</v>
      </c>
      <c r="C326" s="13" t="s">
        <v>372</v>
      </c>
      <c r="D326" s="14">
        <v>3116.2741971167839</v>
      </c>
      <c r="E326" s="17">
        <v>15.3</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1845.2232713899928</v>
      </c>
      <c r="Q326" s="15"/>
      <c r="R326" s="20">
        <v>61.507442379666422</v>
      </c>
      <c r="T326" s="118">
        <v>10.023798450692869</v>
      </c>
      <c r="U326" s="120">
        <v>5.2210334763999633</v>
      </c>
      <c r="V326" s="20">
        <v>58.438070726349181</v>
      </c>
      <c r="W326" s="20">
        <v>58.474013227890225</v>
      </c>
      <c r="X326" s="20">
        <v>57.692185186423302</v>
      </c>
    </row>
    <row r="327" spans="1:24">
      <c r="A327" s="13" t="s">
        <v>252</v>
      </c>
      <c r="B327" s="13">
        <v>60</v>
      </c>
      <c r="C327" s="13" t="s">
        <v>372</v>
      </c>
      <c r="D327" s="14">
        <v>47080.029843188524</v>
      </c>
      <c r="E327" s="17">
        <v>213</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2730.0385470049332</v>
      </c>
      <c r="Q327" s="15"/>
      <c r="R327" s="20">
        <v>91.001284900164435</v>
      </c>
      <c r="T327" s="118">
        <v>29.995647296265986</v>
      </c>
      <c r="U327" s="120">
        <v>129.8501191476862</v>
      </c>
      <c r="V327" s="20">
        <v>53.19637416581233</v>
      </c>
      <c r="W327" s="20">
        <v>63.555070753898619</v>
      </c>
      <c r="X327" s="20">
        <v>58.807303176587773</v>
      </c>
    </row>
    <row r="328" spans="1:24">
      <c r="A328" s="13" t="s">
        <v>406</v>
      </c>
      <c r="B328" s="13">
        <v>60</v>
      </c>
      <c r="C328" s="13" t="s">
        <v>372</v>
      </c>
      <c r="D328" s="14">
        <v>44184.320300991545</v>
      </c>
      <c r="E328" s="17">
        <v>364</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396.16164834945198</v>
      </c>
      <c r="Q328" s="16" t="s">
        <v>2387</v>
      </c>
      <c r="R328" s="20">
        <v>13.205388278315066</v>
      </c>
      <c r="T328" s="118">
        <v>-341.66027498716517</v>
      </c>
      <c r="U328" s="120">
        <v>-944.77012276261348</v>
      </c>
      <c r="V328" s="20">
        <v>55.979880955765601</v>
      </c>
      <c r="W328" s="20">
        <v>47.477675562655676</v>
      </c>
      <c r="X328" s="20">
        <v>38.123749397852329</v>
      </c>
    </row>
    <row r="329" spans="1:24">
      <c r="A329" s="13" t="s">
        <v>407</v>
      </c>
      <c r="B329" s="13">
        <v>60</v>
      </c>
      <c r="C329" s="13" t="s">
        <v>372</v>
      </c>
      <c r="D329" s="14">
        <v>5035.2883636269926</v>
      </c>
      <c r="E329" s="17">
        <v>8.9499999999999993</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1875.3288709427841</v>
      </c>
      <c r="Q329" s="15"/>
      <c r="R329" s="20">
        <v>62.510962364759472</v>
      </c>
      <c r="T329" s="120">
        <v>31.756919416171225</v>
      </c>
      <c r="U329" s="118">
        <v>15.477641104800895</v>
      </c>
      <c r="V329" s="20">
        <v>79.523669524615499</v>
      </c>
      <c r="W329" s="20">
        <v>62.967301219198724</v>
      </c>
      <c r="X329" s="20">
        <v>87.631051632494589</v>
      </c>
    </row>
    <row r="330" spans="1:24">
      <c r="A330" s="13" t="s">
        <v>97</v>
      </c>
      <c r="B330" s="13">
        <v>60</v>
      </c>
      <c r="C330" s="13" t="s">
        <v>372</v>
      </c>
      <c r="D330" s="14">
        <v>-1727.5007558669308</v>
      </c>
      <c r="E330" s="17">
        <v>8.1</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120.16697486790724</v>
      </c>
      <c r="Q330" s="15"/>
      <c r="R330" s="20">
        <v>4.0055658289302416</v>
      </c>
      <c r="T330" s="118">
        <v>-4.9054383276309288</v>
      </c>
      <c r="U330" s="120">
        <v>0.7927831285184439</v>
      </c>
      <c r="V330" s="20">
        <v>38.646416483322604</v>
      </c>
      <c r="W330" s="20">
        <v>43.169945958965641</v>
      </c>
      <c r="X330" s="20">
        <v>47.403673700079935</v>
      </c>
    </row>
    <row r="331" spans="1:24">
      <c r="A331" s="13" t="s">
        <v>107</v>
      </c>
      <c r="B331" s="13">
        <v>60</v>
      </c>
      <c r="C331" s="13" t="s">
        <v>372</v>
      </c>
      <c r="D331" s="14">
        <v>6250.4623841590501</v>
      </c>
      <c r="E331" s="17">
        <v>11.89</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1581.8994815679735</v>
      </c>
      <c r="Q331" s="15"/>
      <c r="R331" s="20">
        <v>52.729982718932447</v>
      </c>
      <c r="T331" s="118">
        <v>5.2306616918202131</v>
      </c>
      <c r="U331" s="118">
        <v>27.074843851658414</v>
      </c>
      <c r="V331" s="20">
        <v>52.987797906495963</v>
      </c>
      <c r="W331" s="20">
        <v>82.064836371575296</v>
      </c>
      <c r="X331" s="20">
        <v>71.754693978638898</v>
      </c>
    </row>
    <row r="332" spans="1:24">
      <c r="A332" s="13" t="s">
        <v>148</v>
      </c>
      <c r="B332" s="13">
        <v>60</v>
      </c>
      <c r="C332" s="13" t="s">
        <v>372</v>
      </c>
      <c r="D332" s="14">
        <v>-3334.0498580735734</v>
      </c>
      <c r="E332" s="17">
        <v>13.14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494.69771038509936</v>
      </c>
      <c r="Q332" s="15"/>
      <c r="R332" s="20">
        <v>16.489923679503313</v>
      </c>
      <c r="T332" s="118">
        <v>-10.492225504069719</v>
      </c>
      <c r="U332" s="118">
        <v>16.05385486494308</v>
      </c>
      <c r="V332" s="20">
        <v>27.188326829420948</v>
      </c>
      <c r="W332" s="20">
        <v>49.919369964033805</v>
      </c>
      <c r="X332" s="20">
        <v>52.840537060436617</v>
      </c>
    </row>
    <row r="333" spans="1:24">
      <c r="A333" s="13" t="s">
        <v>76</v>
      </c>
      <c r="B333" s="13">
        <v>60</v>
      </c>
      <c r="C333" s="13" t="s">
        <v>372</v>
      </c>
      <c r="D333" s="14">
        <v>1046.0527636439122</v>
      </c>
      <c r="E333" s="17">
        <v>4.9800000000000004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1964.2206602488604</v>
      </c>
      <c r="Q333" s="15"/>
      <c r="R333" s="20">
        <v>65.47402200829535</v>
      </c>
      <c r="T333" s="118">
        <v>-6.1614447287240992</v>
      </c>
      <c r="U333" s="120">
        <v>1.4164295378885949</v>
      </c>
      <c r="V333" s="20">
        <v>29.854842155062435</v>
      </c>
      <c r="W333" s="20">
        <v>44.71174428259792</v>
      </c>
      <c r="X333" s="20">
        <v>44.394163613082718</v>
      </c>
    </row>
    <row r="334" spans="1:24">
      <c r="A334" s="13" t="s">
        <v>273</v>
      </c>
      <c r="B334" s="13">
        <v>60</v>
      </c>
      <c r="C334" s="13" t="s">
        <v>372</v>
      </c>
      <c r="D334" s="14">
        <v>803.22654219639139</v>
      </c>
      <c r="E334" s="17">
        <v>25.92</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494.98829234264656</v>
      </c>
      <c r="Q334" s="15"/>
      <c r="R334" s="20">
        <v>16.499609744754885</v>
      </c>
      <c r="T334" s="118">
        <v>-36.166598389928666</v>
      </c>
      <c r="U334" s="120">
        <v>12.950903124911086</v>
      </c>
      <c r="V334" s="20">
        <v>34.824469586211023</v>
      </c>
      <c r="W334" s="20">
        <v>46.579796824387429</v>
      </c>
      <c r="X334" s="20">
        <v>43.701628507483221</v>
      </c>
    </row>
    <row r="335" spans="1:24">
      <c r="A335" s="13" t="s">
        <v>58</v>
      </c>
      <c r="B335" s="13">
        <v>60</v>
      </c>
      <c r="C335" s="13" t="s">
        <v>372</v>
      </c>
      <c r="D335" s="14">
        <v>-2501.7218388337169</v>
      </c>
      <c r="E335" s="17">
        <v>28</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585.90982393770378</v>
      </c>
      <c r="Q335" s="15"/>
      <c r="R335" s="20">
        <v>19.530327464590126</v>
      </c>
      <c r="T335" s="118">
        <v>-18.02403639081696</v>
      </c>
      <c r="U335" s="120">
        <v>16.023519139575555</v>
      </c>
      <c r="V335" s="20">
        <v>43.557455273699887</v>
      </c>
      <c r="W335" s="20">
        <v>47.669300164693688</v>
      </c>
      <c r="X335" s="20">
        <v>49.437504000056272</v>
      </c>
    </row>
    <row r="336" spans="1:24">
      <c r="A336" s="13" t="s">
        <v>726</v>
      </c>
      <c r="B336" s="13">
        <v>60</v>
      </c>
      <c r="C336" s="13" t="s">
        <v>372</v>
      </c>
      <c r="D336" s="14">
        <v>-584.74465407947207</v>
      </c>
      <c r="E336" s="17">
        <v>8.84</v>
      </c>
      <c r="F336" s="13" t="s">
        <v>374</v>
      </c>
      <c r="G336" s="13">
        <v>0</v>
      </c>
      <c r="H336" s="13" t="s">
        <v>1818</v>
      </c>
      <c r="I336" s="13">
        <v>3.5890787</v>
      </c>
      <c r="J336" s="13">
        <v>35890787000</v>
      </c>
      <c r="K336" s="13">
        <v>10000000000</v>
      </c>
      <c r="L336" s="13">
        <v>2.2289842794475363</v>
      </c>
      <c r="M336" s="13">
        <v>80000000000</v>
      </c>
      <c r="N336" s="13" t="s">
        <v>916</v>
      </c>
      <c r="O336" s="13">
        <v>0</v>
      </c>
      <c r="P336" s="13">
        <v>303.50401666300218</v>
      </c>
      <c r="Q336" s="15"/>
      <c r="R336" s="20">
        <v>10.116800555433406</v>
      </c>
      <c r="T336" s="118">
        <v>-4.3475259028327073</v>
      </c>
      <c r="U336" s="120">
        <v>-15.927150730384163</v>
      </c>
      <c r="V336" s="20">
        <v>44.472155621035284</v>
      </c>
      <c r="W336" s="20">
        <v>53.133242512824751</v>
      </c>
      <c r="X336" s="20">
        <v>43.122604520620101</v>
      </c>
    </row>
    <row r="337" spans="1:24">
      <c r="A337" s="13" t="s">
        <v>342</v>
      </c>
      <c r="B337" s="13">
        <v>60</v>
      </c>
      <c r="C337" s="13" t="s">
        <v>372</v>
      </c>
      <c r="D337" s="14">
        <v>-41939.074817287576</v>
      </c>
      <c r="E337" s="17">
        <v>65.150000000000006</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-2787.4705605535155</v>
      </c>
      <c r="E338" s="17">
        <v>23.38</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458.08960974225226</v>
      </c>
      <c r="Q338" s="15"/>
      <c r="R338" s="20">
        <v>15.269653658075075</v>
      </c>
      <c r="T338" s="118">
        <v>-14.329639383907242</v>
      </c>
      <c r="U338" s="120">
        <v>-89.873541817336573</v>
      </c>
      <c r="V338" s="20">
        <v>35.160793162385751</v>
      </c>
      <c r="W338" s="20">
        <v>42.550607659461868</v>
      </c>
      <c r="X338" s="20">
        <v>24.706588567816564</v>
      </c>
    </row>
    <row r="339" spans="1:24">
      <c r="A339" s="13" t="s">
        <v>408</v>
      </c>
      <c r="B339" s="13">
        <v>60</v>
      </c>
      <c r="C339" s="13" t="s">
        <v>372</v>
      </c>
      <c r="D339" s="14">
        <v>4787.1522370025232</v>
      </c>
      <c r="E339" s="17">
        <v>15.81</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2342.6119808571925</v>
      </c>
      <c r="Q339" s="15"/>
      <c r="R339" s="20">
        <v>78.087066028573091</v>
      </c>
      <c r="T339" s="120">
        <v>15.975817381053705</v>
      </c>
      <c r="U339" s="118">
        <v>21.427696890696843</v>
      </c>
      <c r="V339" s="20">
        <v>56.384766590776835</v>
      </c>
      <c r="W339" s="20">
        <v>61.302992897604405</v>
      </c>
      <c r="X339" s="20">
        <v>68.941724915994499</v>
      </c>
    </row>
    <row r="340" spans="1:24">
      <c r="A340" s="13" t="s">
        <v>632</v>
      </c>
      <c r="B340" s="13">
        <v>60</v>
      </c>
      <c r="C340" s="13" t="s">
        <v>372</v>
      </c>
      <c r="D340" s="14">
        <v>7429.190823519818</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1677.5205189432686</v>
      </c>
      <c r="Q340" s="15"/>
      <c r="R340" s="20">
        <v>55.917350631442289</v>
      </c>
      <c r="T340" s="118">
        <v>-12.942598772569553</v>
      </c>
      <c r="U340" s="118"/>
      <c r="V340" s="20">
        <v>40.369206861701137</v>
      </c>
      <c r="W340" s="20">
        <v>41.267616347564655</v>
      </c>
      <c r="X340" s="20"/>
    </row>
    <row r="341" spans="1:24">
      <c r="A341" s="13" t="s">
        <v>341</v>
      </c>
      <c r="B341" s="13">
        <v>60</v>
      </c>
      <c r="C341" s="13" t="s">
        <v>372</v>
      </c>
      <c r="D341" s="14">
        <v>-3716.0673754611653</v>
      </c>
      <c r="E341" s="17">
        <v>18.420000000000002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924.23687926720913</v>
      </c>
      <c r="Q341" s="15"/>
      <c r="R341" s="20">
        <v>30.807895975573636</v>
      </c>
      <c r="T341" s="120">
        <v>23.229895590303578</v>
      </c>
      <c r="U341" s="120">
        <v>-0.68042611786641061</v>
      </c>
      <c r="V341" s="20">
        <v>69.383294781401531</v>
      </c>
      <c r="W341" s="20">
        <v>53.093461640907194</v>
      </c>
      <c r="X341" s="20">
        <v>58.138492239075212</v>
      </c>
    </row>
    <row r="342" spans="1:24">
      <c r="A342" s="13" t="s">
        <v>138</v>
      </c>
      <c r="B342" s="13">
        <v>60</v>
      </c>
      <c r="C342" s="13" t="s">
        <v>372</v>
      </c>
      <c r="D342" s="14">
        <v>2516.48397171234</v>
      </c>
      <c r="E342" s="17">
        <v>12.33</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1074.9728594285623</v>
      </c>
      <c r="Q342" s="15"/>
      <c r="R342" s="20">
        <v>35.832428647618741</v>
      </c>
      <c r="T342" s="118">
        <v>-6.7997186076477867</v>
      </c>
      <c r="U342" s="120">
        <v>3.0478541972936668</v>
      </c>
      <c r="V342" s="20">
        <v>44.328379809493008</v>
      </c>
      <c r="W342" s="20">
        <v>67.2009708078334</v>
      </c>
      <c r="X342" s="20">
        <v>49.088140542071294</v>
      </c>
    </row>
    <row r="343" spans="1:24">
      <c r="A343" s="13" t="s">
        <v>538</v>
      </c>
      <c r="B343" s="13">
        <v>60</v>
      </c>
      <c r="C343" s="13" t="s">
        <v>372</v>
      </c>
      <c r="D343" s="14">
        <v>-243.44575088406373</v>
      </c>
      <c r="E343" s="17">
        <v>3.77</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1270.5368607882808</v>
      </c>
      <c r="Q343" s="16" t="s">
        <v>2388</v>
      </c>
      <c r="R343" s="20">
        <v>42.351228692942691</v>
      </c>
      <c r="T343" s="120">
        <v>12.808783613676745</v>
      </c>
      <c r="U343" s="118"/>
      <c r="V343" s="20">
        <v>61.873932053469851</v>
      </c>
      <c r="W343" s="20">
        <v>26.361313079101063</v>
      </c>
      <c r="X343" s="20">
        <v>72.778690278897855</v>
      </c>
    </row>
    <row r="344" spans="1:24">
      <c r="A344" s="13" t="s">
        <v>197</v>
      </c>
      <c r="B344" s="13">
        <v>60</v>
      </c>
      <c r="C344" s="13" t="s">
        <v>372</v>
      </c>
      <c r="D344" s="14">
        <v>-5774.9664340410154</v>
      </c>
      <c r="E344" s="17">
        <v>9.5500000000000007</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229.70330943691309</v>
      </c>
      <c r="Q344" s="16" t="s">
        <v>2232</v>
      </c>
      <c r="R344" s="20">
        <v>7.6567769812304363</v>
      </c>
      <c r="T344" s="118">
        <v>-15.006412354694731</v>
      </c>
      <c r="U344" s="120">
        <v>0.54192094891760689</v>
      </c>
      <c r="V344" s="20">
        <v>32.188682176845838</v>
      </c>
      <c r="W344" s="20">
        <v>46.967791370245479</v>
      </c>
      <c r="X344" s="20">
        <v>44.309015897054891</v>
      </c>
    </row>
    <row r="345" spans="1:24">
      <c r="A345" s="13" t="s">
        <v>143</v>
      </c>
      <c r="B345" s="13">
        <v>60</v>
      </c>
      <c r="C345" s="13" t="s">
        <v>372</v>
      </c>
      <c r="D345" s="14">
        <v>-2810.7331397548928</v>
      </c>
      <c r="E345" s="17">
        <v>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247.29594265287551</v>
      </c>
      <c r="Q345" s="16" t="s">
        <v>2203</v>
      </c>
      <c r="R345" s="20">
        <v>8.2431980884291836</v>
      </c>
      <c r="T345" s="118">
        <v>-29.831349020160598</v>
      </c>
      <c r="U345" s="120">
        <v>-94.948262392493461</v>
      </c>
      <c r="V345" s="20">
        <v>40.55069099676173</v>
      </c>
      <c r="W345" s="20">
        <v>28.067272739299632</v>
      </c>
      <c r="X345" s="20">
        <v>34.193823679082683</v>
      </c>
    </row>
    <row r="346" spans="1:24">
      <c r="A346" s="13" t="s">
        <v>11</v>
      </c>
      <c r="B346" s="13">
        <v>60</v>
      </c>
      <c r="C346" s="13" t="s">
        <v>372</v>
      </c>
      <c r="D346" s="13">
        <v>240612.51342736796</v>
      </c>
      <c r="E346" s="17">
        <v>3750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1352.1062758723367</v>
      </c>
      <c r="Q346" s="15"/>
      <c r="R346" s="20">
        <v>45.07020919574456</v>
      </c>
      <c r="T346" s="118">
        <v>-2422.9447626665569</v>
      </c>
      <c r="U346" s="120">
        <v>-5399.9628730655058</v>
      </c>
      <c r="V346" s="20">
        <v>45.282906501619095</v>
      </c>
      <c r="W346" s="20">
        <v>55.44212257027953</v>
      </c>
      <c r="X346" s="20">
        <v>38.942966089849889</v>
      </c>
    </row>
    <row r="347" spans="1:24">
      <c r="A347" s="13" t="s">
        <v>458</v>
      </c>
      <c r="B347" s="13">
        <v>60</v>
      </c>
      <c r="C347" s="13" t="s">
        <v>372</v>
      </c>
      <c r="D347" s="14">
        <v>-772.54884187587083</v>
      </c>
      <c r="E347" s="17">
        <v>5.29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243.74429968702344</v>
      </c>
      <c r="Q347" s="15"/>
      <c r="R347" s="20">
        <v>8.1248099895674475</v>
      </c>
      <c r="T347" s="118">
        <v>-2.8901857134346898</v>
      </c>
      <c r="U347" s="120">
        <v>-4.9805687453693093</v>
      </c>
      <c r="V347" s="20">
        <v>38.137237649628332</v>
      </c>
      <c r="W347" s="20">
        <v>55.576933015366379</v>
      </c>
      <c r="X347" s="20">
        <v>45.510445339655369</v>
      </c>
    </row>
    <row r="348" spans="1:24">
      <c r="A348" s="13" t="s">
        <v>291</v>
      </c>
      <c r="B348" s="13">
        <v>60</v>
      </c>
      <c r="C348" s="13" t="s">
        <v>372</v>
      </c>
      <c r="D348" s="14">
        <v>32628.521631409199</v>
      </c>
      <c r="E348" s="17">
        <v>83.55</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2095.3861425082155</v>
      </c>
      <c r="Q348" s="15"/>
      <c r="R348" s="20">
        <v>69.846204750273856</v>
      </c>
      <c r="T348" s="118">
        <v>15.087200818696971</v>
      </c>
      <c r="U348" s="120">
        <v>2.809183623098761</v>
      </c>
      <c r="V348" s="20">
        <v>45.263125175993324</v>
      </c>
      <c r="W348" s="20">
        <v>76.447166115178945</v>
      </c>
      <c r="X348" s="20">
        <v>52.301126357699523</v>
      </c>
    </row>
    <row r="349" spans="1:24">
      <c r="A349" s="13" t="s">
        <v>535</v>
      </c>
      <c r="B349" s="13">
        <v>60</v>
      </c>
      <c r="C349" s="13" t="s">
        <v>372</v>
      </c>
      <c r="D349" s="14">
        <v>-1563.3102762890871</v>
      </c>
      <c r="E349" s="17">
        <v>12.38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303.67420683625124</v>
      </c>
      <c r="Q349" s="15"/>
      <c r="R349" s="20">
        <v>10.122473561208375</v>
      </c>
      <c r="T349" s="118">
        <v>-13.742933509208957</v>
      </c>
      <c r="U349" s="118"/>
      <c r="V349" s="20">
        <v>31.363336324723722</v>
      </c>
      <c r="W349" s="20">
        <v>53.547922886492024</v>
      </c>
      <c r="X349" s="20">
        <v>30.550592669713382</v>
      </c>
    </row>
    <row r="350" spans="1:24">
      <c r="A350" s="13" t="s">
        <v>9</v>
      </c>
      <c r="B350" s="13">
        <v>60</v>
      </c>
      <c r="C350" s="13" t="s">
        <v>372</v>
      </c>
      <c r="D350" s="13">
        <v>55608.84554145822</v>
      </c>
      <c r="E350" s="17">
        <v>59.45</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3000</v>
      </c>
      <c r="Q350" s="15"/>
      <c r="R350" s="20">
        <v>100</v>
      </c>
      <c r="T350" s="118">
        <v>25.915226700518303</v>
      </c>
      <c r="U350" s="120">
        <v>36.792377613320895</v>
      </c>
      <c r="V350" s="20">
        <v>48.151203257924337</v>
      </c>
      <c r="W350" s="20">
        <v>54.804583018542893</v>
      </c>
      <c r="X350" s="20">
        <v>62.090775172084868</v>
      </c>
    </row>
    <row r="351" spans="1:24">
      <c r="A351" s="13" t="s">
        <v>145</v>
      </c>
      <c r="B351" s="13">
        <v>60</v>
      </c>
      <c r="C351" s="13" t="s">
        <v>372</v>
      </c>
      <c r="D351" s="14">
        <v>1244.4461754077452</v>
      </c>
      <c r="E351" s="17">
        <v>123</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1619.1230245701784</v>
      </c>
      <c r="Q351" s="15"/>
      <c r="R351" s="20">
        <v>53.97076748567261</v>
      </c>
      <c r="T351" s="120">
        <v>201.66461894890872</v>
      </c>
      <c r="U351" s="118">
        <v>263.05291737682688</v>
      </c>
      <c r="V351" s="20">
        <v>40.859619920756572</v>
      </c>
      <c r="W351" s="20">
        <v>66.748117506697938</v>
      </c>
      <c r="X351" s="20">
        <v>81.250629021029198</v>
      </c>
    </row>
    <row r="352" spans="1:24">
      <c r="A352" s="13" t="s">
        <v>207</v>
      </c>
      <c r="B352" s="13">
        <v>60</v>
      </c>
      <c r="C352" s="13" t="s">
        <v>372</v>
      </c>
      <c r="D352" s="14">
        <v>13125.095944508303</v>
      </c>
      <c r="E352" s="17">
        <v>44.6</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2241.2422962402716</v>
      </c>
      <c r="Q352" s="15"/>
      <c r="R352" s="20">
        <v>74.708076541342379</v>
      </c>
      <c r="T352" s="118">
        <v>24.586590937940471</v>
      </c>
      <c r="U352" s="118">
        <v>42.567805970261716</v>
      </c>
      <c r="V352" s="20">
        <v>48.224793374721905</v>
      </c>
      <c r="W352" s="20">
        <v>55.868821523426554</v>
      </c>
      <c r="X352" s="20">
        <v>68.236897303439449</v>
      </c>
    </row>
    <row r="353" spans="1:24">
      <c r="A353" s="13" t="s">
        <v>77</v>
      </c>
      <c r="B353" s="13">
        <v>60</v>
      </c>
      <c r="C353" s="13" t="s">
        <v>372</v>
      </c>
      <c r="D353" s="13">
        <v>1522.911251654695</v>
      </c>
      <c r="E353" s="17">
        <v>2.96</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2330.6362082983342</v>
      </c>
      <c r="Q353" s="15"/>
      <c r="R353" s="20">
        <v>77.687873609944475</v>
      </c>
      <c r="T353" s="118">
        <v>-1.4089312652489694</v>
      </c>
      <c r="U353" s="120">
        <v>-9.6853186534633942</v>
      </c>
      <c r="V353" s="20">
        <v>63.365315614098577</v>
      </c>
      <c r="W353" s="20">
        <v>41.466228280279225</v>
      </c>
      <c r="X353" s="20">
        <v>40.670254584799522</v>
      </c>
    </row>
    <row r="354" spans="1:24">
      <c r="A354" s="13" t="s">
        <v>153</v>
      </c>
      <c r="B354" s="13">
        <v>60</v>
      </c>
      <c r="C354" s="13" t="s">
        <v>372</v>
      </c>
      <c r="D354" s="14">
        <v>1517.9478544474989</v>
      </c>
      <c r="E354" s="17">
        <v>22.5</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1422.1808569947987</v>
      </c>
      <c r="Q354" s="15"/>
      <c r="R354" s="20">
        <v>47.406028566493291</v>
      </c>
      <c r="T354" s="120">
        <v>30.158257007314688</v>
      </c>
      <c r="U354" s="118">
        <v>36.068415926638707</v>
      </c>
      <c r="V354" s="20">
        <v>60.840886276693041</v>
      </c>
      <c r="W354" s="20">
        <v>50.60631585530102</v>
      </c>
      <c r="X354" s="20">
        <v>70.442341942612572</v>
      </c>
    </row>
    <row r="355" spans="1:24">
      <c r="A355" s="13" t="s">
        <v>409</v>
      </c>
      <c r="B355" s="13">
        <v>60</v>
      </c>
      <c r="C355" s="13" t="s">
        <v>372</v>
      </c>
      <c r="D355" s="14">
        <v>3594.1027464627064</v>
      </c>
      <c r="E355" s="17">
        <v>10.49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2404.7975981407913</v>
      </c>
      <c r="Q355" s="15"/>
      <c r="R355" s="20">
        <v>80.159919938026377</v>
      </c>
      <c r="T355" s="118">
        <v>5.3552740047864411</v>
      </c>
      <c r="U355" s="120">
        <v>4.1925742054981896</v>
      </c>
      <c r="V355" s="20">
        <v>60.283092535035607</v>
      </c>
      <c r="W355" s="20">
        <v>47.108654530534302</v>
      </c>
      <c r="X355" s="20">
        <v>61.11631254810608</v>
      </c>
    </row>
    <row r="356" spans="1:24">
      <c r="A356" s="13" t="s">
        <v>31</v>
      </c>
      <c r="B356" s="13">
        <v>60</v>
      </c>
      <c r="C356" s="13" t="s">
        <v>372</v>
      </c>
      <c r="D356" s="14">
        <v>-3039.3868065333686</v>
      </c>
      <c r="E356" s="17">
        <v>8.93</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671.18636686281627</v>
      </c>
      <c r="Q356" s="15"/>
      <c r="R356" s="20">
        <v>22.37287889542721</v>
      </c>
      <c r="T356" s="118">
        <v>-1.5356852962142575</v>
      </c>
      <c r="U356" s="120">
        <v>8.0387000575116652</v>
      </c>
      <c r="V356" s="20">
        <v>39.08601632434403</v>
      </c>
      <c r="W356" s="20">
        <v>35.90407685646457</v>
      </c>
      <c r="X356" s="20">
        <v>53.462898454810542</v>
      </c>
    </row>
    <row r="357" spans="1:24">
      <c r="A357" s="13" t="s">
        <v>17</v>
      </c>
      <c r="B357" s="13">
        <v>60</v>
      </c>
      <c r="C357" s="13" t="s">
        <v>372</v>
      </c>
      <c r="D357" s="14">
        <v>-21345.783551195029</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-860.46371689651119</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621.4999800430877</v>
      </c>
      <c r="Q358" s="15"/>
      <c r="R358" s="20">
        <v>20.716666001436256</v>
      </c>
      <c r="T358" s="118">
        <v>-2.1966457692341868</v>
      </c>
      <c r="U358" s="120">
        <v>1.0532984499585174</v>
      </c>
      <c r="V358" s="20">
        <v>31.126599321660919</v>
      </c>
      <c r="W358" s="20">
        <v>61.017142719425252</v>
      </c>
      <c r="X358" s="20">
        <v>47.223903702106846</v>
      </c>
    </row>
    <row r="359" spans="1:24">
      <c r="A359" s="13" t="s">
        <v>410</v>
      </c>
      <c r="B359" s="13">
        <v>60</v>
      </c>
      <c r="C359" s="13" t="s">
        <v>372</v>
      </c>
      <c r="D359" s="13">
        <v>-643003.52149367426</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556.82815971557227</v>
      </c>
      <c r="Q359" s="15"/>
      <c r="R359" s="20">
        <v>18.560938657185741</v>
      </c>
      <c r="T359" s="118">
        <v>-2246.4380405652628</v>
      </c>
      <c r="U359" s="120">
        <v>-1056.5574746895845</v>
      </c>
      <c r="V359" s="20">
        <v>42.004389455512417</v>
      </c>
      <c r="W359" s="20">
        <v>39.454000740053296</v>
      </c>
      <c r="X359" s="20">
        <v>44.67869767941179</v>
      </c>
    </row>
    <row r="360" spans="1:24">
      <c r="A360" s="13" t="s">
        <v>465</v>
      </c>
      <c r="B360" s="13">
        <v>60</v>
      </c>
      <c r="C360" s="13" t="s">
        <v>372</v>
      </c>
      <c r="D360" s="14">
        <v>36604.249542692029</v>
      </c>
      <c r="E360" s="17">
        <v>51</v>
      </c>
      <c r="F360" s="13" t="s">
        <v>618</v>
      </c>
      <c r="G360" s="13" t="s">
        <v>1097</v>
      </c>
      <c r="H360" s="13" t="s">
        <v>1841</v>
      </c>
      <c r="I360" s="13" t="s">
        <v>489</v>
      </c>
      <c r="J360" s="13" t="s">
        <v>1098</v>
      </c>
      <c r="K360" s="13" t="s">
        <v>924</v>
      </c>
      <c r="L360" s="13" t="s">
        <v>989</v>
      </c>
      <c r="M360" s="13" t="s">
        <v>1842</v>
      </c>
      <c r="N360" s="13" t="s">
        <v>500</v>
      </c>
      <c r="P360" s="13">
        <v>1707.4267593886875</v>
      </c>
      <c r="Q360" s="16" t="s">
        <v>2389</v>
      </c>
      <c r="R360" s="20">
        <v>56.914225312956248</v>
      </c>
      <c r="T360" s="120">
        <v>80.315789375315134</v>
      </c>
      <c r="U360" s="118"/>
      <c r="V360" s="20">
        <v>52.282217902304112</v>
      </c>
      <c r="W360" s="20">
        <v>70.425800565095557</v>
      </c>
      <c r="X360" s="20">
        <v>86.840088124256766</v>
      </c>
    </row>
    <row r="361" spans="1:24">
      <c r="A361" s="13" t="s">
        <v>79</v>
      </c>
      <c r="B361" s="13">
        <v>60</v>
      </c>
      <c r="C361" s="13" t="s">
        <v>372</v>
      </c>
      <c r="D361" s="14">
        <v>-33239.996582699401</v>
      </c>
      <c r="E361" s="17">
        <v>78</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504.95333664527863</v>
      </c>
      <c r="Q361" s="15"/>
      <c r="R361" s="20">
        <v>16.831777888175953</v>
      </c>
      <c r="T361" s="118">
        <v>-46.342250704519472</v>
      </c>
      <c r="U361" s="118">
        <v>95.594755743914561</v>
      </c>
      <c r="V361" s="20">
        <v>33.450396424805781</v>
      </c>
      <c r="W361" s="20">
        <v>41.599775067245126</v>
      </c>
      <c r="X361" s="20">
        <v>52.960553946167785</v>
      </c>
    </row>
    <row r="362" spans="1:24">
      <c r="A362" s="13" t="s">
        <v>150</v>
      </c>
      <c r="B362" s="13">
        <v>60</v>
      </c>
      <c r="C362" s="13" t="s">
        <v>372</v>
      </c>
      <c r="D362" s="14">
        <v>-8466.783347063114</v>
      </c>
      <c r="E362" s="17">
        <v>78.849999999999994</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799.68372322314224</v>
      </c>
      <c r="Q362" s="15"/>
      <c r="R362" s="20">
        <v>26.656124107438075</v>
      </c>
      <c r="T362" s="118">
        <v>-56.831899686152667</v>
      </c>
      <c r="U362" s="120">
        <v>29.449616075835081</v>
      </c>
      <c r="V362" s="20">
        <v>38.008255183861081</v>
      </c>
      <c r="W362" s="20">
        <v>47.52911099286441</v>
      </c>
      <c r="X362" s="20">
        <v>47.344261409737541</v>
      </c>
    </row>
    <row r="363" spans="1:24">
      <c r="A363" s="13" t="s">
        <v>727</v>
      </c>
      <c r="B363" s="13">
        <v>60</v>
      </c>
      <c r="C363" s="13" t="s">
        <v>372</v>
      </c>
      <c r="D363" s="14">
        <v>100619.80319339028</v>
      </c>
      <c r="E363" s="17">
        <v>186.5</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3000</v>
      </c>
      <c r="Q363" s="15"/>
      <c r="R363" s="20">
        <v>100</v>
      </c>
      <c r="T363" s="118">
        <v>105.33835222028557</v>
      </c>
      <c r="U363" s="118">
        <v>253.80967183428453</v>
      </c>
      <c r="V363" s="20">
        <v>57.043856479624402</v>
      </c>
      <c r="W363" s="20">
        <v>45.332636093490933</v>
      </c>
      <c r="X363" s="20">
        <v>64.215333670302897</v>
      </c>
    </row>
    <row r="364" spans="1:24">
      <c r="A364" s="13" t="s">
        <v>69</v>
      </c>
      <c r="B364" s="13">
        <v>60</v>
      </c>
      <c r="C364" s="13" t="s">
        <v>372</v>
      </c>
      <c r="D364" s="14">
        <v>-10250.583258687129</v>
      </c>
      <c r="E364" s="17">
        <v>69.05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1361.5092066190798</v>
      </c>
      <c r="Q364" s="15"/>
      <c r="R364" s="20">
        <v>45.383640220635996</v>
      </c>
      <c r="T364" s="118">
        <v>-22.101641817031634</v>
      </c>
      <c r="U364" s="118">
        <v>134.05870071551277</v>
      </c>
      <c r="V364" s="20">
        <v>42.471203516954731</v>
      </c>
      <c r="W364" s="20">
        <v>56.459870944744956</v>
      </c>
      <c r="X364" s="20">
        <v>61.40813510806543</v>
      </c>
    </row>
    <row r="365" spans="1:24">
      <c r="A365" s="13" t="s">
        <v>124</v>
      </c>
      <c r="B365" s="13">
        <v>60</v>
      </c>
      <c r="C365" s="13" t="s">
        <v>372</v>
      </c>
      <c r="D365" s="14">
        <v>-735.18600035671784</v>
      </c>
      <c r="E365" s="17">
        <v>1.89</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496.959384000228</v>
      </c>
      <c r="Q365" s="16" t="s">
        <v>2390</v>
      </c>
      <c r="R365" s="20">
        <v>16.5653128000076</v>
      </c>
      <c r="T365" s="118">
        <v>-5.7680765962766145</v>
      </c>
      <c r="U365" s="120">
        <v>0.30889978845463517</v>
      </c>
      <c r="V365" s="20">
        <v>24.013265326848646</v>
      </c>
      <c r="W365" s="20">
        <v>57.091314785140831</v>
      </c>
      <c r="X365" s="20">
        <v>41.714334607425258</v>
      </c>
    </row>
    <row r="366" spans="1:24">
      <c r="A366" s="13" t="s">
        <v>475</v>
      </c>
      <c r="B366" s="13">
        <v>60</v>
      </c>
      <c r="C366" s="13" t="s">
        <v>372</v>
      </c>
      <c r="D366" s="14">
        <v>-1918.5254161029875</v>
      </c>
      <c r="E366" s="17">
        <v>20.420000000000002</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1375.4885505548898</v>
      </c>
      <c r="Q366" s="15"/>
      <c r="R366" s="20">
        <v>45.849618351829662</v>
      </c>
      <c r="T366" s="118">
        <v>-19.096046246740208</v>
      </c>
      <c r="U366" s="120">
        <v>-5.1517178861904256</v>
      </c>
      <c r="V366" s="20">
        <v>35.863980237000469</v>
      </c>
      <c r="W366" s="20">
        <v>50.589345984179324</v>
      </c>
      <c r="X366" s="20">
        <v>42.901590612304304</v>
      </c>
    </row>
    <row r="367" spans="1:24">
      <c r="A367" s="13" t="s">
        <v>411</v>
      </c>
      <c r="B367" s="13">
        <v>60</v>
      </c>
      <c r="C367" s="13" t="s">
        <v>372</v>
      </c>
      <c r="D367" s="14">
        <v>-142923.20331462164</v>
      </c>
      <c r="E367" s="17">
        <v>28.16</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770</v>
      </c>
      <c r="Q367" s="15"/>
      <c r="R367" s="20">
        <v>25.666666666666668</v>
      </c>
      <c r="T367" s="118">
        <v>-212.90979187243352</v>
      </c>
      <c r="U367" s="118">
        <v>169.83953777348313</v>
      </c>
      <c r="V367" s="20">
        <v>21.314372896918623</v>
      </c>
      <c r="W367" s="20">
        <v>45.612023108831323</v>
      </c>
      <c r="X367" s="20">
        <v>47.051896744788181</v>
      </c>
    </row>
    <row r="368" spans="1:24">
      <c r="A368" s="13" t="s">
        <v>728</v>
      </c>
      <c r="B368" s="13">
        <v>60</v>
      </c>
      <c r="C368" s="13" t="s">
        <v>372</v>
      </c>
      <c r="D368" s="14">
        <v>-399.95715259038002</v>
      </c>
      <c r="E368" s="17">
        <v>2.59</v>
      </c>
      <c r="F368" s="13" t="s">
        <v>699</v>
      </c>
      <c r="G368" s="13" t="s">
        <v>1145</v>
      </c>
      <c r="H368" s="13" t="s">
        <v>1850</v>
      </c>
      <c r="I368" s="13" t="s">
        <v>1096</v>
      </c>
      <c r="J368" s="13" t="s">
        <v>1146</v>
      </c>
      <c r="K368" s="13" t="s">
        <v>928</v>
      </c>
      <c r="L368" s="13" t="s">
        <v>1012</v>
      </c>
      <c r="M368" s="13" t="s">
        <v>1851</v>
      </c>
      <c r="N368" s="13" t="s">
        <v>1409</v>
      </c>
      <c r="P368" s="13">
        <v>476.86741789584374</v>
      </c>
      <c r="Q368" s="15"/>
      <c r="R368" s="20">
        <v>15.895580596528125</v>
      </c>
      <c r="T368" s="118">
        <v>-1.6155088645528259</v>
      </c>
      <c r="U368" s="118">
        <v>3.7432322034312859</v>
      </c>
      <c r="V368" s="20">
        <v>34.803173129602747</v>
      </c>
      <c r="W368" s="20">
        <v>45.815969651116511</v>
      </c>
      <c r="X368" s="20">
        <v>55.708639650979393</v>
      </c>
    </row>
    <row r="369" spans="1:24">
      <c r="A369" s="13" t="s">
        <v>534</v>
      </c>
      <c r="B369" s="13">
        <v>60</v>
      </c>
      <c r="C369" s="13" t="s">
        <v>372</v>
      </c>
      <c r="D369" s="14">
        <v>-3568.4572876071029</v>
      </c>
      <c r="E369" s="17">
        <v>28.4</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195.92498328726595</v>
      </c>
      <c r="Q369" s="15"/>
      <c r="R369" s="20">
        <v>6.5308327762421978</v>
      </c>
      <c r="T369" s="118">
        <v>-15.835086021201832</v>
      </c>
      <c r="U369" s="118"/>
      <c r="V369" s="20">
        <v>45.659895135244952</v>
      </c>
      <c r="W369" s="20">
        <v>48.233616937638679</v>
      </c>
      <c r="X369" s="20">
        <v>49.972250929713333</v>
      </c>
    </row>
    <row r="370" spans="1:24">
      <c r="A370" s="13" t="s">
        <v>62</v>
      </c>
      <c r="B370" s="13">
        <v>60</v>
      </c>
      <c r="C370" s="13" t="s">
        <v>372</v>
      </c>
      <c r="D370" s="14">
        <v>-2047.3393232440617</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306.67049184940481</v>
      </c>
      <c r="Q370" s="16" t="s">
        <v>2391</v>
      </c>
      <c r="R370" s="20">
        <v>10.222349728313494</v>
      </c>
      <c r="T370" s="118">
        <v>-4.9227752885653775</v>
      </c>
      <c r="U370" s="120">
        <v>-8.6123262203878781</v>
      </c>
      <c r="V370" s="20">
        <v>37.37199831765453</v>
      </c>
      <c r="W370" s="20">
        <v>39.401918051362237</v>
      </c>
      <c r="X370" s="20">
        <v>42.925401697408965</v>
      </c>
    </row>
    <row r="371" spans="1:24">
      <c r="A371" s="13" t="s">
        <v>412</v>
      </c>
      <c r="B371" s="13">
        <v>60</v>
      </c>
      <c r="C371" s="13" t="s">
        <v>372</v>
      </c>
      <c r="D371" s="14">
        <v>-2005.4788316959637</v>
      </c>
      <c r="E371" s="17">
        <v>13.49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554.33139363807618</v>
      </c>
      <c r="Q371" s="15"/>
      <c r="R371" s="20">
        <v>18.477713121269208</v>
      </c>
      <c r="T371" s="118">
        <v>-11.65666307349694</v>
      </c>
      <c r="U371" s="120">
        <v>4.8920743685527057</v>
      </c>
      <c r="V371" s="20">
        <v>32.012056217021751</v>
      </c>
      <c r="W371" s="20">
        <v>47.085259947050318</v>
      </c>
      <c r="X371" s="20">
        <v>45.731837917568065</v>
      </c>
    </row>
    <row r="372" spans="1:24">
      <c r="A372" s="13" t="s">
        <v>526</v>
      </c>
      <c r="B372" s="13">
        <v>60</v>
      </c>
      <c r="C372" s="13" t="s">
        <v>372</v>
      </c>
      <c r="D372" s="14">
        <v>-2912.7656603849064</v>
      </c>
      <c r="E372" s="17">
        <v>22.7</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132.46154553189183</v>
      </c>
      <c r="Q372" s="15"/>
      <c r="R372" s="20">
        <v>4.4153848510630613</v>
      </c>
      <c r="T372" s="118">
        <v>-30.406765754015694</v>
      </c>
      <c r="U372" s="118"/>
      <c r="V372" s="20">
        <v>44.495414684127979</v>
      </c>
      <c r="W372" s="20">
        <v>60.028279981184959</v>
      </c>
      <c r="X372" s="20">
        <v>44.124365223548651</v>
      </c>
    </row>
    <row r="373" spans="1:24">
      <c r="A373" s="13" t="s">
        <v>281</v>
      </c>
      <c r="B373" s="13">
        <v>60</v>
      </c>
      <c r="C373" s="13" t="s">
        <v>372</v>
      </c>
      <c r="D373" s="13">
        <v>-2537.8748710545551</v>
      </c>
      <c r="E373" s="17">
        <v>134.1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632.42867265790017</v>
      </c>
      <c r="Q373" s="15"/>
      <c r="R373" s="20">
        <v>21.080955755263339</v>
      </c>
      <c r="T373" s="118">
        <v>-55.345053227817971</v>
      </c>
      <c r="U373" s="120">
        <v>98.655380492029394</v>
      </c>
      <c r="V373" s="20">
        <v>45.20108868377406</v>
      </c>
      <c r="W373" s="20">
        <v>40.187447376428381</v>
      </c>
      <c r="X373" s="20">
        <v>50.921701189581341</v>
      </c>
    </row>
    <row r="374" spans="1:24">
      <c r="A374" s="13" t="s">
        <v>510</v>
      </c>
      <c r="B374" s="13">
        <v>60</v>
      </c>
      <c r="C374" s="13" t="s">
        <v>372</v>
      </c>
      <c r="D374" s="14">
        <v>-1226.4967647784752</v>
      </c>
      <c r="E374" s="17">
        <v>2.44</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70.477723577868915</v>
      </c>
      <c r="Q374" s="15"/>
      <c r="R374" s="20">
        <v>2.3492574525956305</v>
      </c>
      <c r="T374" s="118">
        <v>-5.0908029413712175</v>
      </c>
      <c r="U374" s="120">
        <v>0.24044972747929272</v>
      </c>
      <c r="V374" s="20">
        <v>35.528467814567016</v>
      </c>
      <c r="W374" s="20">
        <v>85.950114977319444</v>
      </c>
      <c r="X374" s="20">
        <v>42.880700591258545</v>
      </c>
    </row>
    <row r="375" spans="1:24">
      <c r="A375" s="13" t="s">
        <v>115</v>
      </c>
      <c r="B375" s="13">
        <v>60</v>
      </c>
      <c r="C375" s="13" t="s">
        <v>372</v>
      </c>
      <c r="D375" s="14">
        <v>-26117.060258965666</v>
      </c>
      <c r="E375" s="17">
        <v>84</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544.12333915283978</v>
      </c>
      <c r="Q375" s="15"/>
      <c r="R375" s="20">
        <v>18.137444638427993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9.9700000000000006</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-76236.865934022833</v>
      </c>
      <c r="E377" s="17">
        <v>142.5</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836.19258224085854</v>
      </c>
      <c r="Q377" s="15"/>
      <c r="R377" s="20">
        <v>27.873086074695284</v>
      </c>
      <c r="T377" s="118">
        <v>-2.3084055026498618</v>
      </c>
      <c r="U377" s="118">
        <v>291.89909683807741</v>
      </c>
      <c r="V377" s="20">
        <v>41.446729528790023</v>
      </c>
      <c r="W377" s="20">
        <v>35.300147677018479</v>
      </c>
      <c r="X377" s="20">
        <v>61.029651859965426</v>
      </c>
    </row>
    <row r="378" spans="1:24">
      <c r="A378" s="13" t="s">
        <v>554</v>
      </c>
      <c r="B378" s="13">
        <v>60</v>
      </c>
      <c r="C378" s="13" t="s">
        <v>372</v>
      </c>
      <c r="D378" s="13">
        <v>-3812193.4343356043</v>
      </c>
      <c r="E378" s="17">
        <v>12187.5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242.99095725415236</v>
      </c>
      <c r="Q378" s="15"/>
      <c r="R378" s="20">
        <v>8.0996985751384116</v>
      </c>
      <c r="T378" s="118">
        <v>-9526.7399169584678</v>
      </c>
      <c r="U378" s="118">
        <v>13797.112240753031</v>
      </c>
      <c r="V378" s="20">
        <v>30.645091473215675</v>
      </c>
      <c r="W378" s="20">
        <v>43.546776430876612</v>
      </c>
      <c r="X378" s="20">
        <v>50.230249511668887</v>
      </c>
    </row>
    <row r="379" spans="1:24">
      <c r="A379" s="13" t="s">
        <v>46</v>
      </c>
      <c r="B379" s="13">
        <v>60</v>
      </c>
      <c r="C379" s="13" t="s">
        <v>372</v>
      </c>
      <c r="D379" s="14">
        <v>-79920.821412730453</v>
      </c>
      <c r="E379" s="17">
        <v>1013</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708.37703242490488</v>
      </c>
      <c r="Q379" s="15"/>
      <c r="R379" s="20">
        <v>23.612567747496829</v>
      </c>
      <c r="T379" s="118">
        <v>-554.20298194994075</v>
      </c>
      <c r="U379" s="120">
        <v>840.82099613200171</v>
      </c>
      <c r="V379" s="20">
        <v>30.248800313941338</v>
      </c>
      <c r="W379" s="20">
        <v>55.357928960753981</v>
      </c>
      <c r="X379" s="20">
        <v>50.475748521849155</v>
      </c>
    </row>
    <row r="380" spans="1:24">
      <c r="A380" s="13" t="s">
        <v>730</v>
      </c>
      <c r="B380" s="13">
        <v>60</v>
      </c>
      <c r="C380" s="13" t="s">
        <v>372</v>
      </c>
      <c r="D380" s="14">
        <v>4787.6561726454984</v>
      </c>
      <c r="E380" s="17">
        <v>35.020000000000003</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1530.9157303562247</v>
      </c>
      <c r="Q380" s="15"/>
      <c r="R380" s="20">
        <v>51.030524345207489</v>
      </c>
      <c r="T380" s="118">
        <v>-7.4438015428164306</v>
      </c>
      <c r="U380" s="120">
        <v>29.626234431034959</v>
      </c>
      <c r="V380" s="20">
        <v>61.861026164989553</v>
      </c>
      <c r="W380" s="20">
        <v>60.362536254034936</v>
      </c>
      <c r="X380" s="20">
        <v>53.477604271159009</v>
      </c>
    </row>
    <row r="381" spans="1:24">
      <c r="A381" s="13" t="s">
        <v>299</v>
      </c>
      <c r="B381" s="13">
        <v>60</v>
      </c>
      <c r="C381" s="13" t="s">
        <v>372</v>
      </c>
      <c r="D381" s="14">
        <v>-8662.1858921401436</v>
      </c>
      <c r="E381" s="17">
        <v>33.020000000000003</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345.85120506712644</v>
      </c>
      <c r="Q381" s="16" t="s">
        <v>2392</v>
      </c>
      <c r="R381" s="20">
        <v>11.528373502237548</v>
      </c>
      <c r="T381" s="118">
        <v>-44.725549744646926</v>
      </c>
      <c r="U381" s="118">
        <v>91.445886391106512</v>
      </c>
      <c r="V381" s="20">
        <v>35.610295082173685</v>
      </c>
      <c r="W381" s="20">
        <v>31.18963332661512</v>
      </c>
      <c r="X381" s="20">
        <v>53.310174330582932</v>
      </c>
    </row>
    <row r="382" spans="1:24">
      <c r="A382" s="13" t="s">
        <v>413</v>
      </c>
      <c r="B382" s="13">
        <v>60</v>
      </c>
      <c r="C382" s="13" t="s">
        <v>372</v>
      </c>
      <c r="D382" s="14">
        <v>-2732.3592603721636</v>
      </c>
      <c r="E382" s="17">
        <v>15.19</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360.70516170837641</v>
      </c>
      <c r="Q382" s="15"/>
      <c r="R382" s="20">
        <v>12.023505390279214</v>
      </c>
      <c r="T382" s="118">
        <v>-7.0403167424807478</v>
      </c>
      <c r="U382" s="120">
        <v>-6.4329338478060194</v>
      </c>
      <c r="V382" s="20">
        <v>33.794025698998496</v>
      </c>
      <c r="W382" s="20">
        <v>46.315412206778475</v>
      </c>
      <c r="X382" s="20">
        <v>45.255336845440446</v>
      </c>
    </row>
    <row r="383" spans="1:24">
      <c r="A383" s="13" t="s">
        <v>330</v>
      </c>
      <c r="B383" s="13">
        <v>60</v>
      </c>
      <c r="C383" s="13" t="s">
        <v>372</v>
      </c>
      <c r="D383" s="14">
        <v>-957.35694973324576</v>
      </c>
      <c r="E383" s="17">
        <v>10.29</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1213.4936374086469</v>
      </c>
      <c r="Q383" s="15"/>
      <c r="R383" s="20">
        <v>40.449787913621563</v>
      </c>
      <c r="T383" s="118">
        <v>-19.21324279131996</v>
      </c>
      <c r="U383" s="120">
        <v>8.8378056883937006</v>
      </c>
      <c r="V383" s="20">
        <v>21.175759424513281</v>
      </c>
      <c r="W383" s="20">
        <v>47.977131410073049</v>
      </c>
      <c r="X383" s="20">
        <v>44.881213243211704</v>
      </c>
    </row>
    <row r="384" spans="1:24">
      <c r="A384" s="13" t="s">
        <v>128</v>
      </c>
      <c r="B384" s="13">
        <v>60</v>
      </c>
      <c r="C384" s="13" t="s">
        <v>372</v>
      </c>
      <c r="D384" s="14">
        <v>8135.6589501673679</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2681.5475244701856</v>
      </c>
      <c r="Q384" s="16" t="s">
        <v>2203</v>
      </c>
      <c r="R384" s="20">
        <v>89.384917482339517</v>
      </c>
      <c r="T384" s="120">
        <v>35.492859709841795</v>
      </c>
      <c r="U384" s="118">
        <v>51.131372883411963</v>
      </c>
      <c r="V384" s="20">
        <v>55.344170271356312</v>
      </c>
      <c r="W384" s="20">
        <v>58.297581371480724</v>
      </c>
      <c r="X384" s="20">
        <v>65.217442115820134</v>
      </c>
    </row>
    <row r="385" spans="1:24">
      <c r="A385" s="13" t="s">
        <v>513</v>
      </c>
      <c r="B385" s="13">
        <v>60</v>
      </c>
      <c r="C385" s="13" t="s">
        <v>372</v>
      </c>
      <c r="D385" s="13">
        <v>176.78766701736848</v>
      </c>
      <c r="E385" s="17">
        <v>12.28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787.05564526908051</v>
      </c>
      <c r="Q385" s="15"/>
      <c r="R385" s="20">
        <v>26.235188175636019</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13.115295143304451</v>
      </c>
      <c r="E387" s="17">
        <v>2.19</v>
      </c>
      <c r="F387" s="13" t="s">
        <v>255</v>
      </c>
      <c r="G387" s="13" t="s">
        <v>1042</v>
      </c>
      <c r="H387" s="13" t="s">
        <v>1870</v>
      </c>
      <c r="I387" s="13" t="s">
        <v>846</v>
      </c>
      <c r="J387" s="13" t="s">
        <v>1043</v>
      </c>
      <c r="K387" s="13" t="s">
        <v>932</v>
      </c>
      <c r="L387" s="13" t="s">
        <v>1216</v>
      </c>
      <c r="M387" s="13" t="s">
        <v>1871</v>
      </c>
      <c r="N387" s="13" t="s">
        <v>933</v>
      </c>
      <c r="P387" s="13">
        <v>573.90738013236501</v>
      </c>
      <c r="Q387" s="15"/>
      <c r="R387" s="20">
        <v>19.130246004412168</v>
      </c>
      <c r="T387" s="118">
        <v>-0.73511391429109896</v>
      </c>
      <c r="U387" s="118"/>
      <c r="V387" s="20">
        <v>63.391641449069866</v>
      </c>
      <c r="W387" s="20">
        <v>37.138779897382463</v>
      </c>
      <c r="X387" s="20"/>
    </row>
    <row r="388" spans="1:24">
      <c r="A388" s="13" t="s">
        <v>47</v>
      </c>
      <c r="B388" s="13">
        <v>60</v>
      </c>
      <c r="C388" s="13" t="s">
        <v>372</v>
      </c>
      <c r="D388" s="14">
        <v>225.93078008438459</v>
      </c>
      <c r="E388" s="17">
        <v>2.0499999999999998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2373.1218782983569</v>
      </c>
      <c r="Q388" s="16" t="s">
        <v>2245</v>
      </c>
      <c r="R388" s="20">
        <v>79.104062609945231</v>
      </c>
      <c r="T388" s="118">
        <v>-3.3558474836355612</v>
      </c>
      <c r="U388" s="120">
        <v>-4.8861149406170812</v>
      </c>
      <c r="V388" s="20">
        <v>33.58492337740104</v>
      </c>
      <c r="W388" s="20">
        <v>49.993814415888046</v>
      </c>
      <c r="X388" s="20">
        <v>37.462776877298268</v>
      </c>
    </row>
    <row r="389" spans="1:24">
      <c r="A389" s="13" t="s">
        <v>269</v>
      </c>
      <c r="B389" s="13">
        <v>60</v>
      </c>
      <c r="C389" s="13" t="s">
        <v>372</v>
      </c>
      <c r="D389" s="14">
        <v>-5014.4936797520504</v>
      </c>
      <c r="E389" s="17">
        <v>36.86</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427.30687794210797</v>
      </c>
      <c r="Q389" s="15"/>
      <c r="R389" s="20">
        <v>14.243562598070266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161</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-2991.5429582733209</v>
      </c>
      <c r="E391" s="17">
        <v>24.96</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372.87026957215301</v>
      </c>
      <c r="Q391" s="15"/>
      <c r="R391" s="20">
        <v>12.429008985738433</v>
      </c>
      <c r="T391" s="118">
        <v>-18.34519011688009</v>
      </c>
      <c r="U391" s="120">
        <v>-21.382726639014145</v>
      </c>
      <c r="V391" s="20">
        <v>40.868249821685588</v>
      </c>
      <c r="W391" s="20">
        <v>42.561998630949809</v>
      </c>
      <c r="X391" s="20">
        <v>42.182384817612373</v>
      </c>
    </row>
    <row r="392" spans="1:24">
      <c r="A392" s="13" t="s">
        <v>117</v>
      </c>
      <c r="B392" s="13">
        <v>60</v>
      </c>
      <c r="C392" s="13" t="s">
        <v>372</v>
      </c>
      <c r="D392" s="14">
        <v>-551.12954608121049</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281.40153403180364</v>
      </c>
      <c r="Q392" s="15"/>
      <c r="R392" s="20">
        <v>9.3800511343934545</v>
      </c>
      <c r="T392" s="118">
        <v>-4.2437772815129859</v>
      </c>
      <c r="U392" s="120">
        <v>-4.871305413817657</v>
      </c>
      <c r="V392" s="20">
        <v>32.678544749830635</v>
      </c>
      <c r="W392" s="20">
        <v>37.835064011187683</v>
      </c>
      <c r="X392" s="20">
        <v>39.235290562602891</v>
      </c>
    </row>
    <row r="393" spans="1:24">
      <c r="A393" s="13" t="s">
        <v>521</v>
      </c>
      <c r="B393" s="13">
        <v>60</v>
      </c>
      <c r="C393" s="13" t="s">
        <v>372</v>
      </c>
      <c r="D393" s="14">
        <v>-72426.437613144968</v>
      </c>
      <c r="E393" s="17">
        <v>44.84</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684.67834021302292</v>
      </c>
      <c r="Q393" s="15"/>
      <c r="R393" s="20">
        <v>22.822611340434097</v>
      </c>
      <c r="T393" s="118">
        <v>14.40525236726117</v>
      </c>
      <c r="U393" s="118"/>
      <c r="V393" s="20">
        <v>49.419622736565607</v>
      </c>
      <c r="W393" s="20">
        <v>45.586213698857954</v>
      </c>
      <c r="X393" s="20">
        <v>68.753702319223748</v>
      </c>
    </row>
    <row r="394" spans="1:24">
      <c r="A394" s="13" t="s">
        <v>503</v>
      </c>
      <c r="B394" s="13">
        <v>60</v>
      </c>
      <c r="C394" s="13" t="s">
        <v>372</v>
      </c>
      <c r="D394" s="14">
        <v>-411.67696316409155</v>
      </c>
      <c r="E394" s="17">
        <v>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1087.4090998944646</v>
      </c>
      <c r="Q394" s="15"/>
      <c r="R394" s="20">
        <v>36.24696999648215</v>
      </c>
      <c r="T394" s="118">
        <v>-6.7642537694577243</v>
      </c>
      <c r="U394" s="120">
        <v>-1.9925340286880466</v>
      </c>
      <c r="V394" s="20">
        <v>29.361953656356981</v>
      </c>
      <c r="W394" s="20">
        <v>41.620179883829948</v>
      </c>
      <c r="X394" s="20">
        <v>42.16374926513501</v>
      </c>
    </row>
    <row r="395" spans="1:24">
      <c r="A395" s="13" t="s">
        <v>59</v>
      </c>
      <c r="B395" s="13">
        <v>60</v>
      </c>
      <c r="C395" s="13" t="s">
        <v>372</v>
      </c>
      <c r="D395" s="14">
        <v>-155.79308697205363</v>
      </c>
      <c r="E395" s="17">
        <v>19.940000000000001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657.66829451386627</v>
      </c>
      <c r="Q395" s="15"/>
      <c r="R395" s="20">
        <v>21.922276483795542</v>
      </c>
      <c r="T395" s="118">
        <v>-14.885732640948355</v>
      </c>
      <c r="U395" s="118">
        <v>32.452984701463841</v>
      </c>
      <c r="V395" s="20">
        <v>34.412278707058192</v>
      </c>
      <c r="W395" s="20">
        <v>47.786127977376239</v>
      </c>
      <c r="X395" s="20">
        <v>57.921060411515001</v>
      </c>
    </row>
    <row r="396" spans="1:24">
      <c r="A396" s="13" t="s">
        <v>177</v>
      </c>
      <c r="B396" s="13">
        <v>60</v>
      </c>
      <c r="C396" s="13" t="s">
        <v>372</v>
      </c>
      <c r="D396" s="14">
        <v>-12557.49273988819</v>
      </c>
      <c r="E396" s="17">
        <v>17.45</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209.15510072818148</v>
      </c>
      <c r="Q396" s="15"/>
      <c r="R396" s="20">
        <v>6.9718366909393827</v>
      </c>
      <c r="T396" s="118">
        <v>-3.5575842351009257</v>
      </c>
      <c r="U396" s="120">
        <v>17.62481235250597</v>
      </c>
      <c r="V396" s="20">
        <v>46.716451619086918</v>
      </c>
      <c r="W396" s="20">
        <v>57.892151955375574</v>
      </c>
      <c r="X396" s="20">
        <v>52.251105076535616</v>
      </c>
    </row>
    <row r="397" spans="1:24">
      <c r="A397" s="13" t="s">
        <v>164</v>
      </c>
      <c r="B397" s="13">
        <v>60</v>
      </c>
      <c r="C397" s="13" t="s">
        <v>372</v>
      </c>
      <c r="D397" s="14">
        <v>-2499.7327569327331</v>
      </c>
      <c r="E397" s="17">
        <v>15.56</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135.74439823500296</v>
      </c>
      <c r="Q397" s="15"/>
      <c r="R397" s="20">
        <v>4.5248132745000991</v>
      </c>
      <c r="T397" s="118">
        <v>-7.330673818050748</v>
      </c>
      <c r="U397" s="120">
        <v>12.830012013077745</v>
      </c>
      <c r="V397" s="20">
        <v>38.535298681131962</v>
      </c>
      <c r="W397" s="20">
        <v>49.397733099836017</v>
      </c>
      <c r="X397" s="20">
        <v>52.279702680751747</v>
      </c>
    </row>
    <row r="398" spans="1:24">
      <c r="A398" s="13" t="s">
        <v>176</v>
      </c>
      <c r="B398" s="13">
        <v>60</v>
      </c>
      <c r="C398" s="13" t="s">
        <v>372</v>
      </c>
      <c r="D398" s="14">
        <v>-661.46675625837088</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408.77777892858018</v>
      </c>
      <c r="Q398" s="16" t="s">
        <v>2223</v>
      </c>
      <c r="R398" s="20">
        <v>13.625925964286006</v>
      </c>
      <c r="T398" s="118">
        <v>-32.519054429575171</v>
      </c>
      <c r="U398" s="120">
        <v>-20.085344827206573</v>
      </c>
      <c r="V398" s="20">
        <v>27.48074412587507</v>
      </c>
      <c r="W398" s="20">
        <v>43.743563863937311</v>
      </c>
      <c r="X398" s="20">
        <v>29.206453397513652</v>
      </c>
    </row>
    <row r="399" spans="1:24">
      <c r="A399" s="13" t="s">
        <v>125</v>
      </c>
      <c r="B399" s="13">
        <v>60</v>
      </c>
      <c r="C399" s="13" t="s">
        <v>372</v>
      </c>
      <c r="D399" s="14">
        <v>1282.162574410215</v>
      </c>
      <c r="E399" s="17">
        <v>8.3000000000000007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1454.4976849597617</v>
      </c>
      <c r="Q399" s="15"/>
      <c r="R399" s="20">
        <v>48.483256165325393</v>
      </c>
      <c r="T399" s="118">
        <v>5.0219803119362982</v>
      </c>
      <c r="U399" s="118">
        <v>13.28268102095393</v>
      </c>
      <c r="V399" s="20">
        <v>44.422760390805308</v>
      </c>
      <c r="W399" s="20">
        <v>68.648777828825104</v>
      </c>
      <c r="X399" s="20">
        <v>67.597577452592745</v>
      </c>
    </row>
    <row r="400" spans="1:24">
      <c r="A400" s="13" t="s">
        <v>762</v>
      </c>
      <c r="B400" s="13">
        <v>60</v>
      </c>
      <c r="C400" s="13" t="s">
        <v>372</v>
      </c>
      <c r="D400" s="14">
        <v>-1000.3240261551482</v>
      </c>
      <c r="E400" s="17">
        <v>11.57</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408.02784447687759</v>
      </c>
      <c r="Q400" s="15"/>
      <c r="R400" s="20">
        <v>13.600928149229253</v>
      </c>
      <c r="T400" s="118"/>
      <c r="U400" s="118"/>
      <c r="V400" s="20">
        <v>45.498900890265283</v>
      </c>
      <c r="W400" s="20">
        <v>40.931923271004045</v>
      </c>
      <c r="X400" s="20"/>
    </row>
    <row r="401" spans="1:24">
      <c r="A401" s="13" t="s">
        <v>270</v>
      </c>
      <c r="B401" s="13">
        <v>60</v>
      </c>
      <c r="C401" s="13" t="s">
        <v>372</v>
      </c>
      <c r="D401" s="14">
        <v>-226050.45354202046</v>
      </c>
      <c r="E401" s="17">
        <v>525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783.48421127520703</v>
      </c>
      <c r="Q401" s="15"/>
      <c r="R401" s="20">
        <v>26.116140375840235</v>
      </c>
      <c r="T401" s="118">
        <v>66.575397751538503</v>
      </c>
      <c r="U401" s="118">
        <v>685.3830656515072</v>
      </c>
      <c r="V401" s="20">
        <v>46.904103503110491</v>
      </c>
      <c r="W401" s="20">
        <v>20.569173981310275</v>
      </c>
      <c r="X401" s="20">
        <v>61.86498548945378</v>
      </c>
    </row>
    <row r="402" spans="1:24">
      <c r="A402" s="13" t="s">
        <v>731</v>
      </c>
      <c r="B402" s="13">
        <v>60</v>
      </c>
      <c r="C402" s="13" t="s">
        <v>372</v>
      </c>
      <c r="D402" s="14">
        <v>-663.4149493268992</v>
      </c>
      <c r="E402" s="17">
        <v>3.21</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225.9239869507081</v>
      </c>
      <c r="Q402" s="15"/>
      <c r="R402" s="20">
        <v>7.530799565023603</v>
      </c>
      <c r="T402" s="118">
        <v>-2.0944520012425549</v>
      </c>
      <c r="U402" s="118"/>
      <c r="V402" s="20">
        <v>37.637841221035679</v>
      </c>
      <c r="W402" s="20">
        <v>44.448942088444248</v>
      </c>
      <c r="X402" s="20">
        <v>46.120931685055716</v>
      </c>
    </row>
    <row r="403" spans="1:24">
      <c r="A403" s="13" t="s">
        <v>184</v>
      </c>
      <c r="B403" s="13">
        <v>60</v>
      </c>
      <c r="C403" s="13" t="s">
        <v>372</v>
      </c>
      <c r="D403" s="14">
        <v>-12600.830458550156</v>
      </c>
      <c r="E403" s="17">
        <v>27.5</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52.963923425588511</v>
      </c>
      <c r="Q403" s="15"/>
      <c r="R403" s="20">
        <v>1.7654641141862837</v>
      </c>
      <c r="T403" s="118">
        <v>-47.774268688186226</v>
      </c>
      <c r="U403" s="120">
        <v>2.3755198366669106</v>
      </c>
      <c r="V403" s="20">
        <v>33.895640956654013</v>
      </c>
      <c r="W403" s="20">
        <v>47.481623246730479</v>
      </c>
      <c r="X403" s="20">
        <v>44.854943339950246</v>
      </c>
    </row>
    <row r="404" spans="1:24">
      <c r="A404" s="13" t="s">
        <v>414</v>
      </c>
      <c r="B404" s="13">
        <v>60</v>
      </c>
      <c r="C404" s="13" t="s">
        <v>372</v>
      </c>
      <c r="D404" s="14">
        <v>-34131.85425437284</v>
      </c>
      <c r="E404" s="17">
        <v>45</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398.69702610062035</v>
      </c>
      <c r="Q404" s="15"/>
      <c r="R404" s="20">
        <v>13.289900870020679</v>
      </c>
      <c r="T404" s="118">
        <v>-124.71602208994412</v>
      </c>
      <c r="U404" s="118">
        <v>119.07103581194292</v>
      </c>
      <c r="V404" s="20">
        <v>37.376089711180022</v>
      </c>
      <c r="W404" s="20">
        <v>36.12235862246979</v>
      </c>
      <c r="X404" s="20">
        <v>48.88067472025093</v>
      </c>
    </row>
    <row r="405" spans="1:24">
      <c r="A405" s="13" t="s">
        <v>136</v>
      </c>
      <c r="B405" s="13">
        <v>60</v>
      </c>
      <c r="C405" s="13" t="s">
        <v>372</v>
      </c>
      <c r="D405" s="14">
        <v>2595.769377665089</v>
      </c>
      <c r="E405" s="17">
        <v>11.3</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1370.1417545654272</v>
      </c>
      <c r="Q405" s="15"/>
      <c r="R405" s="20">
        <v>45.671391818847574</v>
      </c>
      <c r="T405" s="118">
        <v>-10.349029170383997</v>
      </c>
      <c r="U405" s="120">
        <v>3.2058909258575952</v>
      </c>
      <c r="V405" s="20">
        <v>31.902572015475993</v>
      </c>
      <c r="W405" s="20">
        <v>65.74801406978807</v>
      </c>
      <c r="X405" s="20">
        <v>45.377514885965518</v>
      </c>
    </row>
    <row r="406" spans="1:24">
      <c r="A406" s="13" t="s">
        <v>415</v>
      </c>
      <c r="B406" s="13">
        <v>60</v>
      </c>
      <c r="C406" s="13" t="s">
        <v>372</v>
      </c>
      <c r="D406" s="14">
        <v>-1120.2316310302774</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472.94311420673216</v>
      </c>
      <c r="Q406" s="15"/>
      <c r="R406" s="20">
        <v>15.764770473557739</v>
      </c>
      <c r="T406" s="118">
        <v>-4.5773695080817411</v>
      </c>
      <c r="U406" s="120">
        <v>-10.232556555811749</v>
      </c>
      <c r="V406" s="20">
        <v>28.820867488504373</v>
      </c>
      <c r="W406" s="20">
        <v>32.375188200028383</v>
      </c>
      <c r="X406" s="20">
        <v>39.46050696071498</v>
      </c>
    </row>
    <row r="407" spans="1:24">
      <c r="A407" s="13" t="s">
        <v>286</v>
      </c>
      <c r="B407" s="13">
        <v>60</v>
      </c>
      <c r="C407" s="13" t="s">
        <v>372</v>
      </c>
      <c r="D407" s="14">
        <v>-3920.1660117313077</v>
      </c>
      <c r="E407" s="17">
        <v>12.84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748.21613949851871</v>
      </c>
      <c r="Q407" s="15"/>
      <c r="R407" s="20">
        <v>24.940537983283956</v>
      </c>
      <c r="T407" s="118">
        <v>8.0148935830001911</v>
      </c>
      <c r="U407" s="118">
        <v>24.73978901345145</v>
      </c>
      <c r="V407" s="20">
        <v>44.989085035983877</v>
      </c>
      <c r="W407" s="20">
        <v>37.170788715641351</v>
      </c>
      <c r="X407" s="20">
        <v>70.682326963727462</v>
      </c>
    </row>
    <row r="408" spans="1:24">
      <c r="A408" s="13" t="s">
        <v>531</v>
      </c>
      <c r="B408" s="13">
        <v>60</v>
      </c>
      <c r="C408" s="13" t="s">
        <v>372</v>
      </c>
      <c r="D408" s="14">
        <v>4065.0297325606743</v>
      </c>
      <c r="E408" s="17">
        <v>15.51</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1426.006504754595</v>
      </c>
      <c r="Q408" s="15"/>
      <c r="R408" s="20">
        <v>47.533550158486499</v>
      </c>
      <c r="T408" s="120">
        <v>34.510693558344343</v>
      </c>
      <c r="U408" s="118"/>
      <c r="V408" s="20">
        <v>68.458235067221239</v>
      </c>
      <c r="W408" s="20">
        <v>44.738533816043649</v>
      </c>
      <c r="X408" s="20">
        <v>72.971486511443231</v>
      </c>
    </row>
    <row r="409" spans="1:24">
      <c r="A409" s="13" t="s">
        <v>637</v>
      </c>
      <c r="B409" s="13">
        <v>60</v>
      </c>
      <c r="C409" s="13" t="s">
        <v>372</v>
      </c>
      <c r="D409" s="14">
        <v>-9981.7610126666877</v>
      </c>
      <c r="E409" s="17">
        <v>26.34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417.61458864637842</v>
      </c>
      <c r="Q409" s="15"/>
      <c r="R409" s="20">
        <v>13.920486288212613</v>
      </c>
      <c r="T409" s="118">
        <v>-52.20989748878246</v>
      </c>
      <c r="U409" s="118"/>
      <c r="V409" s="20">
        <v>22.40076749499584</v>
      </c>
      <c r="W409" s="20">
        <v>44.72968962377557</v>
      </c>
      <c r="X409" s="20">
        <v>47.393229287503196</v>
      </c>
    </row>
    <row r="410" spans="1:24">
      <c r="A410" s="13" t="s">
        <v>441</v>
      </c>
      <c r="B410" s="13">
        <v>60</v>
      </c>
      <c r="C410" s="13" t="s">
        <v>372</v>
      </c>
      <c r="D410" s="14">
        <v>18745.882176182819</v>
      </c>
      <c r="E410" s="17">
        <v>412.25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1129.3722695140802</v>
      </c>
      <c r="Q410" s="15"/>
      <c r="R410" s="20">
        <v>37.645742317136005</v>
      </c>
      <c r="T410" s="118">
        <v>-10.228407454159765</v>
      </c>
      <c r="U410" s="118">
        <v>479.7549072101981</v>
      </c>
      <c r="V410" s="20">
        <v>53.137254372598733</v>
      </c>
      <c r="W410" s="20">
        <v>59.859309664055566</v>
      </c>
      <c r="X410" s="20">
        <v>60.199334485860504</v>
      </c>
    </row>
    <row r="411" spans="1:24">
      <c r="A411" s="13" t="s">
        <v>174</v>
      </c>
      <c r="B411" s="13">
        <v>60</v>
      </c>
      <c r="C411" s="13" t="s">
        <v>372</v>
      </c>
      <c r="D411" s="14">
        <v>509.71202727828847</v>
      </c>
      <c r="E411" s="17">
        <v>1.66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2629.2525027715214</v>
      </c>
      <c r="Q411" s="16" t="s">
        <v>2217</v>
      </c>
      <c r="R411" s="20">
        <v>87.641750092384044</v>
      </c>
      <c r="T411" s="118">
        <v>-2.624156361126091</v>
      </c>
      <c r="U411" s="120">
        <v>-0.82611089867717924</v>
      </c>
      <c r="V411" s="20">
        <v>31.810924013252762</v>
      </c>
      <c r="W411" s="20">
        <v>45.255155636661748</v>
      </c>
      <c r="X411" s="20">
        <v>42.543114838706089</v>
      </c>
    </row>
    <row r="412" spans="1:24">
      <c r="A412" s="13" t="s">
        <v>320</v>
      </c>
      <c r="B412" s="13">
        <v>60</v>
      </c>
      <c r="C412" s="13" t="s">
        <v>372</v>
      </c>
      <c r="D412" s="14">
        <v>-320212.32784240053</v>
      </c>
      <c r="E412" s="17">
        <v>1586</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877.50887240472684</v>
      </c>
      <c r="Q412" s="15"/>
      <c r="R412" s="20">
        <v>29.250295746824229</v>
      </c>
      <c r="T412" s="118">
        <v>799.68416650913241</v>
      </c>
      <c r="U412" s="120">
        <v>821.86260404694167</v>
      </c>
      <c r="V412" s="20">
        <v>53.64991560678498</v>
      </c>
      <c r="W412" s="20">
        <v>44.781680944255605</v>
      </c>
      <c r="X412" s="20">
        <v>54.538799677378158</v>
      </c>
    </row>
    <row r="413" spans="1:24">
      <c r="A413" s="13" t="s">
        <v>23</v>
      </c>
      <c r="B413" s="13">
        <v>60</v>
      </c>
      <c r="C413" s="13" t="s">
        <v>372</v>
      </c>
      <c r="D413" s="14">
        <v>-1412.7609210202329</v>
      </c>
      <c r="E413" s="17">
        <v>5.78</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210.93128191806267</v>
      </c>
      <c r="Q413" s="15"/>
      <c r="R413" s="20">
        <v>7.0310427306020893</v>
      </c>
      <c r="T413" s="118">
        <v>-1.5256712885096668</v>
      </c>
      <c r="U413" s="118">
        <v>7.402875616782385</v>
      </c>
      <c r="V413" s="20">
        <v>45.46302214931135</v>
      </c>
      <c r="W413" s="20">
        <v>41.466839451895872</v>
      </c>
      <c r="X413" s="20">
        <v>55.634101938322424</v>
      </c>
    </row>
    <row r="414" spans="1:24">
      <c r="A414" s="13" t="s">
        <v>154</v>
      </c>
      <c r="B414" s="13">
        <v>60</v>
      </c>
      <c r="C414" s="13" t="s">
        <v>372</v>
      </c>
      <c r="D414" s="14">
        <v>12108.534433680305</v>
      </c>
      <c r="E414" s="17">
        <v>31.16</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2047.4350516943998</v>
      </c>
      <c r="Q414" s="15"/>
      <c r="R414" s="20">
        <v>68.24783505648</v>
      </c>
      <c r="T414" s="118">
        <v>20.977073171778109</v>
      </c>
      <c r="U414" s="120">
        <v>23.235842452651347</v>
      </c>
      <c r="V414" s="20">
        <v>59.733944377254922</v>
      </c>
      <c r="W414" s="20">
        <v>83.403486022797523</v>
      </c>
      <c r="X414" s="20">
        <v>60.127664415392587</v>
      </c>
    </row>
    <row r="415" spans="1:24">
      <c r="A415" s="13" t="s">
        <v>732</v>
      </c>
      <c r="B415" s="13">
        <v>60</v>
      </c>
      <c r="C415" s="13" t="s">
        <v>372</v>
      </c>
      <c r="D415" s="14">
        <v>-1561.5870666355036</v>
      </c>
      <c r="E415" s="17">
        <v>8.92</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462.49903867064643</v>
      </c>
      <c r="Q415" s="15"/>
      <c r="R415" s="20">
        <v>15.416634622354881</v>
      </c>
      <c r="T415" s="118">
        <v>-4.6475295714734521</v>
      </c>
      <c r="U415" s="120">
        <v>7.8364174218229188</v>
      </c>
      <c r="V415" s="20">
        <v>33.312455062604478</v>
      </c>
      <c r="W415" s="20">
        <v>43.567182183505459</v>
      </c>
      <c r="X415" s="20">
        <v>52.923995927300055</v>
      </c>
    </row>
    <row r="416" spans="1:24">
      <c r="A416" s="13" t="s">
        <v>168</v>
      </c>
      <c r="B416" s="13">
        <v>60</v>
      </c>
      <c r="C416" s="13" t="s">
        <v>372</v>
      </c>
      <c r="D416" s="14">
        <v>-181.64960765891357</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604.78906957492859</v>
      </c>
      <c r="Q416" s="15"/>
      <c r="R416" s="20">
        <v>20.15963565249762</v>
      </c>
      <c r="T416" s="118">
        <v>-4.1303082674958613</v>
      </c>
      <c r="U416" s="120">
        <v>-3.2383605528677517</v>
      </c>
      <c r="V416" s="20">
        <v>37.522590776491867</v>
      </c>
      <c r="W416" s="20">
        <v>46.755944803756186</v>
      </c>
      <c r="X416" s="20">
        <v>40.897972602735948</v>
      </c>
    </row>
    <row r="417" spans="1:24">
      <c r="A417" s="13" t="s">
        <v>129</v>
      </c>
      <c r="B417" s="13">
        <v>60</v>
      </c>
      <c r="C417" s="13" t="s">
        <v>372</v>
      </c>
      <c r="D417" s="14">
        <v>-1568.0403951257738</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323.07247478214435</v>
      </c>
      <c r="Q417" s="15"/>
      <c r="R417" s="20">
        <v>10.769082492738145</v>
      </c>
      <c r="T417" s="118">
        <v>-9.554194596928518</v>
      </c>
      <c r="U417" s="120">
        <v>-6.9306421631118553</v>
      </c>
      <c r="V417" s="20">
        <v>24.034049590042279</v>
      </c>
      <c r="W417" s="20">
        <v>51.984790608010556</v>
      </c>
      <c r="X417" s="20">
        <v>37.375570318467872</v>
      </c>
    </row>
    <row r="418" spans="1:24">
      <c r="A418" s="13" t="s">
        <v>280</v>
      </c>
      <c r="B418" s="13">
        <v>60</v>
      </c>
      <c r="C418" s="13" t="s">
        <v>372</v>
      </c>
      <c r="D418" s="14">
        <v>83775.733478801587</v>
      </c>
      <c r="E418" s="17">
        <v>93.5</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121.1</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1078.8021108008249</v>
      </c>
      <c r="E420" s="17">
        <v>4.3600000000000003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1957.9419376184524</v>
      </c>
      <c r="Q420" s="16" t="s">
        <v>2252</v>
      </c>
      <c r="R420" s="20">
        <v>65.264731253948412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980.40671352062964</v>
      </c>
      <c r="E421" s="17">
        <v>11.35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2220.1760001859902</v>
      </c>
      <c r="Q421" s="15"/>
      <c r="R421" s="20">
        <v>74.005866672866347</v>
      </c>
      <c r="T421" s="118">
        <v>-5.2942902842379347</v>
      </c>
      <c r="U421" s="118">
        <v>14.370417326192211</v>
      </c>
      <c r="V421" s="20">
        <v>32.90140270848395</v>
      </c>
      <c r="W421" s="20">
        <v>34.226663649205122</v>
      </c>
      <c r="X421" s="20">
        <v>55.721884559560095</v>
      </c>
    </row>
    <row r="422" spans="1:24">
      <c r="A422" s="13" t="s">
        <v>7</v>
      </c>
      <c r="B422" s="13">
        <v>60</v>
      </c>
      <c r="C422" s="13" t="s">
        <v>372</v>
      </c>
      <c r="D422" s="13">
        <v>-2680.7435778075474</v>
      </c>
      <c r="E422" s="17">
        <v>43.5</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639.36357958001452</v>
      </c>
      <c r="Q422" s="15"/>
      <c r="R422" s="20">
        <v>21.312119319333817</v>
      </c>
      <c r="T422" s="118">
        <v>-2.5599191568119295</v>
      </c>
      <c r="U422" s="120">
        <v>27.697630061631529</v>
      </c>
      <c r="V422" s="20">
        <v>45.440684664173538</v>
      </c>
      <c r="W422" s="20">
        <v>60.065485311603474</v>
      </c>
      <c r="X422" s="20">
        <v>54.851140655522684</v>
      </c>
    </row>
    <row r="423" spans="1:24">
      <c r="A423" s="13" t="s">
        <v>78</v>
      </c>
      <c r="B423" s="13">
        <v>60</v>
      </c>
      <c r="C423" s="13" t="s">
        <v>372</v>
      </c>
      <c r="D423" s="14">
        <v>-592.54836134327252</v>
      </c>
      <c r="E423" s="17">
        <v>8.99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297.42512643710245</v>
      </c>
      <c r="Q423" s="15"/>
      <c r="R423" s="20">
        <v>9.9141708812367479</v>
      </c>
      <c r="T423" s="118">
        <v>-3.5845226451325729</v>
      </c>
      <c r="U423" s="120">
        <v>4.3575736651182595</v>
      </c>
      <c r="V423" s="20">
        <v>37.641727379079541</v>
      </c>
      <c r="W423" s="20">
        <v>38.32667808644738</v>
      </c>
      <c r="X423" s="20">
        <v>48.370392814727829</v>
      </c>
    </row>
    <row r="424" spans="1:24">
      <c r="A424" s="13" t="s">
        <v>151</v>
      </c>
      <c r="B424" s="13">
        <v>60</v>
      </c>
      <c r="C424" s="13" t="s">
        <v>372</v>
      </c>
      <c r="D424" s="14">
        <v>-10270.110733877971</v>
      </c>
      <c r="E424" s="17">
        <v>211</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443.3355718294722</v>
      </c>
      <c r="Q424" s="15"/>
      <c r="R424" s="20">
        <v>14.77785239431574</v>
      </c>
      <c r="T424" s="118">
        <v>-72.129653463362047</v>
      </c>
      <c r="U424" s="120">
        <v>-9.2380869341391758</v>
      </c>
      <c r="V424" s="20">
        <v>48.693234439917909</v>
      </c>
      <c r="W424" s="20">
        <v>46.017114263948677</v>
      </c>
      <c r="X424" s="20">
        <v>47.008502245179912</v>
      </c>
    </row>
    <row r="425" spans="1:24">
      <c r="A425" s="13" t="s">
        <v>529</v>
      </c>
      <c r="B425" s="13">
        <v>60</v>
      </c>
      <c r="C425" s="13" t="s">
        <v>372</v>
      </c>
      <c r="D425" s="13">
        <v>611.66879654918739</v>
      </c>
      <c r="E425" s="17">
        <v>5.52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1714.9884362401585</v>
      </c>
      <c r="Q425" s="15"/>
      <c r="R425" s="20">
        <v>57.166281208005287</v>
      </c>
      <c r="T425" s="118">
        <v>-12.214179401365275</v>
      </c>
      <c r="U425" s="118"/>
      <c r="V425" s="20">
        <v>29.795124967199516</v>
      </c>
      <c r="W425" s="20">
        <v>46.200942855233542</v>
      </c>
      <c r="X425" s="20">
        <v>38.011224747648924</v>
      </c>
    </row>
    <row r="426" spans="1:24">
      <c r="A426" s="13" t="s">
        <v>347</v>
      </c>
      <c r="B426" s="13">
        <v>60</v>
      </c>
      <c r="C426" s="13" t="s">
        <v>372</v>
      </c>
      <c r="D426" s="14">
        <v>-11363.722067870298</v>
      </c>
      <c r="E426" s="17">
        <v>35.4</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427.43879491895984</v>
      </c>
      <c r="Q426" s="15"/>
      <c r="R426" s="20">
        <v>14.247959830631995</v>
      </c>
      <c r="T426" s="118">
        <v>14.831430482199721</v>
      </c>
      <c r="U426" s="120">
        <v>23.191568504539788</v>
      </c>
      <c r="V426" s="20">
        <v>49.11698226113409</v>
      </c>
      <c r="W426" s="20">
        <v>39.953764474960209</v>
      </c>
      <c r="X426" s="20">
        <v>56.803934066080025</v>
      </c>
    </row>
    <row r="427" spans="1:24">
      <c r="A427" s="13" t="s">
        <v>220</v>
      </c>
      <c r="B427" s="13">
        <v>60</v>
      </c>
      <c r="C427" s="13" t="s">
        <v>372</v>
      </c>
      <c r="D427" s="14">
        <v>-1934.2793669335645</v>
      </c>
      <c r="E427" s="17">
        <v>7.37</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1474.8566831661437</v>
      </c>
      <c r="Q427" s="15"/>
      <c r="R427" s="20">
        <v>49.161889438871455</v>
      </c>
      <c r="T427" s="118">
        <v>2.2733423292406751</v>
      </c>
      <c r="U427" s="120">
        <v>3.2794541275415945</v>
      </c>
      <c r="V427" s="20">
        <v>35.720311215428183</v>
      </c>
      <c r="W427" s="20">
        <v>44.706546237960488</v>
      </c>
      <c r="X427" s="20">
        <v>54.299338213687491</v>
      </c>
    </row>
    <row r="428" spans="1:24">
      <c r="A428" s="13" t="s">
        <v>733</v>
      </c>
      <c r="B428" s="13">
        <v>60</v>
      </c>
      <c r="C428" s="13" t="s">
        <v>372</v>
      </c>
      <c r="D428" s="13">
        <v>-1594081.5157178894</v>
      </c>
      <c r="E428" s="17">
        <v>1631</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1318.6329935332039</v>
      </c>
      <c r="Q428" s="15"/>
      <c r="R428" s="20">
        <v>43.954433117773462</v>
      </c>
      <c r="T428" s="120">
        <v>8975.6543348119558</v>
      </c>
      <c r="U428" s="118"/>
      <c r="V428" s="20">
        <v>74.636015391594555</v>
      </c>
      <c r="W428" s="20">
        <v>78.565098578882186</v>
      </c>
      <c r="X428" s="20">
        <v>97.890327838348909</v>
      </c>
    </row>
    <row r="429" spans="1:24">
      <c r="A429" s="13" t="s">
        <v>481</v>
      </c>
      <c r="B429" s="13">
        <v>60</v>
      </c>
      <c r="C429" s="13" t="s">
        <v>372</v>
      </c>
      <c r="D429" s="14">
        <v>31599.613529430429</v>
      </c>
      <c r="E429" s="17">
        <v>69.7</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2832.2106989546755</v>
      </c>
      <c r="Q429" s="15"/>
      <c r="R429" s="20">
        <v>94.407023298489179</v>
      </c>
      <c r="T429" s="118">
        <v>-2.4445107474210204</v>
      </c>
      <c r="U429" s="118"/>
      <c r="V429" s="20">
        <v>69.855088187650765</v>
      </c>
      <c r="W429" s="20">
        <v>60.504112559159424</v>
      </c>
      <c r="X429" s="20">
        <v>53.612533308420403</v>
      </c>
    </row>
    <row r="430" spans="1:24">
      <c r="A430" s="13" t="s">
        <v>448</v>
      </c>
      <c r="B430" s="13">
        <v>60</v>
      </c>
      <c r="C430" s="13" t="s">
        <v>372</v>
      </c>
      <c r="D430" s="14">
        <v>-46192.434643313049</v>
      </c>
      <c r="E430" s="17">
        <v>198.4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674.68212806583051</v>
      </c>
      <c r="Q430" s="15"/>
      <c r="R430" s="20">
        <v>22.489404268861016</v>
      </c>
      <c r="T430" s="118">
        <v>-104.74313895157707</v>
      </c>
      <c r="U430" s="118">
        <v>330.32007187634491</v>
      </c>
      <c r="V430" s="20">
        <v>38.335441425084085</v>
      </c>
      <c r="W430" s="20">
        <v>48.110184943278334</v>
      </c>
      <c r="X430" s="20">
        <v>56.132412153975935</v>
      </c>
    </row>
    <row r="431" spans="1:24">
      <c r="A431" s="13" t="s">
        <v>541</v>
      </c>
      <c r="B431" s="13">
        <v>60</v>
      </c>
      <c r="C431" s="13" t="s">
        <v>372</v>
      </c>
      <c r="D431" s="14">
        <v>-5640.0209329712679</v>
      </c>
      <c r="E431" s="17">
        <v>58.3</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352.59342431837251</v>
      </c>
      <c r="Q431" s="15"/>
      <c r="R431" s="20">
        <v>11.75311414394575</v>
      </c>
      <c r="T431" s="118">
        <v>-38.228540738414409</v>
      </c>
      <c r="U431" s="118"/>
      <c r="V431" s="20">
        <v>40.725998526484702</v>
      </c>
      <c r="W431" s="20">
        <v>28.959563227311456</v>
      </c>
      <c r="X431" s="20">
        <v>44.987798457077048</v>
      </c>
    </row>
    <row r="432" spans="1:24">
      <c r="A432" s="13" t="s">
        <v>139</v>
      </c>
      <c r="B432" s="13">
        <v>60</v>
      </c>
      <c r="C432" s="13" t="s">
        <v>372</v>
      </c>
      <c r="D432" s="14">
        <v>-1223.8694636767589</v>
      </c>
      <c r="E432" s="17">
        <v>3.4</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230.71459273374086</v>
      </c>
      <c r="Q432" s="16" t="s">
        <v>2393</v>
      </c>
      <c r="R432" s="20">
        <v>7.6904864244580287</v>
      </c>
      <c r="T432" s="118">
        <v>-3.1287311166482779</v>
      </c>
      <c r="U432" s="120">
        <v>-14.344659392254178</v>
      </c>
      <c r="V432" s="20">
        <v>36.897733015262375</v>
      </c>
      <c r="W432" s="20">
        <v>39.204035094306967</v>
      </c>
      <c r="X432" s="20">
        <v>37.621761356183676</v>
      </c>
    </row>
    <row r="433" spans="1:24">
      <c r="A433" s="13" t="s">
        <v>92</v>
      </c>
      <c r="B433" s="13">
        <v>60</v>
      </c>
      <c r="C433" s="13" t="s">
        <v>372</v>
      </c>
      <c r="D433" s="14">
        <v>7533.427714528003</v>
      </c>
      <c r="E433" s="17">
        <v>23.12</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2404.6503458888938</v>
      </c>
      <c r="Q433" s="16" t="s">
        <v>2215</v>
      </c>
      <c r="R433" s="20">
        <v>80.155011529629789</v>
      </c>
      <c r="T433" s="118">
        <v>36.87610216213244</v>
      </c>
      <c r="U433" s="118">
        <v>99.163378974304095</v>
      </c>
      <c r="V433" s="20">
        <v>38.526950637849623</v>
      </c>
      <c r="W433" s="20">
        <v>34.486966585045622</v>
      </c>
      <c r="X433" s="20">
        <v>60.454812514944159</v>
      </c>
    </row>
    <row r="434" spans="1:24">
      <c r="A434" s="13" t="s">
        <v>416</v>
      </c>
      <c r="B434" s="13">
        <v>60</v>
      </c>
      <c r="C434" s="13" t="s">
        <v>372</v>
      </c>
      <c r="D434" s="14">
        <v>-35875.188040011781</v>
      </c>
      <c r="E434" s="17">
        <v>154</v>
      </c>
      <c r="F434" s="13" t="s">
        <v>390</v>
      </c>
      <c r="G434" s="13" t="s">
        <v>947</v>
      </c>
      <c r="H434" s="13" t="s">
        <v>1922</v>
      </c>
      <c r="I434" s="13" t="s">
        <v>948</v>
      </c>
      <c r="J434" s="13" t="s">
        <v>949</v>
      </c>
      <c r="K434" s="13" t="s">
        <v>950</v>
      </c>
      <c r="L434" s="13" t="s">
        <v>1132</v>
      </c>
      <c r="M434" s="13" t="s">
        <v>1923</v>
      </c>
      <c r="N434" s="13" t="s">
        <v>1155</v>
      </c>
      <c r="O434" s="13">
        <v>36.326065491562922</v>
      </c>
      <c r="P434" s="13">
        <v>210.99093714729878</v>
      </c>
      <c r="Q434" s="15"/>
      <c r="R434" s="20">
        <v>7.0330312382432929</v>
      </c>
      <c r="T434" s="118">
        <v>-70.532268796621054</v>
      </c>
      <c r="U434" s="120">
        <v>36.000539198900299</v>
      </c>
      <c r="V434" s="20">
        <v>43.508385276061638</v>
      </c>
      <c r="W434" s="20">
        <v>47.307490036384991</v>
      </c>
      <c r="X434" s="20">
        <v>49.13592434218134</v>
      </c>
    </row>
    <row r="435" spans="1:24">
      <c r="A435" s="13" t="s">
        <v>188</v>
      </c>
      <c r="B435" s="13">
        <v>60</v>
      </c>
      <c r="C435" s="13" t="s">
        <v>372</v>
      </c>
      <c r="D435" s="14">
        <v>-1927.8654523117566</v>
      </c>
      <c r="E435" s="17">
        <v>7.01</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41.240905767452531</v>
      </c>
      <c r="Q435" s="15"/>
      <c r="R435" s="20">
        <v>1.3746968589150843</v>
      </c>
      <c r="T435" s="118">
        <v>-1.9124755679989214</v>
      </c>
      <c r="U435" s="120">
        <v>-181.65175960695592</v>
      </c>
      <c r="V435" s="20">
        <v>43.536095167235821</v>
      </c>
      <c r="W435" s="20">
        <v>31.661518229396247</v>
      </c>
      <c r="X435" s="20">
        <v>37.110520848476334</v>
      </c>
    </row>
    <row r="436" spans="1:24">
      <c r="A436" s="13" t="s">
        <v>13</v>
      </c>
      <c r="B436" s="13">
        <v>60</v>
      </c>
      <c r="C436" s="13" t="s">
        <v>372</v>
      </c>
      <c r="D436" s="13">
        <v>-367.20057361816936</v>
      </c>
      <c r="E436" s="17">
        <v>1.55</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235.81723842285956</v>
      </c>
      <c r="Q436" s="16" t="s">
        <v>2227</v>
      </c>
      <c r="R436" s="20">
        <v>7.8605746140953183</v>
      </c>
      <c r="T436" s="118">
        <v>-2.5683157835955339</v>
      </c>
      <c r="U436" s="120">
        <v>0.2415147001363116</v>
      </c>
      <c r="V436" s="20">
        <v>32.080400620983013</v>
      </c>
      <c r="W436" s="20">
        <v>49.796812034101045</v>
      </c>
      <c r="X436" s="20">
        <v>40.825636659676015</v>
      </c>
    </row>
    <row r="437" spans="1:24">
      <c r="A437" s="13" t="s">
        <v>193</v>
      </c>
      <c r="B437" s="13">
        <v>60</v>
      </c>
      <c r="C437" s="13" t="s">
        <v>372</v>
      </c>
      <c r="D437" s="14">
        <v>14119.31539321472</v>
      </c>
      <c r="E437" s="17">
        <v>316.5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614.59317688023168</v>
      </c>
      <c r="Q437" s="15"/>
      <c r="R437" s="20">
        <v>20.486439229341055</v>
      </c>
      <c r="T437" s="118">
        <v>-478.48686551811454</v>
      </c>
      <c r="U437" s="120">
        <v>-170.10908494566081</v>
      </c>
      <c r="V437" s="20">
        <v>36.365579631912382</v>
      </c>
      <c r="W437" s="20">
        <v>76.439867464342555</v>
      </c>
      <c r="X437" s="20">
        <v>39.127916063680743</v>
      </c>
    </row>
    <row r="438" spans="1:24">
      <c r="A438" s="13" t="s">
        <v>417</v>
      </c>
      <c r="B438" s="13">
        <v>60</v>
      </c>
      <c r="C438" s="13" t="s">
        <v>372</v>
      </c>
      <c r="D438" s="14">
        <v>-84493.696438221086</v>
      </c>
      <c r="E438" s="17">
        <v>145</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93.443532924146012</v>
      </c>
      <c r="Q438" s="15"/>
      <c r="R438" s="20">
        <v>3.1147844308048671</v>
      </c>
      <c r="T438" s="118">
        <v>-568.23013166855594</v>
      </c>
      <c r="U438" s="120">
        <v>-306.76484015993765</v>
      </c>
      <c r="V438" s="20">
        <v>41.71981747804201</v>
      </c>
      <c r="W438" s="20">
        <v>31.276278013331194</v>
      </c>
      <c r="X438" s="20">
        <v>36.540728613523946</v>
      </c>
    </row>
    <row r="439" spans="1:24">
      <c r="A439" s="13" t="s">
        <v>6</v>
      </c>
      <c r="B439" s="13">
        <v>60</v>
      </c>
      <c r="C439" s="13" t="s">
        <v>372</v>
      </c>
      <c r="D439" s="14">
        <v>4509.5009133668991</v>
      </c>
      <c r="E439" s="17">
        <v>21.9</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1192.0787978938883</v>
      </c>
      <c r="Q439" s="15"/>
      <c r="R439" s="20">
        <v>39.73595992979628</v>
      </c>
      <c r="T439" s="118">
        <v>-7.6589781201490226</v>
      </c>
      <c r="U439" s="120">
        <v>12.041767732861253</v>
      </c>
      <c r="V439" s="20">
        <v>51.704794843243668</v>
      </c>
      <c r="W439" s="20">
        <v>66.649092455816856</v>
      </c>
      <c r="X439" s="20">
        <v>49.866312633365645</v>
      </c>
    </row>
    <row r="440" spans="1:24">
      <c r="A440" s="13" t="s">
        <v>734</v>
      </c>
      <c r="B440" s="13">
        <v>60</v>
      </c>
      <c r="C440" s="13" t="s">
        <v>372</v>
      </c>
      <c r="D440" s="14">
        <v>-10960.017614819861</v>
      </c>
      <c r="E440" s="17">
        <v>41.44</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396.36743255083741</v>
      </c>
      <c r="Q440" s="15"/>
      <c r="R440" s="20">
        <v>13.21224775169458</v>
      </c>
      <c r="T440" s="118">
        <v>-25.841355563463964</v>
      </c>
      <c r="U440" s="118">
        <v>62.809552064007121</v>
      </c>
      <c r="V440" s="20">
        <v>45.706489816358577</v>
      </c>
      <c r="W440" s="20">
        <v>32.253765382910217</v>
      </c>
      <c r="X440" s="20">
        <v>55.414077301592151</v>
      </c>
    </row>
    <row r="441" spans="1:24">
      <c r="A441" s="13" t="s">
        <v>301</v>
      </c>
      <c r="B441" s="13">
        <v>60</v>
      </c>
      <c r="C441" s="13" t="s">
        <v>372</v>
      </c>
      <c r="D441" s="14">
        <v>-1796.5871808171219</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287.28933329794518</v>
      </c>
      <c r="Q441" s="15"/>
      <c r="R441" s="20">
        <v>9.5763111099315061</v>
      </c>
      <c r="T441" s="118">
        <v>-4.1091789805470125</v>
      </c>
      <c r="U441" s="120">
        <v>0.28989236075188884</v>
      </c>
      <c r="V441" s="20">
        <v>48.703686563962044</v>
      </c>
      <c r="W441" s="20">
        <v>50.056565443394362</v>
      </c>
      <c r="X441" s="20">
        <v>47.851906452187805</v>
      </c>
    </row>
    <row r="442" spans="1:24">
      <c r="A442" s="13" t="s">
        <v>358</v>
      </c>
      <c r="B442" s="13">
        <v>60</v>
      </c>
      <c r="C442" s="13" t="s">
        <v>372</v>
      </c>
      <c r="D442" s="14">
        <v>-975.43053464555385</v>
      </c>
      <c r="E442" s="17">
        <v>35.299999999999997</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1208.4612122068065</v>
      </c>
      <c r="Q442" s="15"/>
      <c r="R442" s="20">
        <v>40.28204040689355</v>
      </c>
      <c r="T442" s="118">
        <v>-64.575574857052587</v>
      </c>
      <c r="U442" s="120">
        <v>14.201940683661363</v>
      </c>
      <c r="V442" s="20">
        <v>34.313534648993226</v>
      </c>
      <c r="W442" s="20">
        <v>62.679622194004779</v>
      </c>
      <c r="X442" s="20">
        <v>45.002636817480301</v>
      </c>
    </row>
    <row r="443" spans="1:24">
      <c r="A443" s="13" t="s">
        <v>735</v>
      </c>
      <c r="B443" s="13">
        <v>60</v>
      </c>
      <c r="C443" s="13" t="s">
        <v>372</v>
      </c>
      <c r="D443" s="13">
        <v>3806544.7822857457</v>
      </c>
      <c r="E443" s="17">
        <v>4772.5</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-147.09078667988427</v>
      </c>
      <c r="E444" s="17">
        <v>2.11</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1204.747297673021</v>
      </c>
      <c r="Q444" s="15"/>
      <c r="R444" s="20">
        <v>40.158243255767367</v>
      </c>
      <c r="T444" s="118">
        <v>-0.46254171227106955</v>
      </c>
      <c r="U444" s="118">
        <v>2.1063396099396026</v>
      </c>
      <c r="V444" s="20">
        <v>44.706129918082404</v>
      </c>
      <c r="W444" s="20">
        <v>41.450336730930367</v>
      </c>
      <c r="X444" s="20">
        <v>60.130534239092803</v>
      </c>
    </row>
    <row r="445" spans="1:24">
      <c r="A445" s="13" t="s">
        <v>227</v>
      </c>
      <c r="B445" s="13">
        <v>60</v>
      </c>
      <c r="C445" s="13" t="s">
        <v>372</v>
      </c>
      <c r="D445" s="14">
        <v>1421.257720471516</v>
      </c>
      <c r="E445" s="17">
        <v>13.38</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1303.4072977903843</v>
      </c>
      <c r="Q445" s="15"/>
      <c r="R445" s="20">
        <v>43.446909926346144</v>
      </c>
      <c r="T445" s="118">
        <v>-6.0387030453342661</v>
      </c>
      <c r="U445" s="120">
        <v>9.6700906059614766</v>
      </c>
      <c r="V445" s="20">
        <v>38.859013852239059</v>
      </c>
      <c r="W445" s="20">
        <v>44.449290410317197</v>
      </c>
      <c r="X445" s="20">
        <v>51.579669460362993</v>
      </c>
    </row>
    <row r="446" spans="1:24">
      <c r="A446" s="13" t="s">
        <v>179</v>
      </c>
      <c r="B446" s="13">
        <v>60</v>
      </c>
      <c r="C446" s="13" t="s">
        <v>372</v>
      </c>
      <c r="D446" s="14">
        <v>-358.49831690047296</v>
      </c>
      <c r="E446" s="17">
        <v>30.4</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1792.5277990178347</v>
      </c>
      <c r="Q446" s="15"/>
      <c r="R446" s="20">
        <v>59.750926633927826</v>
      </c>
      <c r="T446" s="118">
        <v>9.9183249411754915</v>
      </c>
      <c r="U446" s="118">
        <v>58.617459973220143</v>
      </c>
      <c r="V446" s="20">
        <v>45.761873692221663</v>
      </c>
      <c r="W446" s="20">
        <v>43.359821497098892</v>
      </c>
      <c r="X446" s="20">
        <v>67.916253554041887</v>
      </c>
    </row>
    <row r="447" spans="1:24">
      <c r="A447" s="13" t="s">
        <v>449</v>
      </c>
      <c r="B447" s="13">
        <v>60</v>
      </c>
      <c r="C447" s="13" t="s">
        <v>372</v>
      </c>
      <c r="D447" s="14">
        <v>22746.120481551345</v>
      </c>
      <c r="E447" s="17">
        <v>42</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2514.196912578564</v>
      </c>
      <c r="Q447" s="15"/>
      <c r="R447" s="20">
        <v>83.8065637526188</v>
      </c>
      <c r="T447" s="120">
        <v>73.145790365336694</v>
      </c>
      <c r="U447" s="118">
        <v>48.280338711153199</v>
      </c>
      <c r="V447" s="20">
        <v>75.982324447895479</v>
      </c>
      <c r="W447" s="20">
        <v>70.538050736389181</v>
      </c>
      <c r="X447" s="20">
        <v>80.955633436325698</v>
      </c>
    </row>
    <row r="448" spans="1:24">
      <c r="A448" s="13" t="s">
        <v>539</v>
      </c>
      <c r="B448" s="13">
        <v>60</v>
      </c>
      <c r="C448" s="13" t="s">
        <v>372</v>
      </c>
      <c r="D448" s="14">
        <v>-1618.9437840736964</v>
      </c>
      <c r="E448" s="17">
        <v>11.97</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934.1562411257828</v>
      </c>
      <c r="Q448" s="16" t="s">
        <v>2201</v>
      </c>
      <c r="R448" s="20">
        <v>31.138541370859425</v>
      </c>
      <c r="T448" s="118">
        <v>6.3666345780560007</v>
      </c>
      <c r="U448" s="118"/>
      <c r="V448" s="20">
        <v>53.270261322895543</v>
      </c>
      <c r="W448" s="20">
        <v>49.230840057586953</v>
      </c>
      <c r="X448" s="20">
        <v>68.52047976081117</v>
      </c>
    </row>
    <row r="449" spans="1:24">
      <c r="A449" s="13" t="s">
        <v>25</v>
      </c>
      <c r="B449" s="13">
        <v>60</v>
      </c>
      <c r="C449" s="13" t="s">
        <v>372</v>
      </c>
      <c r="D449" s="14">
        <v>-16444.595342341301</v>
      </c>
      <c r="E449" s="17">
        <v>148.80000000000001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1263.4275799551986</v>
      </c>
      <c r="Q449" s="15"/>
      <c r="R449" s="20">
        <v>42.114252665173282</v>
      </c>
      <c r="T449" s="120">
        <v>192.70664683612779</v>
      </c>
      <c r="U449" s="118">
        <v>269.60612550968574</v>
      </c>
      <c r="V449" s="20">
        <v>48.463970907999325</v>
      </c>
      <c r="W449" s="20">
        <v>46.232447750647417</v>
      </c>
      <c r="X449" s="20">
        <v>84.517219666472343</v>
      </c>
    </row>
    <row r="450" spans="1:24">
      <c r="A450" s="13" t="s">
        <v>677</v>
      </c>
      <c r="B450" s="13">
        <v>60</v>
      </c>
      <c r="C450" s="13" t="s">
        <v>372</v>
      </c>
      <c r="D450" s="13">
        <v>-128.11211350832741</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1037.3368954863438</v>
      </c>
      <c r="Q450" s="15"/>
      <c r="R450" s="20">
        <v>34.57789651621146</v>
      </c>
      <c r="T450" s="118">
        <v>-1.2497627202886097</v>
      </c>
      <c r="U450" s="118"/>
      <c r="V450" s="20">
        <v>36.56789038917811</v>
      </c>
      <c r="W450" s="20">
        <v>42.187764084489544</v>
      </c>
      <c r="X450" s="20"/>
    </row>
    <row r="451" spans="1:24">
      <c r="A451" s="13" t="s">
        <v>127</v>
      </c>
      <c r="B451" s="13">
        <v>60</v>
      </c>
      <c r="C451" s="13" t="s">
        <v>372</v>
      </c>
      <c r="D451" s="14">
        <v>-15911.571535926896</v>
      </c>
      <c r="E451" s="17">
        <v>73.55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593.84608280947202</v>
      </c>
      <c r="Q451" s="15"/>
      <c r="R451" s="20">
        <v>19.794869426982402</v>
      </c>
      <c r="T451" s="118">
        <v>-35.588253815595721</v>
      </c>
      <c r="U451" s="120">
        <v>-87.507806729132795</v>
      </c>
      <c r="V451" s="20">
        <v>43.954250436176373</v>
      </c>
      <c r="W451" s="20">
        <v>37.787625575006558</v>
      </c>
      <c r="X451" s="20">
        <v>44.305945144476027</v>
      </c>
    </row>
    <row r="452" spans="1:24">
      <c r="A452" s="13" t="s">
        <v>155</v>
      </c>
      <c r="B452" s="13">
        <v>60</v>
      </c>
      <c r="C452" s="13" t="s">
        <v>372</v>
      </c>
      <c r="D452" s="14">
        <v>1073.0076610032668</v>
      </c>
      <c r="E452" s="17">
        <v>12.75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1244.9576610708575</v>
      </c>
      <c r="Q452" s="15"/>
      <c r="R452" s="20">
        <v>41.498588702361914</v>
      </c>
      <c r="T452" s="118">
        <v>-23.539837902873675</v>
      </c>
      <c r="U452" s="120">
        <v>-6.8838861405523488</v>
      </c>
      <c r="V452" s="20">
        <v>30.752242210979659</v>
      </c>
      <c r="W452" s="20">
        <v>61.935066226956394</v>
      </c>
      <c r="X452" s="20">
        <v>41.995560876446426</v>
      </c>
    </row>
    <row r="453" spans="1:24">
      <c r="A453" s="13" t="s">
        <v>194</v>
      </c>
      <c r="B453" s="13">
        <v>60</v>
      </c>
      <c r="C453" s="13" t="s">
        <v>372</v>
      </c>
      <c r="D453" s="14">
        <v>-16765.370686910755</v>
      </c>
      <c r="E453" s="17">
        <v>69.849999999999994</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444.54023234830595</v>
      </c>
      <c r="Q453" s="15"/>
      <c r="R453" s="20">
        <v>14.818007744943532</v>
      </c>
      <c r="T453" s="118">
        <v>-74.679458171260507</v>
      </c>
      <c r="U453" s="120">
        <v>-13.370357990318382</v>
      </c>
      <c r="V453" s="20">
        <v>22.626136933507699</v>
      </c>
      <c r="W453" s="20">
        <v>39.010417581281544</v>
      </c>
      <c r="X453" s="20">
        <v>41.631508725173468</v>
      </c>
    </row>
    <row r="454" spans="1:24">
      <c r="A454" s="13" t="s">
        <v>468</v>
      </c>
      <c r="B454" s="13">
        <v>60</v>
      </c>
      <c r="C454" s="13" t="s">
        <v>372</v>
      </c>
      <c r="D454" s="14">
        <v>280464.97632185149</v>
      </c>
      <c r="E454" s="17">
        <v>195.4</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2815.6143818350929</v>
      </c>
      <c r="Q454" s="15"/>
      <c r="R454" s="20">
        <v>93.853812727836427</v>
      </c>
      <c r="T454" s="120">
        <v>274.65308340440129</v>
      </c>
      <c r="U454" s="118"/>
      <c r="V454" s="20">
        <v>62.205155325674383</v>
      </c>
      <c r="W454" s="20">
        <v>27.443557881039062</v>
      </c>
      <c r="X454" s="20">
        <v>72.427235758137257</v>
      </c>
    </row>
    <row r="455" spans="1:24">
      <c r="A455" s="13" t="s">
        <v>525</v>
      </c>
      <c r="B455" s="13">
        <v>60</v>
      </c>
      <c r="C455" s="13" t="s">
        <v>372</v>
      </c>
      <c r="D455" s="14">
        <v>1128.1730080069608</v>
      </c>
      <c r="E455" s="17">
        <v>19.559999999999999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697.26105971293771</v>
      </c>
      <c r="Q455" s="15"/>
      <c r="R455" s="20">
        <v>23.24203532376459</v>
      </c>
      <c r="T455" s="118">
        <v>-13.931466661867269</v>
      </c>
      <c r="U455" s="118"/>
      <c r="V455" s="20">
        <v>39.543270771799129</v>
      </c>
      <c r="W455" s="20">
        <v>42.872068958957612</v>
      </c>
      <c r="X455" s="20">
        <v>44.612609617145154</v>
      </c>
    </row>
    <row r="456" spans="1:24">
      <c r="A456" s="13" t="s">
        <v>189</v>
      </c>
      <c r="B456" s="13">
        <v>60</v>
      </c>
      <c r="C456" s="13" t="s">
        <v>372</v>
      </c>
      <c r="D456" s="14">
        <v>6057.577385775161</v>
      </c>
      <c r="E456" s="17">
        <v>33.14</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1827.0522242225427</v>
      </c>
      <c r="Q456" s="15"/>
      <c r="R456" s="20">
        <v>60.901740807418086</v>
      </c>
      <c r="T456" s="118">
        <v>8.7005320917262097</v>
      </c>
      <c r="U456" s="118">
        <v>46.371750912190883</v>
      </c>
      <c r="V456" s="20">
        <v>45.029180875115813</v>
      </c>
      <c r="W456" s="20">
        <v>39.713124288627988</v>
      </c>
      <c r="X456" s="20">
        <v>63.063187987950535</v>
      </c>
    </row>
    <row r="457" spans="1:24">
      <c r="A457" s="13" t="s">
        <v>26</v>
      </c>
      <c r="B457" s="13">
        <v>60</v>
      </c>
      <c r="C457" s="13" t="s">
        <v>372</v>
      </c>
      <c r="D457" s="14">
        <v>2793.0545870504984</v>
      </c>
      <c r="E457" s="17">
        <v>12.77</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1587.0923021329118</v>
      </c>
      <c r="Q457" s="15"/>
      <c r="R457" s="20">
        <v>52.903076737763726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-3237.5169337099405</v>
      </c>
      <c r="E458" s="17">
        <v>9.01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852.27329959155566</v>
      </c>
      <c r="Q458" s="15"/>
      <c r="R458" s="20">
        <v>28.409109986385189</v>
      </c>
      <c r="T458" s="118">
        <v>-6.8556960695934244</v>
      </c>
      <c r="U458" s="118">
        <v>10.041028651204638</v>
      </c>
      <c r="V458" s="20">
        <v>30.735607419481003</v>
      </c>
      <c r="W458" s="20">
        <v>46.957936043088722</v>
      </c>
      <c r="X458" s="20">
        <v>51.963694198944502</v>
      </c>
    </row>
    <row r="459" spans="1:24">
      <c r="A459" s="13" t="s">
        <v>279</v>
      </c>
      <c r="B459" s="13">
        <v>60</v>
      </c>
      <c r="C459" s="13" t="s">
        <v>372</v>
      </c>
      <c r="D459" s="14">
        <v>-499.70116982986923</v>
      </c>
      <c r="E459" s="17">
        <v>13.25</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517.25926727681451</v>
      </c>
      <c r="Q459" s="15"/>
      <c r="R459" s="20">
        <v>17.241975575893818</v>
      </c>
      <c r="T459" s="118">
        <v>-2.7943258852667796</v>
      </c>
      <c r="U459" s="120">
        <v>-17.97100370093899</v>
      </c>
      <c r="V459" s="20">
        <v>48.908376522306789</v>
      </c>
      <c r="W459" s="20">
        <v>37.847160400141519</v>
      </c>
      <c r="X459" s="20">
        <v>45.826534308807986</v>
      </c>
    </row>
    <row r="460" spans="1:24">
      <c r="A460" s="13" t="s">
        <v>264</v>
      </c>
      <c r="B460" s="13">
        <v>60</v>
      </c>
      <c r="C460" s="13" t="s">
        <v>372</v>
      </c>
      <c r="D460" s="14">
        <v>956.19253194108467</v>
      </c>
      <c r="E460" s="17">
        <v>19.95</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1738.6033494388571</v>
      </c>
      <c r="Q460" s="15"/>
      <c r="R460" s="20">
        <v>57.953444981295235</v>
      </c>
      <c r="T460" s="118">
        <v>-6.7603260232365869</v>
      </c>
      <c r="U460" s="120">
        <v>6.2236512361377549</v>
      </c>
      <c r="V460" s="20">
        <v>40.018584471509662</v>
      </c>
      <c r="W460" s="20">
        <v>47.118790499964106</v>
      </c>
      <c r="X460" s="20">
        <v>49.616571564040335</v>
      </c>
    </row>
    <row r="461" spans="1:24">
      <c r="A461" s="13" t="s">
        <v>159</v>
      </c>
      <c r="B461" s="13">
        <v>60</v>
      </c>
      <c r="C461" s="13" t="s">
        <v>372</v>
      </c>
      <c r="D461" s="13">
        <v>981.28292339934478</v>
      </c>
      <c r="E461" s="17">
        <v>11.5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2194.8281500624535</v>
      </c>
      <c r="Q461" s="15"/>
      <c r="R461" s="20">
        <v>73.160938335415111</v>
      </c>
      <c r="T461" s="118">
        <v>-4.8248795455040749</v>
      </c>
      <c r="U461" s="120">
        <v>5.7074270088889989</v>
      </c>
      <c r="V461" s="20">
        <v>41.967134796356817</v>
      </c>
      <c r="W461" s="20">
        <v>52.720791719035169</v>
      </c>
      <c r="X461" s="20">
        <v>49.924042530577154</v>
      </c>
    </row>
    <row r="462" spans="1:24">
      <c r="A462" s="13" t="s">
        <v>293</v>
      </c>
      <c r="B462" s="13">
        <v>60</v>
      </c>
      <c r="C462" s="13" t="s">
        <v>372</v>
      </c>
      <c r="D462" s="14">
        <v>-27244.35152170372</v>
      </c>
      <c r="E462" s="17">
        <v>149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750.39463815523254</v>
      </c>
      <c r="Q462" s="15"/>
      <c r="R462" s="20">
        <v>25.013154605174417</v>
      </c>
      <c r="T462" s="118">
        <v>-173.61436978884456</v>
      </c>
      <c r="U462" s="120">
        <v>-54.195187576434307</v>
      </c>
      <c r="V462" s="20">
        <v>32.564651975970442</v>
      </c>
      <c r="W462" s="20">
        <v>50.607874930028508</v>
      </c>
      <c r="X462" s="20">
        <v>38.009618000877239</v>
      </c>
    </row>
    <row r="463" spans="1:24">
      <c r="A463" s="13" t="s">
        <v>32</v>
      </c>
      <c r="B463" s="13">
        <v>60</v>
      </c>
      <c r="C463" s="13" t="s">
        <v>372</v>
      </c>
      <c r="D463" s="13">
        <v>-990.23562774977586</v>
      </c>
      <c r="E463" s="17">
        <v>10.19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976.08260885734012</v>
      </c>
      <c r="Q463" s="15"/>
      <c r="R463" s="20">
        <v>32.536086961911337</v>
      </c>
      <c r="T463" s="118">
        <v>-4.2871521120758871</v>
      </c>
      <c r="U463" s="118">
        <v>13.072353816308784</v>
      </c>
      <c r="V463" s="20">
        <v>43.514781193474512</v>
      </c>
      <c r="W463" s="20">
        <v>41.887582414063225</v>
      </c>
      <c r="X463" s="20">
        <v>55.73080553237422</v>
      </c>
    </row>
    <row r="464" spans="1:24">
      <c r="A464" s="13" t="s">
        <v>63</v>
      </c>
      <c r="B464" s="13">
        <v>60</v>
      </c>
      <c r="C464" s="13" t="s">
        <v>372</v>
      </c>
      <c r="D464" s="14">
        <v>5018.3995029138368</v>
      </c>
      <c r="E464" s="17">
        <v>128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1706.8415712188571</v>
      </c>
      <c r="Q464" s="15"/>
      <c r="R464" s="20">
        <v>56.894719040628573</v>
      </c>
      <c r="T464" s="118">
        <v>64.423969594031405</v>
      </c>
      <c r="U464" s="118">
        <v>170.11862231403953</v>
      </c>
      <c r="V464" s="20">
        <v>44.078927431766523</v>
      </c>
      <c r="W464" s="20">
        <v>71.317359869149428</v>
      </c>
      <c r="X464" s="20">
        <v>62.243632860669777</v>
      </c>
    </row>
    <row r="465" spans="1:24">
      <c r="A465" s="13" t="s">
        <v>442</v>
      </c>
      <c r="B465" s="13">
        <v>60</v>
      </c>
      <c r="C465" s="13" t="s">
        <v>372</v>
      </c>
      <c r="D465" s="14">
        <v>-17359.039998421224</v>
      </c>
      <c r="E465" s="17">
        <v>123.7</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598.66279763697798</v>
      </c>
      <c r="Q465" s="15"/>
      <c r="R465" s="20">
        <v>19.955426587899264</v>
      </c>
      <c r="T465" s="118">
        <v>-163.38153896625244</v>
      </c>
      <c r="U465" s="120">
        <v>-247.78966274110616</v>
      </c>
      <c r="V465" s="20">
        <v>36.214884204786834</v>
      </c>
      <c r="W465" s="20">
        <v>50.182950799528207</v>
      </c>
      <c r="X465" s="20">
        <v>37.041536411714702</v>
      </c>
    </row>
    <row r="466" spans="1:24">
      <c r="A466" s="13" t="s">
        <v>443</v>
      </c>
      <c r="B466" s="13">
        <v>60</v>
      </c>
      <c r="C466" s="13" t="s">
        <v>372</v>
      </c>
      <c r="D466" s="14">
        <v>-2057.3548550732212</v>
      </c>
      <c r="E466" s="17">
        <v>20.46</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216.47096864333315</v>
      </c>
      <c r="Q466" s="15"/>
      <c r="R466" s="20">
        <v>7.2156989547777721</v>
      </c>
      <c r="T466" s="118">
        <v>-14.162752486319654</v>
      </c>
      <c r="U466" s="120">
        <v>7.6209167929232891</v>
      </c>
      <c r="V466" s="20">
        <v>34.514071662605893</v>
      </c>
      <c r="W466" s="20">
        <v>58.012506536197002</v>
      </c>
      <c r="X466" s="20">
        <v>46.028583023314688</v>
      </c>
    </row>
    <row r="467" spans="1:24">
      <c r="A467" s="13" t="s">
        <v>325</v>
      </c>
      <c r="B467" s="13">
        <v>60</v>
      </c>
      <c r="C467" s="13" t="s">
        <v>372</v>
      </c>
      <c r="D467" s="14">
        <v>-9158.5598325338688</v>
      </c>
      <c r="E467" s="17">
        <v>40.520000000000003</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560.61310477911911</v>
      </c>
      <c r="Q467" s="15"/>
      <c r="R467" s="20">
        <v>18.687103492637302</v>
      </c>
      <c r="T467" s="118">
        <v>-0.13587417678550651</v>
      </c>
      <c r="U467" s="120">
        <v>4.5139595698547197</v>
      </c>
      <c r="V467" s="20">
        <v>41.914380174969239</v>
      </c>
      <c r="W467" s="20">
        <v>29.877399490441302</v>
      </c>
      <c r="X467" s="20">
        <v>49.566130256136788</v>
      </c>
    </row>
    <row r="468" spans="1:24">
      <c r="A468" s="13" t="s">
        <v>162</v>
      </c>
      <c r="B468" s="13">
        <v>60</v>
      </c>
      <c r="C468" s="13" t="s">
        <v>372</v>
      </c>
      <c r="D468" s="14">
        <v>299.47816144188619</v>
      </c>
      <c r="E468" s="17">
        <v>11.11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2176.5037078951532</v>
      </c>
      <c r="Q468" s="15"/>
      <c r="R468" s="20">
        <v>72.550123596505102</v>
      </c>
      <c r="T468" s="118">
        <v>-9.3435471187133601</v>
      </c>
      <c r="U468" s="120">
        <v>4.8751821186487732</v>
      </c>
      <c r="V468" s="20">
        <v>26.508785587336931</v>
      </c>
      <c r="W468" s="20">
        <v>49.428873767083211</v>
      </c>
      <c r="X468" s="20">
        <v>46.616049621781592</v>
      </c>
    </row>
    <row r="469" spans="1:24">
      <c r="A469" s="13" t="s">
        <v>250</v>
      </c>
      <c r="B469" s="13">
        <v>60</v>
      </c>
      <c r="C469" s="13" t="s">
        <v>372</v>
      </c>
      <c r="D469" s="13">
        <v>2234.345828300377</v>
      </c>
      <c r="E469" s="17">
        <v>22.42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2074.7216907248276</v>
      </c>
      <c r="Q469" s="15"/>
      <c r="R469" s="20">
        <v>69.157389690827586</v>
      </c>
      <c r="T469" s="118">
        <v>12.636185924555789</v>
      </c>
      <c r="U469" s="118">
        <v>48.093323345335875</v>
      </c>
      <c r="V469" s="20">
        <v>61.394937554742327</v>
      </c>
      <c r="W469" s="20">
        <v>61.083563329448253</v>
      </c>
      <c r="X469" s="20">
        <v>72.221045837560794</v>
      </c>
    </row>
    <row r="470" spans="1:24">
      <c r="A470" s="13" t="s">
        <v>71</v>
      </c>
      <c r="B470" s="13">
        <v>60</v>
      </c>
      <c r="C470" s="13" t="s">
        <v>372</v>
      </c>
      <c r="D470" s="13">
        <v>-1361518.5595652747</v>
      </c>
      <c r="E470" s="17">
        <v>4065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131.82217813639517</v>
      </c>
      <c r="Q470" s="15"/>
      <c r="R470" s="20">
        <v>4.3940726045465057</v>
      </c>
      <c r="T470" s="118">
        <v>-7486.8165657637928</v>
      </c>
      <c r="U470" s="120">
        <v>-8053.8008569804606</v>
      </c>
      <c r="V470" s="20">
        <v>28.509859121333442</v>
      </c>
      <c r="W470" s="20">
        <v>48.585523155167529</v>
      </c>
      <c r="X470" s="20">
        <v>39.345993466170263</v>
      </c>
    </row>
    <row r="471" spans="1:24">
      <c r="A471" s="13" t="s">
        <v>418</v>
      </c>
      <c r="B471" s="13">
        <v>60</v>
      </c>
      <c r="C471" s="13" t="s">
        <v>372</v>
      </c>
      <c r="D471" s="13">
        <v>1321.4704540474197</v>
      </c>
      <c r="E471" s="17">
        <v>7.32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2068.9716431897286</v>
      </c>
      <c r="Q471" s="15"/>
      <c r="R471" s="20">
        <v>68.965721439657628</v>
      </c>
      <c r="T471" s="118">
        <v>1.3432057301204914</v>
      </c>
      <c r="U471" s="120">
        <v>3.0171085288259647</v>
      </c>
      <c r="V471" s="20">
        <v>49.859494787200411</v>
      </c>
      <c r="W471" s="20">
        <v>42.746885584877809</v>
      </c>
      <c r="X471" s="20">
        <v>56.774032256100924</v>
      </c>
    </row>
    <row r="472" spans="1:24">
      <c r="A472" s="13" t="s">
        <v>331</v>
      </c>
      <c r="B472" s="13">
        <v>60</v>
      </c>
      <c r="C472" s="13" t="s">
        <v>372</v>
      </c>
      <c r="D472" s="14">
        <v>-9631.2216208458067</v>
      </c>
      <c r="E472" s="17">
        <v>30.58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137.90527588297769</v>
      </c>
      <c r="Q472" s="15"/>
      <c r="R472" s="20">
        <v>4.5968425294325899</v>
      </c>
      <c r="T472" s="118">
        <v>-24.948782903969473</v>
      </c>
      <c r="U472" s="120">
        <v>9.8436099033230562</v>
      </c>
      <c r="V472" s="20">
        <v>38.827823521005961</v>
      </c>
      <c r="W472" s="20">
        <v>48.81881936677771</v>
      </c>
      <c r="X472" s="20">
        <v>48.850051406535208</v>
      </c>
    </row>
    <row r="473" spans="1:24">
      <c r="A473" s="13" t="s">
        <v>126</v>
      </c>
      <c r="B473" s="13">
        <v>60</v>
      </c>
      <c r="C473" s="13" t="s">
        <v>372</v>
      </c>
      <c r="D473" s="14">
        <v>118.80443351095948</v>
      </c>
      <c r="E473" s="17">
        <v>18.41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1416.3809674987781</v>
      </c>
      <c r="Q473" s="15"/>
      <c r="R473" s="20">
        <v>47.212698916625939</v>
      </c>
      <c r="T473" s="118">
        <v>-1.3953264022028478</v>
      </c>
      <c r="U473" s="120">
        <v>1.2124656118723109</v>
      </c>
      <c r="V473" s="20">
        <v>50.731471516878656</v>
      </c>
      <c r="W473" s="20">
        <v>60.794358752395311</v>
      </c>
      <c r="X473" s="20">
        <v>49.804669931986197</v>
      </c>
    </row>
    <row r="474" spans="1:24">
      <c r="A474" s="13" t="s">
        <v>306</v>
      </c>
      <c r="B474" s="13">
        <v>60</v>
      </c>
      <c r="C474" s="13" t="s">
        <v>372</v>
      </c>
      <c r="D474" s="14">
        <v>53060.657684911661</v>
      </c>
      <c r="E474" s="17">
        <v>79</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2948.941163946311</v>
      </c>
      <c r="Q474" s="15"/>
      <c r="R474" s="20">
        <v>98.298038798210371</v>
      </c>
      <c r="T474" s="120">
        <v>109.98092102754789</v>
      </c>
      <c r="U474" s="118">
        <v>120.18124691322785</v>
      </c>
      <c r="V474" s="20">
        <v>36.299234400513541</v>
      </c>
      <c r="W474" s="20">
        <v>56.019281439020631</v>
      </c>
      <c r="X474" s="20">
        <v>74.606105743575085</v>
      </c>
    </row>
    <row r="475" spans="1:24">
      <c r="A475" s="13" t="s">
        <v>64</v>
      </c>
      <c r="B475" s="13">
        <v>60</v>
      </c>
      <c r="C475" s="13" t="s">
        <v>372</v>
      </c>
      <c r="D475" s="14">
        <v>79644.149218469523</v>
      </c>
      <c r="E475" s="17">
        <v>163.1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2716.0707671436344</v>
      </c>
      <c r="Q475" s="15"/>
      <c r="R475" s="20">
        <v>90.535692238121143</v>
      </c>
      <c r="T475" s="118">
        <v>117.14707014580824</v>
      </c>
      <c r="U475" s="118">
        <v>164.06355813243636</v>
      </c>
      <c r="V475" s="20">
        <v>61.476731175390398</v>
      </c>
      <c r="W475" s="20">
        <v>39.4158577493276</v>
      </c>
      <c r="X475" s="20">
        <v>62.045997434569792</v>
      </c>
    </row>
    <row r="476" spans="1:24">
      <c r="A476" s="13" t="s">
        <v>224</v>
      </c>
      <c r="B476" s="13">
        <v>60</v>
      </c>
      <c r="C476" s="13" t="s">
        <v>372</v>
      </c>
      <c r="D476" s="14">
        <v>-698.24532734579225</v>
      </c>
      <c r="E476" s="17">
        <v>3.1</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985.56792788089706</v>
      </c>
      <c r="Q476" s="15"/>
      <c r="R476" s="20">
        <v>32.852264262696572</v>
      </c>
      <c r="T476" s="118">
        <v>2.2363526535662537</v>
      </c>
      <c r="U476" s="118">
        <v>4.2425571259958605</v>
      </c>
      <c r="V476" s="20">
        <v>45.528098166408626</v>
      </c>
      <c r="W476" s="20">
        <v>32.615413268132585</v>
      </c>
      <c r="X476" s="20">
        <v>64.01074573542715</v>
      </c>
    </row>
    <row r="477" spans="1:24">
      <c r="A477" s="13" t="s">
        <v>736</v>
      </c>
      <c r="B477" s="13">
        <v>60</v>
      </c>
      <c r="C477" s="13" t="s">
        <v>372</v>
      </c>
      <c r="D477" s="14">
        <v>-11585.155206626396</v>
      </c>
      <c r="E477" s="17">
        <v>40.92</v>
      </c>
      <c r="F477" s="13" t="s">
        <v>699</v>
      </c>
      <c r="G477" s="13" t="s">
        <v>1022</v>
      </c>
      <c r="H477" s="13" t="s">
        <v>1969</v>
      </c>
      <c r="I477" s="13" t="s">
        <v>790</v>
      </c>
      <c r="J477" s="13" t="s">
        <v>1023</v>
      </c>
      <c r="K477" s="13" t="s">
        <v>787</v>
      </c>
      <c r="L477" s="13" t="s">
        <v>1083</v>
      </c>
      <c r="M477" s="13" t="s">
        <v>1970</v>
      </c>
      <c r="N477" s="13" t="s">
        <v>799</v>
      </c>
      <c r="P477" s="13">
        <v>111.72096127075704</v>
      </c>
      <c r="Q477" s="16" t="s">
        <v>2394</v>
      </c>
      <c r="R477" s="20">
        <v>3.724032042358568</v>
      </c>
      <c r="T477" s="118">
        <v>-12.600627282527128</v>
      </c>
      <c r="U477" s="120">
        <v>-54.376572359588948</v>
      </c>
      <c r="V477" s="20">
        <v>48.536091493269581</v>
      </c>
      <c r="W477" s="20">
        <v>54.253457521084812</v>
      </c>
      <c r="X477" s="20">
        <v>45.413356057959248</v>
      </c>
    </row>
    <row r="478" spans="1:24">
      <c r="A478" s="13" t="s">
        <v>737</v>
      </c>
      <c r="B478" s="13">
        <v>60</v>
      </c>
      <c r="C478" s="13" t="s">
        <v>372</v>
      </c>
      <c r="D478" s="14">
        <v>-38844.339557144849</v>
      </c>
      <c r="E478" s="17">
        <v>186.8</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526.73680598777833</v>
      </c>
      <c r="Q478" s="16" t="s">
        <v>2395</v>
      </c>
      <c r="R478" s="20">
        <v>17.557893532925945</v>
      </c>
      <c r="T478" s="118">
        <v>-272.88721255610227</v>
      </c>
      <c r="U478" s="120">
        <v>139.34660882593079</v>
      </c>
      <c r="V478" s="20">
        <v>36.236018394225063</v>
      </c>
      <c r="W478" s="20">
        <v>49.765014416068254</v>
      </c>
      <c r="X478" s="20">
        <v>46.701158260976435</v>
      </c>
    </row>
    <row r="479" spans="1:24">
      <c r="A479" s="13" t="s">
        <v>359</v>
      </c>
      <c r="B479" s="13">
        <v>60</v>
      </c>
      <c r="C479" s="13" t="s">
        <v>372</v>
      </c>
      <c r="D479" s="14">
        <v>-672.73322955951903</v>
      </c>
      <c r="E479" s="17">
        <v>3.16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281.14616059613735</v>
      </c>
      <c r="Q479" s="15"/>
      <c r="R479" s="20">
        <v>9.371538686537912</v>
      </c>
      <c r="T479" s="118">
        <v>-3.2168989045660679</v>
      </c>
      <c r="U479" s="120">
        <v>-2.8583432648148399</v>
      </c>
      <c r="V479" s="20">
        <v>35.272171215085763</v>
      </c>
      <c r="W479" s="20">
        <v>46.160068714232068</v>
      </c>
      <c r="X479" s="20">
        <v>43.765791037084952</v>
      </c>
    </row>
    <row r="480" spans="1:24">
      <c r="A480" s="13" t="s">
        <v>14</v>
      </c>
      <c r="B480" s="13">
        <v>60</v>
      </c>
      <c r="C480" s="13" t="s">
        <v>372</v>
      </c>
      <c r="D480" s="14">
        <v>76405.678699627228</v>
      </c>
      <c r="E480" s="17">
        <v>258.25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1776.37271048757</v>
      </c>
      <c r="Q480" s="15"/>
      <c r="R480" s="20">
        <v>59.212423682919002</v>
      </c>
      <c r="T480" s="118">
        <v>118.51896124336719</v>
      </c>
      <c r="U480" s="118">
        <v>488.47818374580385</v>
      </c>
      <c r="V480" s="20">
        <v>51.113028848973123</v>
      </c>
      <c r="W480" s="20">
        <v>44.846800046101279</v>
      </c>
      <c r="X480" s="20">
        <v>59.598369262738032</v>
      </c>
    </row>
    <row r="481" spans="1:24">
      <c r="A481" s="13" t="s">
        <v>738</v>
      </c>
      <c r="B481" s="13">
        <v>60</v>
      </c>
      <c r="C481" s="13" t="s">
        <v>372</v>
      </c>
      <c r="D481" s="14">
        <v>-30864.013606657467</v>
      </c>
      <c r="E481" s="17">
        <v>154.80000000000001</v>
      </c>
      <c r="F481" s="13" t="s">
        <v>683</v>
      </c>
      <c r="G481" s="13">
        <v>2238951517</v>
      </c>
      <c r="H481" s="13" t="s">
        <v>1975</v>
      </c>
      <c r="I481" s="13" t="s">
        <v>1008</v>
      </c>
      <c r="J481" s="13">
        <v>9346162322</v>
      </c>
      <c r="K481" s="13">
        <v>0</v>
      </c>
      <c r="L481" s="13" t="s">
        <v>476</v>
      </c>
      <c r="M481" s="13" t="s">
        <v>1976</v>
      </c>
      <c r="N481" s="13" t="s">
        <v>870</v>
      </c>
      <c r="O481" s="13">
        <v>23.516401948437789</v>
      </c>
      <c r="P481" s="13">
        <v>215.0975687615188</v>
      </c>
      <c r="Q481" s="15"/>
      <c r="R481" s="20">
        <v>7.1699189587172931</v>
      </c>
      <c r="T481" s="118">
        <v>-210.87622229670899</v>
      </c>
      <c r="U481" s="120">
        <v>-275.39126238542593</v>
      </c>
      <c r="V481" s="20">
        <v>30.275415863124252</v>
      </c>
      <c r="W481" s="20">
        <v>46.264119053290372</v>
      </c>
      <c r="X481" s="20">
        <v>38.63691518714127</v>
      </c>
    </row>
    <row r="482" spans="1:24">
      <c r="A482" s="13" t="s">
        <v>480</v>
      </c>
      <c r="B482" s="13">
        <v>60</v>
      </c>
      <c r="C482" s="13" t="s">
        <v>372</v>
      </c>
      <c r="D482" s="14">
        <v>-1965.737385615105</v>
      </c>
      <c r="E482" s="17">
        <v>5.51</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149.10638837525087</v>
      </c>
      <c r="Q482" s="15"/>
      <c r="R482" s="20">
        <v>4.9702129458416957</v>
      </c>
      <c r="T482" s="118">
        <v>-6.7673765700053234</v>
      </c>
      <c r="U482" s="118"/>
      <c r="V482" s="20">
        <v>37.266051851498304</v>
      </c>
      <c r="W482" s="20">
        <v>30.765035228170408</v>
      </c>
      <c r="X482" s="20">
        <v>12.422926465248</v>
      </c>
    </row>
    <row r="483" spans="1:24">
      <c r="A483" s="13" t="s">
        <v>533</v>
      </c>
      <c r="B483" s="13">
        <v>60</v>
      </c>
      <c r="C483" s="13" t="s">
        <v>372</v>
      </c>
      <c r="D483" s="14">
        <v>26759.195465436107</v>
      </c>
      <c r="E483" s="17">
        <v>204.7</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1922.945218082014</v>
      </c>
      <c r="Q483" s="15"/>
      <c r="R483" s="20">
        <v>64.098173936067127</v>
      </c>
      <c r="T483" s="118">
        <v>96.318463300941346</v>
      </c>
      <c r="U483" s="118"/>
      <c r="V483" s="20">
        <v>49.438238313289148</v>
      </c>
      <c r="W483" s="20">
        <v>69.589915866610738</v>
      </c>
      <c r="X483" s="20">
        <v>69.810173214931169</v>
      </c>
    </row>
    <row r="484" spans="1:24">
      <c r="A484" s="13" t="s">
        <v>180</v>
      </c>
      <c r="B484" s="13">
        <v>60</v>
      </c>
      <c r="C484" s="13" t="s">
        <v>372</v>
      </c>
      <c r="D484" s="14">
        <v>239.18280848318039</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1155.6476498310478</v>
      </c>
      <c r="Q484" s="16" t="s">
        <v>2396</v>
      </c>
      <c r="R484" s="20">
        <v>38.521588327701593</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309.94940734490939</v>
      </c>
      <c r="E485" s="17">
        <v>27.28</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2074.51472531132</v>
      </c>
      <c r="Q485" s="15"/>
      <c r="R485" s="20">
        <v>69.150490843710671</v>
      </c>
      <c r="T485" s="118">
        <v>9.7956596089829873</v>
      </c>
      <c r="U485" s="120">
        <v>21.992327840750612</v>
      </c>
      <c r="V485" s="20">
        <v>55.975692010256907</v>
      </c>
      <c r="W485" s="20">
        <v>41.284649861005754</v>
      </c>
      <c r="X485" s="20">
        <v>57.359557276800217</v>
      </c>
    </row>
    <row r="486" spans="1:24">
      <c r="A486" s="13" t="s">
        <v>321</v>
      </c>
      <c r="B486" s="13">
        <v>60</v>
      </c>
      <c r="C486" s="13" t="s">
        <v>372</v>
      </c>
      <c r="D486" s="13">
        <v>-859.49328496937926</v>
      </c>
      <c r="E486" s="17">
        <v>2.81</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159.40663251295854</v>
      </c>
      <c r="Q486" s="15"/>
      <c r="R486" s="20">
        <v>5.3135544170986178</v>
      </c>
      <c r="T486" s="118">
        <v>-3.7363974118933063</v>
      </c>
      <c r="U486" s="120">
        <v>1.1734441952759989</v>
      </c>
      <c r="V486" s="20">
        <v>26.281462891207546</v>
      </c>
      <c r="W486" s="20">
        <v>48.006847445132962</v>
      </c>
      <c r="X486" s="20">
        <v>45.620613625799329</v>
      </c>
    </row>
    <row r="487" spans="1:24">
      <c r="A487" s="13" t="s">
        <v>343</v>
      </c>
      <c r="B487" s="13">
        <v>60</v>
      </c>
      <c r="C487" s="13" t="s">
        <v>372</v>
      </c>
      <c r="D487" s="14">
        <v>17859.984734654368</v>
      </c>
      <c r="E487" s="17">
        <v>32.380000000000003</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2314.1959255680285</v>
      </c>
      <c r="Q487" s="15"/>
      <c r="R487" s="20">
        <v>77.139864185600956</v>
      </c>
      <c r="T487" s="118">
        <v>11.526064222372305</v>
      </c>
      <c r="U487" s="120">
        <v>11.180971336953398</v>
      </c>
      <c r="V487" s="20">
        <v>76.352631952309224</v>
      </c>
      <c r="W487" s="20">
        <v>41.847335343299257</v>
      </c>
      <c r="X487" s="20">
        <v>53.683770660190483</v>
      </c>
    </row>
    <row r="488" spans="1:24">
      <c r="A488" s="13" t="s">
        <v>665</v>
      </c>
      <c r="B488" s="13">
        <v>60</v>
      </c>
      <c r="C488" s="13" t="s">
        <v>372</v>
      </c>
      <c r="D488" s="14">
        <v>-444.21092244881777</v>
      </c>
      <c r="E488" s="17">
        <v>8.2200000000000006</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251.02636996450474</v>
      </c>
      <c r="Q488" s="15"/>
      <c r="R488" s="20">
        <v>8.3675456654834921</v>
      </c>
      <c r="T488" s="118">
        <v>-14.057354023639732</v>
      </c>
      <c r="U488" s="120">
        <v>7.350978139535993</v>
      </c>
      <c r="V488" s="20">
        <v>39.804171170575891</v>
      </c>
      <c r="W488" s="20">
        <v>67.701518167037335</v>
      </c>
      <c r="X488" s="20">
        <v>46.212691470260332</v>
      </c>
    </row>
    <row r="489" spans="1:24">
      <c r="A489" s="13" t="s">
        <v>106</v>
      </c>
      <c r="B489" s="13">
        <v>60</v>
      </c>
      <c r="C489" s="13" t="s">
        <v>372</v>
      </c>
      <c r="D489" s="14">
        <v>31098.280542235345</v>
      </c>
      <c r="E489" s="17">
        <v>48.22</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13017.199991863748</v>
      </c>
      <c r="E490" s="17">
        <v>30.28</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-7940.8049676605688</v>
      </c>
      <c r="E491" s="17">
        <v>17.07</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380.79741653926567</v>
      </c>
      <c r="Q491" s="16" t="s">
        <v>2397</v>
      </c>
      <c r="R491" s="20">
        <v>12.693247217975522</v>
      </c>
      <c r="T491" s="118">
        <v>-14.643878096267855</v>
      </c>
      <c r="U491" s="118">
        <v>33.548932187715401</v>
      </c>
      <c r="V491" s="20">
        <v>50.791815983645094</v>
      </c>
      <c r="W491" s="20">
        <v>27.630263069146082</v>
      </c>
      <c r="X491" s="20">
        <v>54.731240856779657</v>
      </c>
    </row>
    <row r="492" spans="1:24">
      <c r="A492" s="13" t="s">
        <v>251</v>
      </c>
      <c r="B492" s="13">
        <v>60</v>
      </c>
      <c r="C492" s="13" t="s">
        <v>372</v>
      </c>
      <c r="D492" s="14">
        <v>11393.745851453757</v>
      </c>
      <c r="E492" s="17">
        <v>92.5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1574.4655341052337</v>
      </c>
      <c r="Q492" s="15"/>
      <c r="R492" s="20">
        <v>52.48218447017446</v>
      </c>
      <c r="T492" s="118">
        <v>-32.317768396688678</v>
      </c>
      <c r="U492" s="120">
        <v>46.962941154733073</v>
      </c>
      <c r="V492" s="20">
        <v>44.494845041832328</v>
      </c>
      <c r="W492" s="20">
        <v>51.12120388393194</v>
      </c>
      <c r="X492" s="20">
        <v>51.089345092839075</v>
      </c>
    </row>
    <row r="493" spans="1:24">
      <c r="A493" s="13" t="s">
        <v>37</v>
      </c>
      <c r="B493" s="13">
        <v>60</v>
      </c>
      <c r="C493" s="13" t="s">
        <v>372</v>
      </c>
      <c r="D493" s="14">
        <v>-984.73700399081213</v>
      </c>
      <c r="E493" s="17">
        <v>5.31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479.92731303937887</v>
      </c>
      <c r="Q493" s="16" t="s">
        <v>2398</v>
      </c>
      <c r="R493" s="20">
        <v>15.997577101312629</v>
      </c>
      <c r="T493" s="118">
        <v>-2.5305516382366289</v>
      </c>
      <c r="U493" s="120">
        <v>-5.5769986456818721</v>
      </c>
      <c r="V493" s="20">
        <v>49.815348559187001</v>
      </c>
      <c r="W493" s="20">
        <v>56.847070461570524</v>
      </c>
      <c r="X493" s="20">
        <v>45.55076058747435</v>
      </c>
    </row>
    <row r="494" spans="1:24">
      <c r="A494" s="13" t="s">
        <v>314</v>
      </c>
      <c r="B494" s="13">
        <v>60</v>
      </c>
      <c r="C494" s="13" t="s">
        <v>372</v>
      </c>
      <c r="D494" s="14">
        <v>-31175.649876024352</v>
      </c>
      <c r="E494" s="17">
        <v>55.05</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1309.0866268799766</v>
      </c>
      <c r="Q494" s="15"/>
      <c r="R494" s="20">
        <v>43.636220895999223</v>
      </c>
      <c r="T494" s="120">
        <v>66.412126345979132</v>
      </c>
      <c r="U494" s="118">
        <v>95.847455405086208</v>
      </c>
      <c r="V494" s="20">
        <v>47.103451928330237</v>
      </c>
      <c r="W494" s="20">
        <v>45.939284235133783</v>
      </c>
      <c r="X494" s="20">
        <v>75.663866930314271</v>
      </c>
    </row>
    <row r="495" spans="1:24">
      <c r="A495" s="13" t="s">
        <v>74</v>
      </c>
      <c r="B495" s="13">
        <v>60</v>
      </c>
      <c r="C495" s="13" t="s">
        <v>372</v>
      </c>
      <c r="D495" s="14">
        <v>4164.2702139525591</v>
      </c>
      <c r="E495" s="17">
        <v>9.74</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2489.9472091784173</v>
      </c>
      <c r="Q495" s="15"/>
      <c r="R495" s="20">
        <v>82.998240305947249</v>
      </c>
      <c r="T495" s="118">
        <v>3.5032101067490018</v>
      </c>
      <c r="U495" s="120">
        <v>2.2524496185884146</v>
      </c>
      <c r="V495" s="20">
        <v>47.057123181819549</v>
      </c>
      <c r="W495" s="20">
        <v>28.518854205007514</v>
      </c>
      <c r="X495" s="20">
        <v>53.463444854400365</v>
      </c>
    </row>
    <row r="496" spans="1:24">
      <c r="A496" s="13" t="s">
        <v>65</v>
      </c>
      <c r="B496" s="13">
        <v>60</v>
      </c>
      <c r="C496" s="13" t="s">
        <v>372</v>
      </c>
      <c r="D496" s="14">
        <v>-2054.7534826282645</v>
      </c>
      <c r="E496" s="17">
        <v>19.52</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1151.1439209542182</v>
      </c>
      <c r="Q496" s="15"/>
      <c r="R496" s="20">
        <v>38.371464031807271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-592.78282708589813</v>
      </c>
      <c r="E497" s="17">
        <v>24.1</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674.16526161183265</v>
      </c>
      <c r="Q497" s="15"/>
      <c r="R497" s="20">
        <v>22.472175387061089</v>
      </c>
      <c r="T497" s="118">
        <v>-10.267051541574581</v>
      </c>
      <c r="U497" s="118">
        <v>38.67202461470896</v>
      </c>
      <c r="V497" s="20">
        <v>44.574713566606768</v>
      </c>
      <c r="W497" s="20">
        <v>72.106265327643399</v>
      </c>
      <c r="X497" s="20">
        <v>55.07418195697268</v>
      </c>
    </row>
    <row r="498" spans="1:24">
      <c r="A498" s="13" t="s">
        <v>3</v>
      </c>
      <c r="B498" s="13">
        <v>60</v>
      </c>
      <c r="C498" s="13" t="s">
        <v>372</v>
      </c>
      <c r="D498" s="14">
        <v>-384.14873192463619</v>
      </c>
      <c r="E498" s="17">
        <v>2.27</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378.16782737718324</v>
      </c>
      <c r="Q498" s="15"/>
      <c r="R498" s="20">
        <v>12.605594245906108</v>
      </c>
      <c r="T498" s="118">
        <v>-1.7038146230064743</v>
      </c>
      <c r="U498" s="120">
        <v>-4.5683823034888205</v>
      </c>
      <c r="V498" s="20">
        <v>40.425026642308922</v>
      </c>
      <c r="W498" s="20">
        <v>62.296462957658797</v>
      </c>
      <c r="X498" s="20">
        <v>40.639904352037902</v>
      </c>
    </row>
    <row r="499" spans="1:24">
      <c r="A499" s="13" t="s">
        <v>315</v>
      </c>
      <c r="B499" s="13">
        <v>60</v>
      </c>
      <c r="C499" s="13" t="s">
        <v>372</v>
      </c>
      <c r="D499" s="14">
        <v>22553.030844327823</v>
      </c>
      <c r="E499" s="17">
        <v>55.25</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2002.5306906780966</v>
      </c>
      <c r="Q499" s="15"/>
      <c r="R499" s="20">
        <v>66.751023022603221</v>
      </c>
      <c r="T499" s="118">
        <v>50.396995258092261</v>
      </c>
      <c r="U499" s="120">
        <v>6.7572020250853626</v>
      </c>
      <c r="V499" s="20">
        <v>68.497850707216728</v>
      </c>
      <c r="W499" s="20">
        <v>47.275459468107087</v>
      </c>
      <c r="X499" s="20">
        <v>56.871729415162442</v>
      </c>
    </row>
    <row r="500" spans="1:24">
      <c r="A500" s="13" t="s">
        <v>450</v>
      </c>
      <c r="B500" s="13">
        <v>60</v>
      </c>
      <c r="C500" s="13" t="s">
        <v>372</v>
      </c>
      <c r="D500" s="14">
        <v>1411.4526936328887</v>
      </c>
      <c r="E500" s="17">
        <v>21.22</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1198.0059134157373</v>
      </c>
      <c r="Q500" s="16" t="s">
        <v>2399</v>
      </c>
      <c r="R500" s="20">
        <v>39.933530447191245</v>
      </c>
      <c r="T500" s="118">
        <v>88.8366393280549</v>
      </c>
      <c r="U500" s="120">
        <v>18.388397861643284</v>
      </c>
      <c r="V500" s="20">
        <v>54.080301733951103</v>
      </c>
      <c r="W500" s="20">
        <v>47.763307984050954</v>
      </c>
      <c r="X500" s="20">
        <v>55.902329196283176</v>
      </c>
    </row>
    <row r="501" spans="1:24">
      <c r="A501" s="13" t="s">
        <v>544</v>
      </c>
      <c r="B501" s="13">
        <v>60</v>
      </c>
      <c r="C501" s="13" t="s">
        <v>372</v>
      </c>
      <c r="D501" s="14">
        <v>-844.16603711908067</v>
      </c>
      <c r="E501" s="17">
        <v>48.16</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1044.9987427819651</v>
      </c>
      <c r="Q501" s="15"/>
      <c r="R501" s="20">
        <v>34.833291426065507</v>
      </c>
      <c r="T501" s="118">
        <v>11.615137948390526</v>
      </c>
      <c r="U501" s="118"/>
      <c r="V501" s="20">
        <v>46.011299085864771</v>
      </c>
      <c r="W501" s="20">
        <v>61.971707461940674</v>
      </c>
      <c r="X501" s="20">
        <v>64.666267015151689</v>
      </c>
    </row>
    <row r="502" spans="1:24">
      <c r="A502" s="13" t="s">
        <v>419</v>
      </c>
      <c r="B502" s="13">
        <v>60</v>
      </c>
      <c r="C502" s="13" t="s">
        <v>372</v>
      </c>
      <c r="D502" s="13">
        <v>-1131.908356794793</v>
      </c>
      <c r="E502" s="17">
        <v>3.71</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448.41799383466724</v>
      </c>
      <c r="Q502" s="15"/>
      <c r="R502" s="20">
        <v>14.947266461155575</v>
      </c>
      <c r="T502" s="118">
        <v>-4.8266579786979724</v>
      </c>
      <c r="U502" s="120">
        <v>1.2401916143307368</v>
      </c>
      <c r="V502" s="20">
        <v>30.773740825918178</v>
      </c>
      <c r="W502" s="20">
        <v>37.714771803478875</v>
      </c>
      <c r="X502" s="20">
        <v>46.394386540718045</v>
      </c>
    </row>
    <row r="503" spans="1:24">
      <c r="A503" s="13" t="s">
        <v>740</v>
      </c>
      <c r="B503" s="13">
        <v>60</v>
      </c>
      <c r="C503" s="13" t="s">
        <v>372</v>
      </c>
      <c r="D503" s="14">
        <v>-4631.8906770805233</v>
      </c>
      <c r="E503" s="17">
        <v>4.43</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-1839.3490570391436</v>
      </c>
      <c r="E504" s="17">
        <v>10.35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1761.8306216585354</v>
      </c>
      <c r="Q504" s="16" t="s">
        <v>2400</v>
      </c>
      <c r="R504" s="20">
        <v>58.727687388617845</v>
      </c>
      <c r="T504" s="120">
        <v>19.877861448337182</v>
      </c>
      <c r="U504" s="118">
        <v>21.147249783914141</v>
      </c>
      <c r="V504" s="20">
        <v>57.300152197460463</v>
      </c>
      <c r="W504" s="20">
        <v>40.883475253273382</v>
      </c>
      <c r="X504" s="20">
        <v>84.346265448176339</v>
      </c>
    </row>
    <row r="505" spans="1:24">
      <c r="A505" s="13" t="s">
        <v>296</v>
      </c>
      <c r="B505" s="13">
        <v>60</v>
      </c>
      <c r="C505" s="13" t="s">
        <v>372</v>
      </c>
      <c r="D505" s="14">
        <v>299110.12247341831</v>
      </c>
      <c r="E505" s="17">
        <v>345.75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-472.6251623340616</v>
      </c>
      <c r="E506" s="17">
        <v>1.58</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283.22181554263301</v>
      </c>
      <c r="Q506" s="16" t="s">
        <v>2221</v>
      </c>
      <c r="R506" s="20">
        <v>9.440727184754433</v>
      </c>
      <c r="T506" s="118">
        <v>-2.7437476510748127</v>
      </c>
      <c r="U506" s="120">
        <v>-0.425872926090336</v>
      </c>
      <c r="V506" s="20">
        <v>35.799805726003008</v>
      </c>
      <c r="W506" s="20">
        <v>81.712091129254944</v>
      </c>
      <c r="X506" s="20">
        <v>44.952639435794076</v>
      </c>
    </row>
    <row r="507" spans="1:24">
      <c r="A507" s="13" t="s">
        <v>638</v>
      </c>
      <c r="B507" s="13">
        <v>60</v>
      </c>
      <c r="C507" s="13" t="s">
        <v>372</v>
      </c>
      <c r="D507" s="14">
        <v>-1770.9901232866976</v>
      </c>
      <c r="E507" s="17">
        <v>8.09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621.90148173309262</v>
      </c>
      <c r="Q507" s="15"/>
      <c r="R507" s="20">
        <v>20.730049391103087</v>
      </c>
      <c r="T507" s="118">
        <v>-6.186272390294274</v>
      </c>
      <c r="U507" s="118"/>
      <c r="V507" s="20">
        <v>34.322220583451511</v>
      </c>
      <c r="W507" s="20">
        <v>38.391274662915308</v>
      </c>
      <c r="X507" s="20">
        <v>41.075145500877667</v>
      </c>
    </row>
    <row r="508" spans="1:24">
      <c r="A508" s="13" t="s">
        <v>44</v>
      </c>
      <c r="B508" s="13">
        <v>60</v>
      </c>
      <c r="C508" s="13" t="s">
        <v>372</v>
      </c>
      <c r="D508" s="14">
        <v>-1023.1111521358116</v>
      </c>
      <c r="E508" s="17">
        <v>4.34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171.96215272229369</v>
      </c>
      <c r="Q508" s="15"/>
      <c r="R508" s="20">
        <v>5.7320717574097895</v>
      </c>
      <c r="T508" s="118">
        <v>-1.6275672390233531</v>
      </c>
      <c r="U508" s="120">
        <v>-1.1211833210114541</v>
      </c>
      <c r="V508" s="20">
        <v>41.861487137648446</v>
      </c>
      <c r="W508" s="20">
        <v>49.123678802321017</v>
      </c>
      <c r="X508" s="20">
        <v>46.610137829016566</v>
      </c>
    </row>
    <row r="509" spans="1:24">
      <c r="A509" s="13" t="s">
        <v>333</v>
      </c>
      <c r="B509" s="13">
        <v>60</v>
      </c>
      <c r="C509" s="13" t="s">
        <v>372</v>
      </c>
      <c r="D509" s="14">
        <v>-377.41077527834841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175.49031379333385</v>
      </c>
      <c r="Q509" s="16" t="s">
        <v>2401</v>
      </c>
      <c r="R509" s="20">
        <v>5.8496771264444618</v>
      </c>
      <c r="T509" s="118">
        <v>-2.0065299811740722</v>
      </c>
      <c r="U509" s="120">
        <v>0.33942265931139026</v>
      </c>
      <c r="V509" s="20">
        <v>26.032644213390114</v>
      </c>
      <c r="W509" s="20">
        <v>73.780094029554334</v>
      </c>
      <c r="X509" s="20">
        <v>44.354023230929414</v>
      </c>
    </row>
    <row r="510" spans="1:24">
      <c r="A510" s="13" t="s">
        <v>254</v>
      </c>
      <c r="B510" s="13">
        <v>60</v>
      </c>
      <c r="C510" s="13" t="s">
        <v>372</v>
      </c>
      <c r="D510" s="14">
        <v>-7715.9829817397704</v>
      </c>
      <c r="E510" s="17">
        <v>39.1</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444.88782922992664</v>
      </c>
      <c r="Q510" s="15"/>
      <c r="R510" s="20">
        <v>14.829594307664221</v>
      </c>
      <c r="T510" s="118">
        <v>-14.191983135194661</v>
      </c>
      <c r="U510" s="120">
        <v>13.321928254498729</v>
      </c>
      <c r="V510" s="20">
        <v>35.950682940832962</v>
      </c>
      <c r="W510" s="20">
        <v>49.083458386176801</v>
      </c>
      <c r="X510" s="20">
        <v>49.842422846968034</v>
      </c>
    </row>
    <row r="511" spans="1:24">
      <c r="A511" s="13" t="s">
        <v>741</v>
      </c>
      <c r="B511" s="13">
        <v>60</v>
      </c>
      <c r="C511" s="13" t="s">
        <v>372</v>
      </c>
      <c r="D511" s="14">
        <v>-12078.298757573282</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766.47858511228867</v>
      </c>
      <c r="Q511" s="15"/>
      <c r="R511" s="20">
        <v>25.549286170409623</v>
      </c>
      <c r="T511" s="118">
        <v>-30.53658125723139</v>
      </c>
      <c r="U511" s="118">
        <v>15.444447534620682</v>
      </c>
      <c r="V511" s="20">
        <v>21.928079835474943</v>
      </c>
      <c r="W511" s="20">
        <v>50.189244949910588</v>
      </c>
      <c r="X511" s="20">
        <v>45.775558280009015</v>
      </c>
    </row>
    <row r="512" spans="1:24">
      <c r="A512" s="13" t="s">
        <v>96</v>
      </c>
      <c r="B512" s="13">
        <v>60</v>
      </c>
      <c r="C512" s="13" t="s">
        <v>372</v>
      </c>
      <c r="D512" s="13">
        <v>-265.23123181626306</v>
      </c>
      <c r="E512" s="17">
        <v>3.25</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1507.0372679029742</v>
      </c>
      <c r="Q512" s="15"/>
      <c r="R512" s="20">
        <v>50.234575596765808</v>
      </c>
      <c r="T512" s="118">
        <v>-2.5917674611399022</v>
      </c>
      <c r="U512" s="120">
        <v>-3.0663721888758211</v>
      </c>
      <c r="V512" s="20">
        <v>38.193111782445804</v>
      </c>
      <c r="W512" s="20">
        <v>45.884965948261808</v>
      </c>
      <c r="X512" s="20">
        <v>43.653931383692296</v>
      </c>
    </row>
    <row r="513" spans="1:24">
      <c r="A513" s="13" t="s">
        <v>530</v>
      </c>
      <c r="B513" s="13">
        <v>60</v>
      </c>
      <c r="C513" s="13" t="s">
        <v>372</v>
      </c>
      <c r="D513" s="14">
        <v>-75891.610233323372</v>
      </c>
      <c r="E513" s="17">
        <v>229.9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393.02931506693216</v>
      </c>
      <c r="Q513" s="15"/>
      <c r="R513" s="20">
        <v>13.100977168897739</v>
      </c>
      <c r="T513" s="118">
        <v>57.440581538753008</v>
      </c>
      <c r="U513" s="118">
        <v>522.75849388818278</v>
      </c>
      <c r="V513" s="20">
        <v>55.850827729905227</v>
      </c>
      <c r="W513" s="20">
        <v>38.857538451639769</v>
      </c>
      <c r="X513" s="20">
        <v>61.812917820918997</v>
      </c>
    </row>
    <row r="514" spans="1:24">
      <c r="A514" s="13" t="s">
        <v>517</v>
      </c>
      <c r="B514" s="13">
        <v>60</v>
      </c>
      <c r="C514" s="13" t="s">
        <v>372</v>
      </c>
      <c r="D514" s="14">
        <v>525.47062165526631</v>
      </c>
      <c r="E514" s="17">
        <v>15.58</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1520.7416576624626</v>
      </c>
      <c r="Q514" s="15"/>
      <c r="R514" s="20">
        <v>50.691388588748751</v>
      </c>
      <c r="T514" s="118">
        <v>3.5794406957717939</v>
      </c>
      <c r="U514" s="118"/>
      <c r="V514" s="20">
        <v>45.515141217005585</v>
      </c>
      <c r="W514" s="20">
        <v>27.031018500417645</v>
      </c>
      <c r="X514" s="20">
        <v>54.11126908668512</v>
      </c>
    </row>
    <row r="515" spans="1:24">
      <c r="A515" s="13" t="s">
        <v>335</v>
      </c>
      <c r="B515" s="13">
        <v>60</v>
      </c>
      <c r="C515" s="13" t="s">
        <v>372</v>
      </c>
      <c r="D515" s="14">
        <v>-5197.444437533818</v>
      </c>
      <c r="E515" s="17">
        <v>22.82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209.99062090674767</v>
      </c>
      <c r="Q515" s="15"/>
      <c r="R515" s="20">
        <v>6.9996873635582553</v>
      </c>
      <c r="T515" s="118">
        <v>-33.911170162624025</v>
      </c>
      <c r="U515" s="120">
        <v>7.1835617133958252</v>
      </c>
      <c r="V515" s="20">
        <v>36.24069697441</v>
      </c>
      <c r="W515" s="20">
        <v>60.06870529191162</v>
      </c>
      <c r="X515" s="20">
        <v>45.458307569199043</v>
      </c>
    </row>
    <row r="516" spans="1:24">
      <c r="A516" s="13" t="s">
        <v>212</v>
      </c>
      <c r="B516" s="13">
        <v>60</v>
      </c>
      <c r="C516" s="13" t="s">
        <v>372</v>
      </c>
      <c r="D516" s="14">
        <v>-2616.2711733215183</v>
      </c>
      <c r="E516" s="17">
        <v>9.99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1314.7952334609868</v>
      </c>
      <c r="Q516" s="16" t="s">
        <v>2232</v>
      </c>
      <c r="R516" s="20">
        <v>43.826507782032891</v>
      </c>
      <c r="T516" s="118">
        <v>4.2165415057117883</v>
      </c>
      <c r="U516" s="120">
        <v>-6.5886282356110826</v>
      </c>
      <c r="V516" s="20">
        <v>40.478525727147101</v>
      </c>
      <c r="W516" s="20">
        <v>26.134473582550807</v>
      </c>
      <c r="X516" s="20">
        <v>50.603153966854791</v>
      </c>
    </row>
    <row r="517" spans="1:24">
      <c r="A517" s="13" t="s">
        <v>742</v>
      </c>
      <c r="B517" s="13">
        <v>60</v>
      </c>
      <c r="C517" s="13" t="s">
        <v>372</v>
      </c>
      <c r="D517" s="14">
        <v>-3145.201791344281</v>
      </c>
      <c r="E517" s="17">
        <v>10.95</v>
      </c>
      <c r="F517" s="13" t="s">
        <v>695</v>
      </c>
      <c r="G517" s="13" t="s">
        <v>1049</v>
      </c>
      <c r="H517" s="13" t="s">
        <v>2018</v>
      </c>
      <c r="I517" s="13" t="s">
        <v>499</v>
      </c>
      <c r="J517" s="13" t="s">
        <v>1050</v>
      </c>
      <c r="K517" s="13" t="s">
        <v>801</v>
      </c>
      <c r="L517" s="13" t="s">
        <v>1064</v>
      </c>
      <c r="M517" s="13" t="s">
        <v>2019</v>
      </c>
      <c r="N517" s="13" t="s">
        <v>1161</v>
      </c>
      <c r="P517" s="13">
        <v>277.25576141110275</v>
      </c>
      <c r="Q517" s="15"/>
      <c r="R517" s="20">
        <v>9.2418587137034258</v>
      </c>
      <c r="T517" s="118">
        <v>-43.984950154560032</v>
      </c>
      <c r="U517" s="118"/>
      <c r="V517" s="20">
        <v>35.970851547615936</v>
      </c>
      <c r="W517" s="20">
        <v>54.209627182497016</v>
      </c>
      <c r="X517" s="20">
        <v>51.062366142025233</v>
      </c>
    </row>
    <row r="518" spans="1:24">
      <c r="A518" s="13" t="s">
        <v>137</v>
      </c>
      <c r="B518" s="13">
        <v>60</v>
      </c>
      <c r="C518" s="13" t="s">
        <v>372</v>
      </c>
      <c r="D518" s="14">
        <v>112.45211244731657</v>
      </c>
      <c r="E518" s="17">
        <v>3.36</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904.82611360687474</v>
      </c>
      <c r="Q518" s="15"/>
      <c r="R518" s="20">
        <v>30.160870453562492</v>
      </c>
      <c r="T518" s="118">
        <v>-4.1514814543791401</v>
      </c>
      <c r="U518" s="120">
        <v>2.3592416556488294</v>
      </c>
      <c r="V518" s="20">
        <v>37.422831398441971</v>
      </c>
      <c r="W518" s="20">
        <v>49.180972792480851</v>
      </c>
      <c r="X518" s="20">
        <v>46.743532776429305</v>
      </c>
    </row>
    <row r="519" spans="1:24">
      <c r="A519" s="13" t="s">
        <v>429</v>
      </c>
      <c r="B519" s="13">
        <v>60</v>
      </c>
      <c r="C519" s="13" t="s">
        <v>372</v>
      </c>
      <c r="D519" s="13">
        <v>-980.87963938544135</v>
      </c>
      <c r="E519" s="17">
        <v>3.13</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425.16151226743438</v>
      </c>
      <c r="Q519" s="15"/>
      <c r="R519" s="20">
        <v>14.17205040891448</v>
      </c>
      <c r="T519" s="118">
        <v>-4.3684312982325002</v>
      </c>
      <c r="U519" s="120">
        <v>-6.2802940698487664</v>
      </c>
      <c r="V519" s="20">
        <v>25.408185082253805</v>
      </c>
      <c r="W519" s="20">
        <v>45.497671100002108</v>
      </c>
      <c r="X519" s="20">
        <v>34.628383682136665</v>
      </c>
    </row>
    <row r="520" spans="1:24">
      <c r="A520" s="13" t="s">
        <v>420</v>
      </c>
      <c r="B520" s="13">
        <v>60</v>
      </c>
      <c r="C520" s="13" t="s">
        <v>372</v>
      </c>
      <c r="D520" s="13">
        <v>-5.6968094320453133</v>
      </c>
      <c r="E520" s="17">
        <v>19.600000000000001</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557.05831306225275</v>
      </c>
      <c r="Q520" s="15"/>
      <c r="R520" s="20">
        <v>18.568610435408424</v>
      </c>
      <c r="T520" s="118">
        <v>-11.953803712546467</v>
      </c>
      <c r="U520" s="120">
        <v>11.497496321997716</v>
      </c>
      <c r="V520" s="20">
        <v>44.506333251504373</v>
      </c>
      <c r="W520" s="20">
        <v>54.783223841292731</v>
      </c>
      <c r="X520" s="20">
        <v>49.377892602714361</v>
      </c>
    </row>
    <row r="521" spans="1:24">
      <c r="A521" s="13" t="s">
        <v>421</v>
      </c>
      <c r="B521" s="13">
        <v>60</v>
      </c>
      <c r="C521" s="13" t="s">
        <v>372</v>
      </c>
      <c r="D521" s="14">
        <v>-1928.1407140378003</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479.06912406021667</v>
      </c>
      <c r="Q521" s="16" t="s">
        <v>2222</v>
      </c>
      <c r="R521" s="20">
        <v>15.968970802007222</v>
      </c>
      <c r="T521" s="118">
        <v>-13.623063056031395</v>
      </c>
      <c r="U521" s="120">
        <v>-8.8818611838931538</v>
      </c>
      <c r="V521" s="20">
        <v>21.059878113334676</v>
      </c>
      <c r="W521" s="20">
        <v>43.79261404204977</v>
      </c>
      <c r="X521" s="20">
        <v>39.116034692750887</v>
      </c>
    </row>
    <row r="522" spans="1:24">
      <c r="A522" s="13" t="s">
        <v>451</v>
      </c>
      <c r="B522" s="13">
        <v>60</v>
      </c>
      <c r="C522" s="13" t="s">
        <v>372</v>
      </c>
      <c r="D522" s="14">
        <v>-8413.1713459262337</v>
      </c>
      <c r="E522" s="17">
        <v>11.64</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675.7647436011423</v>
      </c>
      <c r="Q522" s="15"/>
      <c r="R522" s="20">
        <v>22.525491453371409</v>
      </c>
      <c r="T522" s="118">
        <v>-0.20834933772126973</v>
      </c>
      <c r="U522" s="120">
        <v>3.7942845056101504</v>
      </c>
      <c r="V522" s="20">
        <v>38.220807066612601</v>
      </c>
      <c r="W522" s="20">
        <v>40.010333787092243</v>
      </c>
      <c r="X522" s="20">
        <v>52.004085725171365</v>
      </c>
    </row>
    <row r="523" spans="1:24">
      <c r="A523" s="13" t="s">
        <v>4</v>
      </c>
      <c r="B523" s="13">
        <v>60</v>
      </c>
      <c r="C523" s="13" t="s">
        <v>372</v>
      </c>
      <c r="D523" s="14">
        <v>15761.479286041862</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1755.462124529535</v>
      </c>
      <c r="Q523" s="15"/>
      <c r="R523" s="20">
        <v>58.515404150984502</v>
      </c>
      <c r="T523" s="118">
        <v>4.9072539347562838</v>
      </c>
      <c r="U523" s="120">
        <v>28.41315172184359</v>
      </c>
      <c r="V523" s="20">
        <v>50.962896757368284</v>
      </c>
      <c r="W523" s="20">
        <v>54.964192016352328</v>
      </c>
      <c r="X523" s="20">
        <v>53.907578123276451</v>
      </c>
    </row>
    <row r="524" spans="1:24">
      <c r="A524" s="13" t="s">
        <v>422</v>
      </c>
      <c r="B524" s="13">
        <v>60</v>
      </c>
      <c r="C524" s="13" t="s">
        <v>372</v>
      </c>
      <c r="D524" s="14">
        <v>34948.898642996937</v>
      </c>
      <c r="E524" s="17">
        <v>136.9</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1760.7149950448295</v>
      </c>
      <c r="Q524" s="15"/>
      <c r="R524" s="20">
        <v>58.690499834827648</v>
      </c>
      <c r="T524" s="118">
        <v>-84.399480958894912</v>
      </c>
      <c r="U524" s="118">
        <v>128.92896490432079</v>
      </c>
      <c r="V524" s="20">
        <v>48.271931678660323</v>
      </c>
      <c r="W524" s="20">
        <v>76.109075115100595</v>
      </c>
      <c r="X524" s="20">
        <v>53.350704030345774</v>
      </c>
    </row>
    <row r="525" spans="1:24">
      <c r="A525" s="13" t="s">
        <v>318</v>
      </c>
      <c r="B525" s="13">
        <v>60</v>
      </c>
      <c r="C525" s="13" t="s">
        <v>372</v>
      </c>
      <c r="D525" s="14">
        <v>-95.103804440324069</v>
      </c>
      <c r="E525" s="17">
        <v>2.46</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589.61292531217293</v>
      </c>
      <c r="Q525" s="15"/>
      <c r="R525" s="20">
        <v>19.653764177072432</v>
      </c>
      <c r="T525" s="118">
        <v>-2.8693332607865463</v>
      </c>
      <c r="U525" s="120">
        <v>-2.5408026393432914</v>
      </c>
      <c r="V525" s="20">
        <v>36.545087487072962</v>
      </c>
      <c r="W525" s="20">
        <v>49.652451192051736</v>
      </c>
      <c r="X525" s="20">
        <v>39.60322894614351</v>
      </c>
    </row>
    <row r="526" spans="1:24">
      <c r="A526" s="13" t="s">
        <v>423</v>
      </c>
      <c r="B526" s="13">
        <v>60</v>
      </c>
      <c r="C526" s="13" t="s">
        <v>372</v>
      </c>
      <c r="D526" s="14">
        <v>-121011.52787719628</v>
      </c>
      <c r="E526" s="17">
        <v>267</v>
      </c>
      <c r="F526" s="13" t="s">
        <v>390</v>
      </c>
      <c r="G526" s="13" t="s">
        <v>970</v>
      </c>
      <c r="H526" s="13" t="s">
        <v>2029</v>
      </c>
      <c r="I526" s="13" t="s">
        <v>971</v>
      </c>
      <c r="J526" s="13" t="s">
        <v>972</v>
      </c>
      <c r="K526" s="13" t="s">
        <v>973</v>
      </c>
      <c r="L526" s="13" t="s">
        <v>2030</v>
      </c>
      <c r="M526" s="13" t="s">
        <v>2031</v>
      </c>
      <c r="N526" s="13" t="s">
        <v>1331</v>
      </c>
      <c r="O526" s="13">
        <v>24.534759882572583</v>
      </c>
      <c r="P526" s="13">
        <v>763.70053713988762</v>
      </c>
      <c r="Q526" s="15"/>
      <c r="R526" s="20">
        <v>25.456684571329586</v>
      </c>
      <c r="T526" s="118">
        <v>-170.13660586115805</v>
      </c>
      <c r="U526" s="120">
        <v>66.640041728524011</v>
      </c>
      <c r="V526" s="20">
        <v>36.752139528921667</v>
      </c>
      <c r="W526" s="20">
        <v>38.133932937689941</v>
      </c>
      <c r="X526" s="20">
        <v>48.794759288901702</v>
      </c>
    </row>
    <row r="527" spans="1:24">
      <c r="A527" s="13" t="s">
        <v>360</v>
      </c>
      <c r="B527" s="13">
        <v>60</v>
      </c>
      <c r="C527" s="13" t="s">
        <v>372</v>
      </c>
      <c r="D527" s="14">
        <v>-13632.473152130586</v>
      </c>
      <c r="E527" s="17">
        <v>33.9</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508.20692198185952</v>
      </c>
      <c r="Q527" s="15"/>
      <c r="R527" s="20">
        <v>16.940230732728651</v>
      </c>
      <c r="T527" s="118">
        <v>36.546864205958016</v>
      </c>
      <c r="U527" s="120">
        <v>39.1501587445849</v>
      </c>
      <c r="V527" s="20">
        <v>58.478459981238657</v>
      </c>
      <c r="W527" s="20">
        <v>51.806275040737297</v>
      </c>
      <c r="X527" s="20">
        <v>55.942527304643718</v>
      </c>
    </row>
    <row r="528" spans="1:24">
      <c r="A528" s="13" t="s">
        <v>520</v>
      </c>
      <c r="B528" s="13">
        <v>60</v>
      </c>
      <c r="C528" s="13" t="s">
        <v>372</v>
      </c>
      <c r="D528" s="14">
        <v>-81734.365601034675</v>
      </c>
      <c r="E528" s="17">
        <v>30.28</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470.06589681096023</v>
      </c>
      <c r="Q528" s="15"/>
      <c r="R528" s="20">
        <v>15.668863227032007</v>
      </c>
      <c r="T528" s="118">
        <v>-66.008873602803604</v>
      </c>
      <c r="U528" s="118"/>
      <c r="V528" s="20">
        <v>17.303002305856985</v>
      </c>
      <c r="W528" s="20">
        <v>30.415592408318226</v>
      </c>
      <c r="X528" s="20">
        <v>47.484162956490167</v>
      </c>
    </row>
    <row r="529" spans="1:24">
      <c r="A529" s="13" t="s">
        <v>288</v>
      </c>
      <c r="B529" s="13">
        <v>60</v>
      </c>
      <c r="C529" s="13" t="s">
        <v>372</v>
      </c>
      <c r="D529" s="14">
        <v>-1489.5396202465072</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113.14283720645197</v>
      </c>
      <c r="Q529" s="15"/>
      <c r="R529" s="20">
        <v>3.7714279068817325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18.16</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-12637.268460400152</v>
      </c>
      <c r="E531" s="17">
        <v>233.5</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625.33764203791702</v>
      </c>
      <c r="Q531" s="15"/>
      <c r="R531" s="20">
        <v>20.844588067930566</v>
      </c>
      <c r="T531" s="118">
        <v>55.023845576045289</v>
      </c>
      <c r="U531" s="118">
        <v>275.88084699578076</v>
      </c>
      <c r="V531" s="20">
        <v>63.875219122795002</v>
      </c>
      <c r="W531" s="20">
        <v>60.267101805314191</v>
      </c>
      <c r="X531" s="20">
        <v>58.289077406333185</v>
      </c>
    </row>
    <row r="532" spans="1:24">
      <c r="A532" s="13" t="s">
        <v>482</v>
      </c>
      <c r="B532" s="13">
        <v>60</v>
      </c>
      <c r="C532" s="13" t="s">
        <v>372</v>
      </c>
      <c r="D532" s="14">
        <v>200615.50293187678</v>
      </c>
      <c r="E532" s="17">
        <v>530</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2894.0259068142759</v>
      </c>
      <c r="Q532" s="15"/>
      <c r="R532" s="20">
        <v>96.467530227142532</v>
      </c>
      <c r="T532" s="118">
        <v>47.920156234668525</v>
      </c>
      <c r="U532" s="118"/>
      <c r="V532" s="20">
        <v>41.468757960141851</v>
      </c>
      <c r="W532" s="20">
        <v>38.957110263016659</v>
      </c>
      <c r="X532" s="20">
        <v>47.295154744551624</v>
      </c>
    </row>
    <row r="533" spans="1:24">
      <c r="A533" s="13" t="s">
        <v>474</v>
      </c>
      <c r="B533" s="13">
        <v>60</v>
      </c>
      <c r="C533" s="13" t="s">
        <v>372</v>
      </c>
      <c r="D533" s="14">
        <v>-7946.3252871541281</v>
      </c>
      <c r="E533" s="17">
        <v>8.18</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226.43117395672982</v>
      </c>
      <c r="Q533" s="16" t="s">
        <v>2220</v>
      </c>
      <c r="R533" s="20">
        <v>7.5477057985576606</v>
      </c>
      <c r="T533" s="118">
        <v>-19.898438615752543</v>
      </c>
      <c r="U533" s="120">
        <v>6.0515514326187692</v>
      </c>
      <c r="V533" s="20">
        <v>23.151319784988331</v>
      </c>
      <c r="W533" s="20">
        <v>20.707188869080007</v>
      </c>
      <c r="X533" s="20">
        <v>41.405933939360416</v>
      </c>
    </row>
    <row r="534" spans="1:24">
      <c r="A534" s="13" t="s">
        <v>234</v>
      </c>
      <c r="B534" s="13">
        <v>60</v>
      </c>
      <c r="C534" s="13" t="s">
        <v>372</v>
      </c>
      <c r="D534" s="14">
        <v>-1674.8274259729712</v>
      </c>
      <c r="E534" s="17">
        <v>17.45</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770.63712378489959</v>
      </c>
      <c r="Q534" s="15"/>
      <c r="R534" s="20">
        <v>25.687904126163321</v>
      </c>
      <c r="T534" s="118">
        <v>4.2254449524152804</v>
      </c>
      <c r="U534" s="120">
        <v>-4.1947121501258522</v>
      </c>
      <c r="V534" s="20">
        <v>46.520929633905936</v>
      </c>
      <c r="W534" s="20">
        <v>49.75900979603427</v>
      </c>
      <c r="X534" s="20">
        <v>50.750404894799537</v>
      </c>
    </row>
    <row r="535" spans="1:24">
      <c r="A535" s="13" t="s">
        <v>246</v>
      </c>
      <c r="B535" s="13">
        <v>60</v>
      </c>
      <c r="C535" s="13" t="s">
        <v>372</v>
      </c>
      <c r="D535" s="14">
        <v>-3416.0658117787079</v>
      </c>
      <c r="E535" s="17">
        <v>261</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512.04627755575666</v>
      </c>
      <c r="Q535" s="15"/>
      <c r="R535" s="20">
        <v>17.068209251858555</v>
      </c>
      <c r="T535" s="118">
        <v>-57.321492631862156</v>
      </c>
      <c r="U535" s="120">
        <v>233.03298073721777</v>
      </c>
      <c r="V535" s="20">
        <v>51.153691106193925</v>
      </c>
      <c r="W535" s="20">
        <v>56.576105524192073</v>
      </c>
      <c r="X535" s="20">
        <v>54.771902310811932</v>
      </c>
    </row>
    <row r="536" spans="1:24">
      <c r="A536" s="13" t="s">
        <v>744</v>
      </c>
      <c r="B536" s="13">
        <v>60</v>
      </c>
      <c r="C536" s="13" t="s">
        <v>372</v>
      </c>
      <c r="D536" s="14">
        <v>81111.331083607467</v>
      </c>
      <c r="E536" s="17">
        <v>147.4</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2886.6687157637011</v>
      </c>
      <c r="Q536" s="15"/>
      <c r="R536" s="20">
        <v>96.2222905254567</v>
      </c>
      <c r="T536" s="118">
        <v>-65.863912142307299</v>
      </c>
      <c r="U536" s="120">
        <v>77.141710618150796</v>
      </c>
      <c r="V536" s="20">
        <v>54.010534961936891</v>
      </c>
      <c r="W536" s="20">
        <v>55.833038437447712</v>
      </c>
      <c r="X536" s="20">
        <v>48.361090933733095</v>
      </c>
    </row>
    <row r="537" spans="1:24">
      <c r="A537" s="13" t="s">
        <v>5</v>
      </c>
      <c r="B537" s="13">
        <v>60</v>
      </c>
      <c r="C537" s="13" t="s">
        <v>372</v>
      </c>
      <c r="D537" s="14">
        <v>-17393.692902953149</v>
      </c>
      <c r="E537" s="17">
        <v>97.2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594.99218314936763</v>
      </c>
      <c r="Q537" s="15"/>
      <c r="R537" s="20">
        <v>19.833072771645586</v>
      </c>
      <c r="T537" s="118">
        <v>-24.564515457481235</v>
      </c>
      <c r="U537" s="120">
        <v>82.168074911351567</v>
      </c>
      <c r="V537" s="20">
        <v>42.436984985597235</v>
      </c>
      <c r="W537" s="20">
        <v>51.655982911704548</v>
      </c>
      <c r="X537" s="20">
        <v>55.594238300636924</v>
      </c>
    </row>
    <row r="538" spans="1:24">
      <c r="A538" s="13" t="s">
        <v>551</v>
      </c>
      <c r="B538" s="13">
        <v>60</v>
      </c>
      <c r="C538" s="13" t="s">
        <v>372</v>
      </c>
      <c r="D538" s="14">
        <v>31344.716924217835</v>
      </c>
      <c r="E538" s="17">
        <v>143</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1546.5425532698448</v>
      </c>
      <c r="Q538" s="15"/>
      <c r="R538" s="20">
        <v>51.551418442328163</v>
      </c>
      <c r="T538" s="120">
        <v>209.65642723889303</v>
      </c>
      <c r="U538" s="118"/>
      <c r="V538" s="20">
        <v>62.225630230549783</v>
      </c>
      <c r="W538" s="20">
        <v>46.336378456861617</v>
      </c>
      <c r="X538" s="20">
        <v>78.578194791083291</v>
      </c>
    </row>
    <row r="539" spans="1:24">
      <c r="A539" s="13" t="s">
        <v>27</v>
      </c>
      <c r="B539" s="13">
        <v>60</v>
      </c>
      <c r="C539" s="13" t="s">
        <v>372</v>
      </c>
      <c r="D539" s="14">
        <v>-38.47281235355382</v>
      </c>
      <c r="E539" s="17">
        <v>16.760000000000002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1092.7511707722228</v>
      </c>
      <c r="Q539" s="15"/>
      <c r="R539" s="20">
        <v>36.425039025740759</v>
      </c>
      <c r="T539" s="118">
        <v>-6.4196654244457818</v>
      </c>
      <c r="U539" s="120">
        <v>16.926085343402271</v>
      </c>
      <c r="V539" s="20">
        <v>70.930814138393586</v>
      </c>
      <c r="W539" s="20">
        <v>37.007430910684882</v>
      </c>
      <c r="X539" s="20">
        <v>51.364978679050083</v>
      </c>
    </row>
    <row r="540" spans="1:24">
      <c r="A540" s="13" t="s">
        <v>668</v>
      </c>
      <c r="B540" s="13">
        <v>60</v>
      </c>
      <c r="C540" s="13" t="s">
        <v>372</v>
      </c>
      <c r="D540" s="14">
        <v>-21360.460621236256</v>
      </c>
      <c r="E540" s="17">
        <v>39.58</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1580.1011712253662</v>
      </c>
      <c r="Q540" s="16" t="s">
        <v>2203</v>
      </c>
      <c r="R540" s="20">
        <v>52.670039040845538</v>
      </c>
      <c r="T540" s="120">
        <v>104.15531141383717</v>
      </c>
      <c r="U540" s="118">
        <v>83.747451236614978</v>
      </c>
      <c r="V540" s="20">
        <v>97.176047874678645</v>
      </c>
      <c r="W540" s="20">
        <v>58.67982374642196</v>
      </c>
      <c r="X540" s="20">
        <v>71.874150238515625</v>
      </c>
    </row>
    <row r="541" spans="1:24">
      <c r="A541" s="13" t="s">
        <v>110</v>
      </c>
      <c r="B541" s="13">
        <v>60</v>
      </c>
      <c r="C541" s="13" t="s">
        <v>372</v>
      </c>
      <c r="D541" s="14">
        <v>-1317.6787509133803</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645.11808830814107</v>
      </c>
      <c r="Q541" s="15"/>
      <c r="R541" s="20">
        <v>21.503936276938035</v>
      </c>
      <c r="T541" s="118">
        <v>-14.400726520665312</v>
      </c>
      <c r="U541" s="118">
        <v>8.5816841310440672</v>
      </c>
      <c r="V541" s="20">
        <v>32.620351137624588</v>
      </c>
      <c r="W541" s="20">
        <v>46.716294405522902</v>
      </c>
      <c r="X541" s="20">
        <v>47.008226291360636</v>
      </c>
    </row>
    <row r="542" spans="1:24">
      <c r="A542" s="13" t="s">
        <v>452</v>
      </c>
      <c r="B542" s="13">
        <v>60</v>
      </c>
      <c r="C542" s="13" t="s">
        <v>372</v>
      </c>
      <c r="D542" s="14">
        <v>31520.59203711275</v>
      </c>
      <c r="E542" s="17">
        <v>191.7</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1698.8709786051218</v>
      </c>
      <c r="Q542" s="16" t="s">
        <v>2205</v>
      </c>
      <c r="R542" s="20">
        <v>56.629032620170726</v>
      </c>
      <c r="T542" s="118">
        <v>-200.86821646803685</v>
      </c>
      <c r="U542" s="118">
        <v>479.86712591797328</v>
      </c>
      <c r="V542" s="20">
        <v>49.432735571127189</v>
      </c>
      <c r="W542" s="20">
        <v>42.728887504560674</v>
      </c>
      <c r="X542" s="20">
        <v>54.568230358262028</v>
      </c>
    </row>
    <row r="543" spans="1:24">
      <c r="A543" s="13" t="s">
        <v>198</v>
      </c>
      <c r="B543" s="13">
        <v>60</v>
      </c>
      <c r="C543" s="13" t="s">
        <v>372</v>
      </c>
      <c r="D543" s="14">
        <v>-8975.8865893606908</v>
      </c>
      <c r="E543" s="17">
        <v>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574.00003281459942</v>
      </c>
      <c r="Q543" s="15"/>
      <c r="R543" s="20">
        <v>19.133334427153315</v>
      </c>
      <c r="T543" s="118">
        <v>-28.687979014597165</v>
      </c>
      <c r="U543" s="120">
        <v>-1.6634410359034923</v>
      </c>
      <c r="V543" s="20">
        <v>26.408907786740759</v>
      </c>
      <c r="W543" s="20">
        <v>44.052273597236628</v>
      </c>
      <c r="X543" s="20">
        <v>39.995922542085211</v>
      </c>
    </row>
    <row r="544" spans="1:24">
      <c r="A544" s="13" t="s">
        <v>104</v>
      </c>
      <c r="B544" s="13">
        <v>60</v>
      </c>
      <c r="C544" s="13" t="s">
        <v>372</v>
      </c>
      <c r="D544" s="14">
        <v>162965.89540468119</v>
      </c>
      <c r="E544" s="17">
        <v>219.9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2853.0973980606977</v>
      </c>
      <c r="Q544" s="15"/>
      <c r="R544" s="20">
        <v>95.103246602023262</v>
      </c>
      <c r="T544" s="118">
        <v>3.897660662144915</v>
      </c>
      <c r="U544" s="118">
        <v>299.20560178130955</v>
      </c>
      <c r="V544" s="20">
        <v>49.960379765960589</v>
      </c>
      <c r="W544" s="20">
        <v>64.637682514996072</v>
      </c>
      <c r="X544" s="20">
        <v>63.980478626261764</v>
      </c>
    </row>
    <row r="545" spans="1:24">
      <c r="A545" s="13" t="s">
        <v>294</v>
      </c>
      <c r="B545" s="13">
        <v>60</v>
      </c>
      <c r="C545" s="13" t="s">
        <v>372</v>
      </c>
      <c r="D545" s="14">
        <v>-33263.480387429925</v>
      </c>
      <c r="E545" s="17">
        <v>291.5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601.94891450791886</v>
      </c>
      <c r="Q545" s="15"/>
      <c r="R545" s="20">
        <v>20.064963816930629</v>
      </c>
      <c r="T545" s="118">
        <v>-44.475610959204914</v>
      </c>
      <c r="U545" s="120">
        <v>174.44648581846479</v>
      </c>
      <c r="V545" s="20">
        <v>37.787780099582385</v>
      </c>
      <c r="W545" s="20">
        <v>59.824330603432202</v>
      </c>
      <c r="X545" s="20">
        <v>54.006946482677115</v>
      </c>
    </row>
    <row r="546" spans="1:24">
      <c r="A546" s="13" t="s">
        <v>247</v>
      </c>
      <c r="B546" s="13">
        <v>60</v>
      </c>
      <c r="C546" s="13" t="s">
        <v>372</v>
      </c>
      <c r="D546" s="14">
        <v>120567.68797414179</v>
      </c>
      <c r="E546" s="17">
        <v>209.3</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2156.429095125146</v>
      </c>
      <c r="Q546" s="15"/>
      <c r="R546" s="20">
        <v>71.880969837504864</v>
      </c>
      <c r="T546" s="120">
        <v>482.05313268072189</v>
      </c>
      <c r="U546" s="118">
        <v>259.3005512991665</v>
      </c>
      <c r="V546" s="20">
        <v>90.012146547374229</v>
      </c>
      <c r="W546" s="20">
        <v>76.75784574390488</v>
      </c>
      <c r="X546" s="20">
        <v>77.514420381629961</v>
      </c>
    </row>
    <row r="547" spans="1:24">
      <c r="A547" s="13" t="s">
        <v>271</v>
      </c>
      <c r="B547" s="13">
        <v>60</v>
      </c>
      <c r="C547" s="13" t="s">
        <v>372</v>
      </c>
      <c r="D547" s="14">
        <v>1992.6769230740504</v>
      </c>
      <c r="E547" s="17">
        <v>16.829999999999998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521.75235200974544</v>
      </c>
      <c r="Q547" s="15"/>
      <c r="R547" s="20">
        <v>17.391745066991515</v>
      </c>
      <c r="T547" s="118">
        <v>-27.740421300598523</v>
      </c>
      <c r="U547" s="120">
        <v>-21.112656214217154</v>
      </c>
      <c r="V547" s="20">
        <v>23.062560189013244</v>
      </c>
      <c r="W547" s="20">
        <v>47.327382435049287</v>
      </c>
      <c r="X547" s="20">
        <v>39.998732283290806</v>
      </c>
    </row>
    <row r="548" spans="1:24">
      <c r="A548" s="13" t="s">
        <v>68</v>
      </c>
      <c r="B548" s="13">
        <v>60</v>
      </c>
      <c r="C548" s="13" t="s">
        <v>372</v>
      </c>
      <c r="D548" s="14">
        <v>-9453.8861600894106</v>
      </c>
      <c r="E548" s="17">
        <v>77.599999999999994</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624.56574740526116</v>
      </c>
      <c r="Q548" s="15"/>
      <c r="R548" s="20">
        <v>20.818858246842037</v>
      </c>
      <c r="T548" s="118">
        <v>-76.743584311928572</v>
      </c>
      <c r="U548" s="120">
        <v>4.412225157790175</v>
      </c>
      <c r="V548" s="20">
        <v>30.79495900005185</v>
      </c>
      <c r="W548" s="20">
        <v>46.055923503875391</v>
      </c>
      <c r="X548" s="20">
        <v>43.923696652867633</v>
      </c>
    </row>
    <row r="549" spans="1:24">
      <c r="A549" s="13" t="s">
        <v>45</v>
      </c>
      <c r="B549" s="13">
        <v>60</v>
      </c>
      <c r="C549" s="13" t="s">
        <v>372</v>
      </c>
      <c r="D549" s="13">
        <v>-50099.31219973453</v>
      </c>
      <c r="E549" s="17">
        <v>373.75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1233.7943580831732</v>
      </c>
      <c r="Q549" s="15"/>
      <c r="R549" s="20">
        <v>41.126478602772437</v>
      </c>
      <c r="T549" s="118">
        <v>244.96523003751065</v>
      </c>
      <c r="U549" s="118">
        <v>1021.8771577238363</v>
      </c>
      <c r="V549" s="20">
        <v>58.282899853302808</v>
      </c>
      <c r="W549" s="20">
        <v>55.628476451466469</v>
      </c>
      <c r="X549" s="20">
        <v>64.271129168278406</v>
      </c>
    </row>
    <row r="550" spans="1:24">
      <c r="A550" s="13" t="s">
        <v>195</v>
      </c>
      <c r="B550" s="13">
        <v>60</v>
      </c>
      <c r="C550" s="13" t="s">
        <v>372</v>
      </c>
      <c r="D550" s="14">
        <v>-20236.388597590463</v>
      </c>
      <c r="E550" s="17">
        <v>72.5</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629.59594783986563</v>
      </c>
      <c r="Q550" s="15"/>
      <c r="R550" s="20">
        <v>20.986531594662189</v>
      </c>
      <c r="T550" s="118">
        <v>-99.900218731162624</v>
      </c>
      <c r="U550" s="120">
        <v>-28.863242632020985</v>
      </c>
      <c r="V550" s="20">
        <v>34.667858318696297</v>
      </c>
      <c r="W550" s="20">
        <v>37.929512396822318</v>
      </c>
      <c r="X550" s="20">
        <v>39.279169115739464</v>
      </c>
    </row>
    <row r="551" spans="1:24">
      <c r="A551" s="13" t="s">
        <v>444</v>
      </c>
      <c r="B551" s="13">
        <v>60</v>
      </c>
      <c r="C551" s="13" t="s">
        <v>372</v>
      </c>
      <c r="D551" s="14">
        <v>12592.424808940166</v>
      </c>
      <c r="E551" s="17">
        <v>31.06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2582.6914609920132</v>
      </c>
      <c r="Q551" s="16" t="s">
        <v>2402</v>
      </c>
      <c r="R551" s="20">
        <v>86.089715366400441</v>
      </c>
      <c r="T551" s="118">
        <v>18.807908116061611</v>
      </c>
      <c r="U551" s="120">
        <v>25.125682894865449</v>
      </c>
      <c r="V551" s="20">
        <v>62.871864779493336</v>
      </c>
      <c r="W551" s="20">
        <v>31.565895976934609</v>
      </c>
      <c r="X551" s="20">
        <v>62.542388579324331</v>
      </c>
    </row>
    <row r="552" spans="1:24">
      <c r="A552" s="13" t="s">
        <v>196</v>
      </c>
      <c r="B552" s="13">
        <v>60</v>
      </c>
      <c r="C552" s="13" t="s">
        <v>372</v>
      </c>
      <c r="D552" s="14">
        <v>-27500.700474226393</v>
      </c>
      <c r="E552" s="17">
        <v>260.5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596.03354963673416</v>
      </c>
      <c r="Q552" s="15"/>
      <c r="R552" s="20">
        <v>19.867784987891138</v>
      </c>
      <c r="T552" s="118">
        <v>-113.53208896093804</v>
      </c>
      <c r="U552" s="120">
        <v>209.31370866447793</v>
      </c>
      <c r="V552" s="20">
        <v>40.040078417394199</v>
      </c>
      <c r="W552" s="20">
        <v>54.034442073672146</v>
      </c>
      <c r="X552" s="20">
        <v>52.55077635584923</v>
      </c>
    </row>
    <row r="553" spans="1:24">
      <c r="A553" s="13" t="s">
        <v>676</v>
      </c>
      <c r="B553" s="13">
        <v>60</v>
      </c>
      <c r="C553" s="13" t="s">
        <v>372</v>
      </c>
      <c r="D553" s="14">
        <v>10918.880015733876</v>
      </c>
      <c r="E553" s="17">
        <v>50.3</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1279.4873403643439</v>
      </c>
      <c r="Q553" s="15"/>
      <c r="R553" s="20">
        <v>42.649578012144801</v>
      </c>
      <c r="T553" s="118">
        <v>20.491768772654879</v>
      </c>
      <c r="U553" s="118">
        <v>71.396247277888207</v>
      </c>
      <c r="V553" s="20">
        <v>49.707837407619252</v>
      </c>
      <c r="W553" s="20">
        <v>37.5408719156991</v>
      </c>
      <c r="X553" s="20">
        <v>64.157756323735285</v>
      </c>
    </row>
    <row r="554" spans="1:24">
      <c r="A554" s="13" t="s">
        <v>112</v>
      </c>
      <c r="B554" s="13">
        <v>60</v>
      </c>
      <c r="C554" s="13" t="s">
        <v>372</v>
      </c>
      <c r="D554" s="14">
        <v>9363.0716426387298</v>
      </c>
      <c r="E554" s="17">
        <v>46.04</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2090.3875241333103</v>
      </c>
      <c r="Q554" s="15"/>
      <c r="R554" s="20">
        <v>69.679584137777013</v>
      </c>
      <c r="T554" s="118">
        <v>8.3620314524709727</v>
      </c>
      <c r="U554" s="118">
        <v>54.373845729728671</v>
      </c>
      <c r="V554" s="20">
        <v>54.930330533152201</v>
      </c>
      <c r="W554" s="20">
        <v>46.005809946972974</v>
      </c>
      <c r="X554" s="20">
        <v>62.426226258183938</v>
      </c>
    </row>
    <row r="555" spans="1:24">
      <c r="A555" s="13" t="s">
        <v>746</v>
      </c>
      <c r="B555" s="13">
        <v>60</v>
      </c>
      <c r="C555" s="13" t="s">
        <v>372</v>
      </c>
      <c r="D555" s="14">
        <v>33377.638697373157</v>
      </c>
      <c r="E555" s="17">
        <v>107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1904.3839441580044</v>
      </c>
      <c r="Q555" s="15"/>
      <c r="R555" s="20">
        <v>63.479464805266815</v>
      </c>
      <c r="T555" s="118">
        <v>24.224036763759642</v>
      </c>
      <c r="U555" s="118">
        <v>132.67537599043948</v>
      </c>
      <c r="V555" s="20">
        <v>50.283046332353429</v>
      </c>
      <c r="W555" s="20">
        <v>40.941373676375441</v>
      </c>
      <c r="X555" s="20">
        <v>61.663905953275048</v>
      </c>
    </row>
    <row r="556" spans="1:24">
      <c r="A556" s="13" t="s">
        <v>229</v>
      </c>
      <c r="B556" s="13">
        <v>60</v>
      </c>
      <c r="C556" s="13" t="s">
        <v>372</v>
      </c>
      <c r="D556" s="14">
        <v>3083.1009618431435</v>
      </c>
      <c r="E556" s="17">
        <v>93.95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1387.0685865651149</v>
      </c>
      <c r="Q556" s="15"/>
      <c r="R556" s="20">
        <v>46.235619552170498</v>
      </c>
      <c r="T556" s="118">
        <v>2.475714329287797</v>
      </c>
      <c r="U556" s="118">
        <v>132.00186735683388</v>
      </c>
      <c r="V556" s="20">
        <v>35.71705601088771</v>
      </c>
      <c r="W556" s="20">
        <v>58.9631350776245</v>
      </c>
      <c r="X556" s="20">
        <v>66.486591037547143</v>
      </c>
    </row>
    <row r="557" spans="1:24">
      <c r="A557" s="13" t="s">
        <v>669</v>
      </c>
      <c r="B557" s="13">
        <v>60</v>
      </c>
      <c r="C557" s="13" t="s">
        <v>372</v>
      </c>
      <c r="D557" s="13">
        <v>3450795.1147102448</v>
      </c>
      <c r="E557" s="17">
        <v>3442.5</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2793.4868867107543</v>
      </c>
      <c r="Q557" s="15"/>
      <c r="R557" s="20">
        <v>93.11622955702515</v>
      </c>
      <c r="T557" s="120">
        <v>3580.4204497531509</v>
      </c>
      <c r="U557" s="118">
        <v>4455.6658443303613</v>
      </c>
      <c r="V557" s="20">
        <v>66.843109442881357</v>
      </c>
      <c r="W557" s="20">
        <v>68.015402351915441</v>
      </c>
      <c r="X557" s="20">
        <v>96.051415804778358</v>
      </c>
    </row>
    <row r="558" spans="1:24">
      <c r="A558" s="13" t="s">
        <v>241</v>
      </c>
      <c r="B558" s="13">
        <v>60</v>
      </c>
      <c r="C558" s="13" t="s">
        <v>372</v>
      </c>
      <c r="D558" s="14">
        <v>-530.15575564738344</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261.15139056874341</v>
      </c>
      <c r="Q558" s="16" t="s">
        <v>2403</v>
      </c>
      <c r="R558" s="20">
        <v>8.705046352291447</v>
      </c>
      <c r="T558" s="118">
        <v>-5.2168690772219257</v>
      </c>
      <c r="U558" s="120">
        <v>-3.0539797538592506</v>
      </c>
      <c r="V558" s="20">
        <v>38.666970462616909</v>
      </c>
      <c r="W558" s="20">
        <v>33.640898233107201</v>
      </c>
      <c r="X558" s="20">
        <v>38.115784386433369</v>
      </c>
    </row>
    <row r="559" spans="1:24">
      <c r="A559" s="13" t="s">
        <v>747</v>
      </c>
      <c r="B559" s="13">
        <v>60</v>
      </c>
      <c r="C559" s="13" t="s">
        <v>372</v>
      </c>
      <c r="D559" s="14">
        <v>43281.358923863991</v>
      </c>
      <c r="E559" s="17">
        <v>137.69999999999999</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1979.4366792422859</v>
      </c>
      <c r="Q559" s="15"/>
      <c r="R559" s="20">
        <v>65.981222641409531</v>
      </c>
      <c r="T559" s="118">
        <v>52.043194755117952</v>
      </c>
      <c r="U559" s="118">
        <v>172.93313986504486</v>
      </c>
      <c r="V559" s="20">
        <v>51.978346913613457</v>
      </c>
      <c r="W559" s="20">
        <v>44.324934112278775</v>
      </c>
      <c r="X559" s="20">
        <v>61.944762677369106</v>
      </c>
    </row>
    <row r="560" spans="1:24">
      <c r="A560" s="13" t="s">
        <v>225</v>
      </c>
      <c r="B560" s="13">
        <v>60</v>
      </c>
      <c r="C560" s="13" t="s">
        <v>372</v>
      </c>
      <c r="D560" s="13">
        <v>-352.05119043865807</v>
      </c>
      <c r="E560" s="17">
        <v>5.79</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639.2874373155546</v>
      </c>
      <c r="Q560" s="15"/>
      <c r="R560" s="20">
        <v>21.30958124385182</v>
      </c>
      <c r="T560" s="118">
        <v>-5.0008396876768835</v>
      </c>
      <c r="U560" s="120">
        <v>-5.2552850563109921</v>
      </c>
      <c r="V560" s="20">
        <v>46.102935837491387</v>
      </c>
      <c r="W560" s="20">
        <v>61.219159634957826</v>
      </c>
      <c r="X560" s="20">
        <v>43.444516381277012</v>
      </c>
    </row>
    <row r="561" spans="1:24">
      <c r="A561" s="13" t="s">
        <v>748</v>
      </c>
      <c r="B561" s="13">
        <v>60</v>
      </c>
      <c r="C561" s="13" t="s">
        <v>372</v>
      </c>
      <c r="D561" s="14">
        <v>-697.25321967180071</v>
      </c>
      <c r="E561" s="17">
        <v>10.97</v>
      </c>
      <c r="F561" s="13" t="s">
        <v>374</v>
      </c>
      <c r="G561" s="13">
        <v>0</v>
      </c>
      <c r="H561" s="13" t="s">
        <v>2070</v>
      </c>
      <c r="I561" s="13">
        <v>16.860156785714285</v>
      </c>
      <c r="J561" s="13">
        <v>47208439000</v>
      </c>
      <c r="K561" s="13">
        <v>2800000000</v>
      </c>
      <c r="L561" s="13">
        <v>0.59311429467091681</v>
      </c>
      <c r="M561" s="13">
        <v>28000000000</v>
      </c>
      <c r="N561" s="13" t="s">
        <v>986</v>
      </c>
      <c r="O561" s="13">
        <v>0</v>
      </c>
      <c r="P561" s="13">
        <v>422.45183045332266</v>
      </c>
      <c r="Q561" s="15"/>
      <c r="R561" s="20">
        <v>14.081727681777421</v>
      </c>
      <c r="T561" s="118">
        <v>-6.1796581259536332</v>
      </c>
      <c r="U561" s="120">
        <v>4.9867721435386692</v>
      </c>
      <c r="V561" s="20">
        <v>37.603384634801877</v>
      </c>
      <c r="W561" s="20">
        <v>55.268497503070279</v>
      </c>
      <c r="X561" s="20">
        <v>48.296141404330697</v>
      </c>
    </row>
    <row r="562" spans="1:24">
      <c r="A562" s="13" t="s">
        <v>749</v>
      </c>
      <c r="B562" s="13">
        <v>60</v>
      </c>
      <c r="C562" s="13" t="s">
        <v>372</v>
      </c>
      <c r="D562" s="13">
        <v>446.04855585914873</v>
      </c>
      <c r="E562" s="17">
        <v>1.02</v>
      </c>
      <c r="F562" s="13" t="s">
        <v>693</v>
      </c>
      <c r="G562" s="13" t="s">
        <v>1053</v>
      </c>
      <c r="H562" s="13" t="s">
        <v>2071</v>
      </c>
      <c r="I562" s="13" t="s">
        <v>961</v>
      </c>
      <c r="J562" s="13" t="s">
        <v>1054</v>
      </c>
      <c r="K562" s="13" t="s">
        <v>987</v>
      </c>
      <c r="L562" s="13" t="s">
        <v>945</v>
      </c>
      <c r="M562" s="13" t="s">
        <v>2072</v>
      </c>
      <c r="N562" s="13" t="s">
        <v>1338</v>
      </c>
      <c r="O562" s="13">
        <v>0</v>
      </c>
      <c r="P562" s="13">
        <v>1582.1713948723664</v>
      </c>
      <c r="Q562" s="15"/>
      <c r="R562" s="20">
        <v>52.739046495745548</v>
      </c>
      <c r="T562" s="118">
        <v>8.2211410368360216E-2</v>
      </c>
      <c r="U562" s="120">
        <v>-1.3001457007115524</v>
      </c>
      <c r="V562" s="20">
        <v>62.103336123385176</v>
      </c>
      <c r="W562" s="20">
        <v>47.914714705580536</v>
      </c>
      <c r="X562" s="20">
        <v>45.737849457093141</v>
      </c>
    </row>
    <row r="563" spans="1:24">
      <c r="A563" s="13" t="s">
        <v>239</v>
      </c>
      <c r="B563" s="13">
        <v>60</v>
      </c>
      <c r="C563" s="13" t="s">
        <v>372</v>
      </c>
      <c r="D563" s="14">
        <v>-9682.8560020704663</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215.44048306561194</v>
      </c>
      <c r="Q563" s="15"/>
      <c r="R563" s="20">
        <v>7.1813494355203984</v>
      </c>
      <c r="T563" s="118">
        <v>-25.88006852500115</v>
      </c>
      <c r="U563" s="120">
        <v>51.90761880703036</v>
      </c>
      <c r="V563" s="20">
        <v>47.513432415159272</v>
      </c>
      <c r="W563" s="20">
        <v>63.210248684791715</v>
      </c>
      <c r="X563" s="20">
        <v>53.808126217974333</v>
      </c>
    </row>
    <row r="564" spans="1:24">
      <c r="A564" s="13" t="s">
        <v>1</v>
      </c>
      <c r="B564" s="13">
        <v>60</v>
      </c>
      <c r="C564" s="13" t="s">
        <v>372</v>
      </c>
      <c r="D564" s="14">
        <v>27756.593243177576</v>
      </c>
      <c r="E564" s="17">
        <v>430.25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1418.003020731371</v>
      </c>
      <c r="Q564" s="15"/>
      <c r="R564" s="20">
        <v>47.266767357712368</v>
      </c>
      <c r="T564" s="118">
        <v>-354.57908667700281</v>
      </c>
      <c r="U564" s="120">
        <v>-506.94201923395724</v>
      </c>
      <c r="V564" s="20">
        <v>35.235474527258887</v>
      </c>
      <c r="W564" s="20">
        <v>65.101482514814194</v>
      </c>
      <c r="X564" s="20">
        <v>37.737834097641368</v>
      </c>
    </row>
    <row r="565" spans="1:24">
      <c r="A565" s="13" t="s">
        <v>121</v>
      </c>
      <c r="B565" s="13">
        <v>60</v>
      </c>
      <c r="C565" s="13" t="s">
        <v>372</v>
      </c>
      <c r="D565" s="14">
        <v>111.52506508770976</v>
      </c>
      <c r="E565" s="17">
        <v>3.83</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1070.2741496327976</v>
      </c>
      <c r="Q565" s="16" t="s">
        <v>2203</v>
      </c>
      <c r="R565" s="20">
        <v>35.675804987759918</v>
      </c>
      <c r="T565" s="118">
        <v>-5.485135171373452</v>
      </c>
      <c r="U565" s="120">
        <v>-14.553774781147713</v>
      </c>
      <c r="V565" s="20">
        <v>38.97052529247496</v>
      </c>
      <c r="W565" s="20">
        <v>46.611610128045122</v>
      </c>
      <c r="X565" s="20">
        <v>37.179107648054178</v>
      </c>
    </row>
    <row r="566" spans="1:24">
      <c r="A566" s="13" t="s">
        <v>236</v>
      </c>
      <c r="B566" s="13">
        <v>60</v>
      </c>
      <c r="C566" s="13" t="s">
        <v>372</v>
      </c>
      <c r="D566" s="14">
        <v>-179.3812150414098</v>
      </c>
      <c r="E566" s="17">
        <v>1.98</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725.29275639044999</v>
      </c>
      <c r="Q566" s="15"/>
      <c r="R566" s="20">
        <v>24.176425213015001</v>
      </c>
      <c r="T566" s="118">
        <v>-2.2815970115572837</v>
      </c>
      <c r="U566" s="120">
        <v>-8.2709144904801271</v>
      </c>
      <c r="V566" s="20">
        <v>31.781273540174773</v>
      </c>
      <c r="W566" s="20">
        <v>49.845636444766519</v>
      </c>
      <c r="X566" s="20">
        <v>38.10319182398927</v>
      </c>
    </row>
    <row r="567" spans="1:24">
      <c r="A567" s="13" t="s">
        <v>259</v>
      </c>
      <c r="B567" s="13">
        <v>60</v>
      </c>
      <c r="C567" s="13" t="s">
        <v>372</v>
      </c>
      <c r="D567" s="14">
        <v>263620.14439097833</v>
      </c>
      <c r="E567" s="17">
        <v>392.25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3000</v>
      </c>
      <c r="Q567" s="15"/>
      <c r="R567" s="20">
        <v>100</v>
      </c>
      <c r="T567" s="120">
        <v>455.07615910540096</v>
      </c>
      <c r="U567" s="118">
        <v>409.97547007183726</v>
      </c>
      <c r="V567" s="20">
        <v>75.023490232403233</v>
      </c>
      <c r="W567" s="20">
        <v>71.555691634019581</v>
      </c>
      <c r="X567" s="20">
        <v>73.749406468335891</v>
      </c>
    </row>
    <row r="568" spans="1:24">
      <c r="A568" s="13" t="s">
        <v>118</v>
      </c>
      <c r="B568" s="13">
        <v>60</v>
      </c>
      <c r="C568" s="13" t="s">
        <v>372</v>
      </c>
      <c r="D568" s="14">
        <v>-1183.5137915981875</v>
      </c>
      <c r="E568" s="17">
        <v>6.19</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345.60767679759465</v>
      </c>
      <c r="Q568" s="15"/>
      <c r="R568" s="20">
        <v>11.520255893253156</v>
      </c>
      <c r="T568" s="118">
        <v>-7.7264878900894907</v>
      </c>
      <c r="U568" s="120">
        <v>-7.4241990298242833</v>
      </c>
      <c r="V568" s="20">
        <v>34.888249888999518</v>
      </c>
      <c r="W568" s="20">
        <v>38.435074249593143</v>
      </c>
      <c r="X568" s="20">
        <v>45.039842178072405</v>
      </c>
    </row>
    <row r="569" spans="1:24">
      <c r="A569" s="13" t="s">
        <v>70</v>
      </c>
      <c r="B569" s="13">
        <v>60</v>
      </c>
      <c r="C569" s="13" t="s">
        <v>372</v>
      </c>
      <c r="D569" s="13">
        <v>1794.4423747747605</v>
      </c>
      <c r="E569" s="17">
        <v>29.24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1937.0083888569634</v>
      </c>
      <c r="Q569" s="15"/>
      <c r="R569" s="20">
        <v>64.566946295232114</v>
      </c>
      <c r="T569" s="118">
        <v>-11.764040466939782</v>
      </c>
      <c r="U569" s="120">
        <v>8.4950249280835521</v>
      </c>
      <c r="V569" s="20">
        <v>47.296585213485848</v>
      </c>
      <c r="W569" s="20">
        <v>45.92760448821199</v>
      </c>
      <c r="X569" s="20">
        <v>48.445529902191758</v>
      </c>
    </row>
    <row r="570" spans="1:24">
      <c r="A570" s="13" t="s">
        <v>750</v>
      </c>
      <c r="B570" s="13">
        <v>60</v>
      </c>
      <c r="C570" s="13" t="s">
        <v>372</v>
      </c>
      <c r="D570" s="14">
        <v>-572.23974807786067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614.36839018129274</v>
      </c>
      <c r="Q570" s="15"/>
      <c r="R570" s="20">
        <v>20.478946339376424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22.54</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-95335.936015064814</v>
      </c>
      <c r="E572" s="17">
        <v>1499</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831.77093616612729</v>
      </c>
      <c r="Q572" s="15"/>
      <c r="R572" s="20">
        <v>27.725697872204243</v>
      </c>
      <c r="T572" s="118">
        <v>1439.6819178664009</v>
      </c>
      <c r="U572" s="118">
        <v>3316.2264235635666</v>
      </c>
      <c r="V572" s="20">
        <v>68.234484867080994</v>
      </c>
      <c r="W572" s="20">
        <v>72.913123126563974</v>
      </c>
      <c r="X572" s="20">
        <v>67.769996346869604</v>
      </c>
    </row>
    <row r="573" spans="1:24">
      <c r="A573" s="13" t="s">
        <v>312</v>
      </c>
      <c r="B573" s="13">
        <v>60</v>
      </c>
      <c r="C573" s="13" t="s">
        <v>372</v>
      </c>
      <c r="D573" s="14">
        <v>-4585.2041598199376</v>
      </c>
      <c r="E573" s="17">
        <v>22.96</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176.775691173415</v>
      </c>
      <c r="Q573" s="15"/>
      <c r="R573" s="20">
        <v>5.8925230391138337</v>
      </c>
      <c r="T573" s="118">
        <v>-40.801468846899809</v>
      </c>
      <c r="U573" s="120">
        <v>9.4505848743104082</v>
      </c>
      <c r="V573" s="20">
        <v>28.396389812919427</v>
      </c>
      <c r="W573" s="20">
        <v>70.975334756768234</v>
      </c>
      <c r="X573" s="20">
        <v>43.957218508143967</v>
      </c>
    </row>
    <row r="574" spans="1:24">
      <c r="A574" s="13" t="s">
        <v>237</v>
      </c>
      <c r="B574" s="13">
        <v>60</v>
      </c>
      <c r="C574" s="13" t="s">
        <v>372</v>
      </c>
      <c r="D574" s="14">
        <v>-7303.5827650288356</v>
      </c>
      <c r="E574" s="17">
        <v>89.95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663.11733510516274</v>
      </c>
      <c r="Q574" s="15"/>
      <c r="R574" s="20">
        <v>22.10391117017209</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-117640.06018990642</v>
      </c>
      <c r="E576" s="17">
        <v>235</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757.31172152537079</v>
      </c>
      <c r="Q576" s="15"/>
      <c r="R576" s="20">
        <v>25.243724050845692</v>
      </c>
      <c r="T576" s="118">
        <v>176.28781053585726</v>
      </c>
      <c r="U576" s="118">
        <v>307.59605878629912</v>
      </c>
      <c r="V576" s="20">
        <v>46.803826699137495</v>
      </c>
      <c r="W576" s="20">
        <v>47.712925699231313</v>
      </c>
      <c r="X576" s="20">
        <v>60.868746652196336</v>
      </c>
    </row>
    <row r="577" spans="1:24">
      <c r="A577" s="13" t="s">
        <v>108</v>
      </c>
      <c r="B577" s="13">
        <v>60</v>
      </c>
      <c r="C577" s="13" t="s">
        <v>372</v>
      </c>
      <c r="D577" s="14">
        <v>433.54440089524712</v>
      </c>
      <c r="E577" s="17">
        <v>8.5399999999999991</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1673.8262443655751</v>
      </c>
      <c r="Q577" s="15"/>
      <c r="R577" s="20">
        <v>55.794208145519171</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-1884.6815090664393</v>
      </c>
      <c r="E579" s="17">
        <v>10.6</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429.56773071555449</v>
      </c>
      <c r="Q579" s="15"/>
      <c r="R579" s="20">
        <v>14.31892435718515</v>
      </c>
      <c r="T579" s="118">
        <v>-14.235647520466035</v>
      </c>
      <c r="U579" s="120">
        <v>-3.9286346224560909</v>
      </c>
      <c r="V579" s="20">
        <v>29.606589680936793</v>
      </c>
      <c r="W579" s="20">
        <v>53.033342023603424</v>
      </c>
      <c r="X579" s="20">
        <v>39.018231572407153</v>
      </c>
    </row>
    <row r="580" spans="1:24">
      <c r="A580" s="13" t="s">
        <v>173</v>
      </c>
      <c r="B580" s="13">
        <v>60</v>
      </c>
      <c r="C580" s="13" t="s">
        <v>372</v>
      </c>
      <c r="D580" s="14">
        <v>-356.13256717413219</v>
      </c>
      <c r="E580" s="17">
        <v>1.21</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216.35818952599072</v>
      </c>
      <c r="Q580" s="16" t="s">
        <v>2203</v>
      </c>
      <c r="R580" s="20">
        <v>7.2119396508663574</v>
      </c>
      <c r="T580" s="118">
        <v>-3.6270929235639171</v>
      </c>
      <c r="U580" s="120">
        <v>-3.4445214493341236</v>
      </c>
      <c r="V580" s="20">
        <v>27.40572885397134</v>
      </c>
      <c r="W580" s="20">
        <v>44.383728354454554</v>
      </c>
      <c r="X580" s="20">
        <v>39.294279648031058</v>
      </c>
    </row>
    <row r="581" spans="1:24">
      <c r="A581" s="13" t="s">
        <v>753</v>
      </c>
      <c r="B581" s="13">
        <v>60</v>
      </c>
      <c r="C581" s="13" t="s">
        <v>372</v>
      </c>
      <c r="D581" s="14">
        <v>4100.3319584438104</v>
      </c>
      <c r="E581" s="17">
        <v>34.08</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2087.4772496328078</v>
      </c>
      <c r="Q581" s="15"/>
      <c r="R581" s="20">
        <v>69.582574987760253</v>
      </c>
      <c r="T581" s="118">
        <v>-14.32365874041782</v>
      </c>
      <c r="U581" s="118">
        <v>33.663612105580256</v>
      </c>
      <c r="V581" s="20">
        <v>37.722328216791169</v>
      </c>
      <c r="W581" s="20">
        <v>68.670109019486873</v>
      </c>
      <c r="X581" s="20">
        <v>53.605953012770769</v>
      </c>
    </row>
    <row r="582" spans="1:24">
      <c r="A582" s="13" t="s">
        <v>754</v>
      </c>
      <c r="B582" s="13">
        <v>60</v>
      </c>
      <c r="C582" s="13" t="s">
        <v>372</v>
      </c>
      <c r="D582" s="14">
        <v>-137.18362162693509</v>
      </c>
      <c r="E582" s="17">
        <v>10.95</v>
      </c>
      <c r="F582" s="13" t="s">
        <v>699</v>
      </c>
      <c r="G582" s="13" t="s">
        <v>1055</v>
      </c>
      <c r="H582" s="13" t="s">
        <v>2095</v>
      </c>
      <c r="I582" s="13" t="s">
        <v>1051</v>
      </c>
      <c r="J582" s="13" t="s">
        <v>1056</v>
      </c>
      <c r="K582" s="13" t="s">
        <v>904</v>
      </c>
      <c r="L582" s="13" t="s">
        <v>1400</v>
      </c>
      <c r="M582" s="13" t="s">
        <v>2096</v>
      </c>
      <c r="N582" s="13" t="s">
        <v>2097</v>
      </c>
      <c r="P582" s="13">
        <v>461.89396685313477</v>
      </c>
      <c r="Q582" s="15"/>
      <c r="R582" s="20">
        <v>15.396465561771159</v>
      </c>
      <c r="T582" s="118">
        <v>-8.3643048895507022</v>
      </c>
      <c r="U582" s="118"/>
      <c r="V582" s="20">
        <v>35.79392252191343</v>
      </c>
      <c r="W582" s="20">
        <v>40.273226091228956</v>
      </c>
      <c r="X582" s="20"/>
    </row>
    <row r="583" spans="1:24">
      <c r="A583" s="13" t="s">
        <v>755</v>
      </c>
      <c r="B583" s="13">
        <v>60</v>
      </c>
      <c r="C583" s="13" t="s">
        <v>372</v>
      </c>
      <c r="D583" s="13">
        <v>-236.38599595660725</v>
      </c>
      <c r="E583" s="17">
        <v>1.1299999999999999</v>
      </c>
      <c r="F583" s="13" t="s">
        <v>699</v>
      </c>
      <c r="G583" s="13" t="s">
        <v>1024</v>
      </c>
      <c r="H583" s="13" t="s">
        <v>2098</v>
      </c>
      <c r="I583" s="13" t="s">
        <v>781</v>
      </c>
      <c r="J583" s="13" t="s">
        <v>1025</v>
      </c>
      <c r="K583" s="13" t="s">
        <v>953</v>
      </c>
      <c r="L583" s="13" t="s">
        <v>1196</v>
      </c>
      <c r="M583" s="13" t="s">
        <v>2099</v>
      </c>
      <c r="N583" s="13" t="s">
        <v>496</v>
      </c>
      <c r="P583" s="13">
        <v>609.61344235605247</v>
      </c>
      <c r="Q583" s="16" t="s">
        <v>2404</v>
      </c>
      <c r="R583" s="20">
        <v>20.320448078535083</v>
      </c>
      <c r="T583" s="118">
        <v>-1.475990558357434</v>
      </c>
      <c r="U583" s="120">
        <v>0.8118703304248287</v>
      </c>
      <c r="V583" s="20">
        <v>30.159026155205588</v>
      </c>
      <c r="W583" s="20">
        <v>49.76953482307372</v>
      </c>
      <c r="X583" s="20">
        <v>46.098946708271278</v>
      </c>
    </row>
    <row r="584" spans="1:24">
      <c r="A584" s="13" t="s">
        <v>146</v>
      </c>
      <c r="B584" s="13">
        <v>60</v>
      </c>
      <c r="C584" s="13" t="s">
        <v>372</v>
      </c>
      <c r="D584" s="14">
        <v>-7004.2331793500525</v>
      </c>
      <c r="E584" s="17">
        <v>65.5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441.94956673130525</v>
      </c>
      <c r="Q584" s="15"/>
      <c r="R584" s="20">
        <v>14.731652224376841</v>
      </c>
      <c r="T584" s="118">
        <v>-30.742075137740841</v>
      </c>
      <c r="U584" s="120">
        <v>4.1485765791787799</v>
      </c>
      <c r="V584" s="20">
        <v>41.462711147539707</v>
      </c>
      <c r="W584" s="20">
        <v>61.003294372284657</v>
      </c>
      <c r="X584" s="20">
        <v>47.996182217603398</v>
      </c>
    </row>
    <row r="585" spans="1:24">
      <c r="A585" s="13" t="s">
        <v>33</v>
      </c>
      <c r="B585" s="13">
        <v>60</v>
      </c>
      <c r="C585" s="13" t="s">
        <v>372</v>
      </c>
      <c r="D585" s="14">
        <v>14127.6112602948</v>
      </c>
      <c r="E585" s="17">
        <v>90.55</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1627.8184087749423</v>
      </c>
      <c r="Q585" s="15"/>
      <c r="R585" s="20">
        <v>54.260613625831411</v>
      </c>
      <c r="T585" s="118">
        <v>69.303539764233761</v>
      </c>
      <c r="U585" s="118">
        <v>183.33502679429307</v>
      </c>
      <c r="V585" s="20">
        <v>52.913978644888985</v>
      </c>
      <c r="W585" s="20">
        <v>76.646486324304107</v>
      </c>
      <c r="X585" s="20">
        <v>79.549720690339342</v>
      </c>
    </row>
    <row r="586" spans="1:24">
      <c r="A586" s="13" t="s">
        <v>89</v>
      </c>
      <c r="B586" s="13">
        <v>60</v>
      </c>
      <c r="C586" s="13" t="s">
        <v>372</v>
      </c>
      <c r="D586" s="14">
        <v>20792.447290140073</v>
      </c>
      <c r="E586" s="17">
        <v>37.799999999999997</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2780.8695975453124</v>
      </c>
      <c r="Q586" s="15"/>
      <c r="R586" s="20">
        <v>92.695653251510421</v>
      </c>
      <c r="T586" s="120">
        <v>32.31251078761435</v>
      </c>
      <c r="U586" s="120">
        <v>17.057172077043248</v>
      </c>
      <c r="V586" s="20">
        <v>51.256709362490966</v>
      </c>
      <c r="W586" s="20">
        <v>40.760169187913391</v>
      </c>
      <c r="X586" s="20">
        <v>63.00808609328277</v>
      </c>
    </row>
    <row r="587" spans="1:24">
      <c r="A587" s="13" t="s">
        <v>91</v>
      </c>
      <c r="B587" s="13">
        <v>60</v>
      </c>
      <c r="C587" s="13" t="s">
        <v>372</v>
      </c>
      <c r="D587" s="14">
        <v>-5608.4595261259547</v>
      </c>
      <c r="E587" s="17">
        <v>34.26</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281.21501094971802</v>
      </c>
      <c r="Q587" s="15"/>
      <c r="R587" s="20">
        <v>9.3738336983239332</v>
      </c>
      <c r="T587" s="118">
        <v>-15.735570614535916</v>
      </c>
      <c r="U587" s="120">
        <v>0.68681358211016175</v>
      </c>
      <c r="V587" s="20">
        <v>46.292786982575969</v>
      </c>
      <c r="W587" s="20">
        <v>45.560421898511869</v>
      </c>
      <c r="X587" s="20">
        <v>48.347964724842321</v>
      </c>
    </row>
    <row r="588" spans="1:24">
      <c r="A588" s="13" t="s">
        <v>240</v>
      </c>
      <c r="B588" s="13">
        <v>60</v>
      </c>
      <c r="C588" s="13" t="s">
        <v>372</v>
      </c>
      <c r="D588" s="14">
        <v>427303.88161436736</v>
      </c>
      <c r="E588" s="17">
        <v>700</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2476.905180128917</v>
      </c>
      <c r="Q588" s="15"/>
      <c r="R588" s="20">
        <v>82.563506004297238</v>
      </c>
      <c r="T588" s="120">
        <v>752.11229559985895</v>
      </c>
      <c r="U588" s="118">
        <v>894.62773411314231</v>
      </c>
      <c r="V588" s="20">
        <v>70.223596120850701</v>
      </c>
      <c r="W588" s="20">
        <v>67.928589151333597</v>
      </c>
      <c r="X588" s="20">
        <v>62.582073539239168</v>
      </c>
    </row>
    <row r="589" spans="1:24">
      <c r="A589" s="13" t="s">
        <v>268</v>
      </c>
      <c r="B589" s="13">
        <v>60</v>
      </c>
      <c r="C589" s="13" t="s">
        <v>372</v>
      </c>
      <c r="D589" s="14">
        <v>-1874.5911516085112</v>
      </c>
      <c r="E589" s="17">
        <v>5.8</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591.81762771904641</v>
      </c>
      <c r="Q589" s="15"/>
      <c r="R589" s="20">
        <v>19.727254257301546</v>
      </c>
      <c r="T589" s="118">
        <v>-8.3116563351825068</v>
      </c>
      <c r="U589" s="120">
        <v>-21.906510171626216</v>
      </c>
      <c r="V589" s="20">
        <v>32.434725878250973</v>
      </c>
      <c r="W589" s="20">
        <v>37.898874561620524</v>
      </c>
      <c r="X589" s="20">
        <v>32.128797050186805</v>
      </c>
    </row>
    <row r="590" spans="1:24">
      <c r="A590" s="13" t="s">
        <v>266</v>
      </c>
      <c r="B590" s="13">
        <v>60</v>
      </c>
      <c r="C590" s="13" t="s">
        <v>372</v>
      </c>
      <c r="D590" s="14">
        <v>-3502.8664411039754</v>
      </c>
      <c r="E590" s="17">
        <v>24.86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1019.0376533276299</v>
      </c>
      <c r="Q590" s="15"/>
      <c r="R590" s="20">
        <v>33.967921777587662</v>
      </c>
      <c r="T590" s="118">
        <v>-29.383477862228062</v>
      </c>
      <c r="U590" s="120">
        <v>-78.526796286170111</v>
      </c>
      <c r="V590" s="20">
        <v>34.289466774918893</v>
      </c>
      <c r="W590" s="20">
        <v>44.919461626751151</v>
      </c>
      <c r="X590" s="20">
        <v>32.339605989192499</v>
      </c>
    </row>
    <row r="591" spans="1:24">
      <c r="A591" s="13" t="s">
        <v>756</v>
      </c>
      <c r="B591" s="13">
        <v>60</v>
      </c>
      <c r="C591" s="13" t="s">
        <v>372</v>
      </c>
      <c r="D591" s="14">
        <v>-5271.7461792060049</v>
      </c>
      <c r="E591" s="17">
        <v>22.32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134.00209770993746</v>
      </c>
      <c r="Q591" s="15"/>
      <c r="R591" s="20">
        <v>4.4667365903312488</v>
      </c>
      <c r="T591" s="118">
        <v>-39.662720298501668</v>
      </c>
      <c r="U591" s="118">
        <v>25.589263026587084</v>
      </c>
      <c r="V591" s="20">
        <v>30.551374082654569</v>
      </c>
      <c r="W591" s="20">
        <v>57.199249790900218</v>
      </c>
      <c r="X591" s="20">
        <v>47.150776475229044</v>
      </c>
    </row>
    <row r="592" spans="1:24">
      <c r="A592" s="13" t="s">
        <v>28</v>
      </c>
      <c r="B592" s="13">
        <v>60</v>
      </c>
      <c r="C592" s="13" t="s">
        <v>372</v>
      </c>
      <c r="D592" s="13">
        <v>-289.38856645795317</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692.58097344954092</v>
      </c>
      <c r="Q592" s="16" t="s">
        <v>2405</v>
      </c>
      <c r="R592" s="20">
        <v>23.086032448318029</v>
      </c>
      <c r="T592" s="118">
        <v>-0.8615002366016089</v>
      </c>
      <c r="U592" s="120">
        <v>1.7929025906480356</v>
      </c>
      <c r="V592" s="20">
        <v>27.649364436193565</v>
      </c>
      <c r="W592" s="20">
        <v>53.538716806479449</v>
      </c>
      <c r="X592" s="20">
        <v>53.142558699589671</v>
      </c>
    </row>
    <row r="593" spans="1:24">
      <c r="A593" s="13" t="s">
        <v>38</v>
      </c>
      <c r="B593" s="13">
        <v>60</v>
      </c>
      <c r="C593" s="13" t="s">
        <v>372</v>
      </c>
      <c r="D593" s="14">
        <v>-4966.1311858580602</v>
      </c>
      <c r="E593" s="17">
        <v>20.68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523.89050424306947</v>
      </c>
      <c r="Q593" s="15"/>
      <c r="R593" s="20">
        <v>17.463016808102317</v>
      </c>
      <c r="T593" s="118">
        <v>-26.553070953300164</v>
      </c>
      <c r="U593" s="120">
        <v>-16.303484733566904</v>
      </c>
      <c r="V593" s="20">
        <v>31.746045513866719</v>
      </c>
      <c r="W593" s="20">
        <v>44.75101595911547</v>
      </c>
      <c r="X593" s="20">
        <v>42.030918818560529</v>
      </c>
    </row>
    <row r="594" spans="1:24">
      <c r="A594" s="13" t="s">
        <v>511</v>
      </c>
      <c r="B594" s="13">
        <v>60</v>
      </c>
      <c r="C594" s="13" t="s">
        <v>372</v>
      </c>
      <c r="D594" s="14">
        <v>-180.0489350622847</v>
      </c>
      <c r="E594" s="17">
        <v>1.8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782.6482568712313</v>
      </c>
      <c r="Q594" s="15"/>
      <c r="R594" s="20">
        <v>26.088275229041042</v>
      </c>
      <c r="T594" s="118">
        <v>-2.9017809093137914</v>
      </c>
      <c r="U594" s="120">
        <v>-9.8733399629333007</v>
      </c>
      <c r="V594" s="20">
        <v>20.754634421370415</v>
      </c>
      <c r="W594" s="20">
        <v>52.789673915705201</v>
      </c>
      <c r="X594" s="20">
        <v>39.528310451388876</v>
      </c>
    </row>
    <row r="595" spans="1:24">
      <c r="A595" s="13" t="s">
        <v>630</v>
      </c>
      <c r="B595" s="13">
        <v>60</v>
      </c>
      <c r="C595" s="13" t="s">
        <v>372</v>
      </c>
      <c r="D595" s="14">
        <v>-20175.341711187328</v>
      </c>
      <c r="E595" s="17">
        <v>41.76</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55.501402144371312</v>
      </c>
      <c r="Q595" s="16" t="s">
        <v>2406</v>
      </c>
      <c r="R595" s="20">
        <v>1.8500467381457104</v>
      </c>
      <c r="T595" s="118">
        <v>-241.5015331553721</v>
      </c>
      <c r="U595" s="118"/>
      <c r="V595" s="20">
        <v>42.439322043132712</v>
      </c>
      <c r="W595" s="20">
        <v>36.572892169676777</v>
      </c>
      <c r="X595" s="20">
        <v>49.111456772666607</v>
      </c>
    </row>
    <row r="596" spans="1:24">
      <c r="A596" s="13" t="s">
        <v>130</v>
      </c>
      <c r="B596" s="13">
        <v>60</v>
      </c>
      <c r="C596" s="13" t="s">
        <v>372</v>
      </c>
      <c r="D596" s="14">
        <v>-1132.5675145151592</v>
      </c>
      <c r="E596" s="17">
        <v>10.7</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208.47746125989795</v>
      </c>
      <c r="Q596" s="15"/>
      <c r="R596" s="20">
        <v>6.9492487086632648</v>
      </c>
      <c r="T596" s="118">
        <v>-9.8070821204711223</v>
      </c>
      <c r="U596" s="120">
        <v>-12.265429810450588</v>
      </c>
      <c r="V596" s="20">
        <v>49.28124369043298</v>
      </c>
      <c r="W596" s="20">
        <v>44.64176765248309</v>
      </c>
      <c r="X596" s="20">
        <v>43.557666356529779</v>
      </c>
    </row>
    <row r="597" spans="1:24">
      <c r="A597" s="13" t="s">
        <v>0</v>
      </c>
      <c r="B597" s="13">
        <v>60</v>
      </c>
      <c r="C597" s="13" t="s">
        <v>372</v>
      </c>
      <c r="D597" s="14">
        <v>-11571.937208431606</v>
      </c>
      <c r="E597" s="17">
        <v>30.54</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290.39922020210844</v>
      </c>
      <c r="Q597" s="15"/>
      <c r="R597" s="20">
        <v>9.6799740067369484</v>
      </c>
      <c r="T597" s="118">
        <v>-39.780380341417683</v>
      </c>
      <c r="U597" s="120">
        <v>27.156391975347205</v>
      </c>
      <c r="V597" s="20">
        <v>28.276905353710383</v>
      </c>
      <c r="W597" s="20">
        <v>61.877319389385107</v>
      </c>
      <c r="X597" s="20">
        <v>47.451445729588173</v>
      </c>
    </row>
    <row r="598" spans="1:24">
      <c r="A598" s="13" t="s">
        <v>757</v>
      </c>
      <c r="B598" s="13">
        <v>60</v>
      </c>
      <c r="C598" s="13" t="s">
        <v>372</v>
      </c>
      <c r="D598" s="13">
        <v>-3826.0239494722014</v>
      </c>
      <c r="E598" s="17">
        <v>20.86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755.02649943207678</v>
      </c>
      <c r="Q598" s="15"/>
      <c r="R598" s="20">
        <v>25.167549981069225</v>
      </c>
      <c r="T598" s="118">
        <v>-16.703961639049467</v>
      </c>
      <c r="U598" s="120">
        <v>18.017682266733672</v>
      </c>
      <c r="V598" s="20">
        <v>49.921477551839786</v>
      </c>
      <c r="W598" s="20">
        <v>64.942224363412578</v>
      </c>
      <c r="X598" s="20">
        <v>48.84587562801827</v>
      </c>
    </row>
    <row r="599" spans="1:24">
      <c r="A599" s="13" t="s">
        <v>758</v>
      </c>
      <c r="B599" s="13">
        <v>60</v>
      </c>
      <c r="C599" s="13" t="s">
        <v>372</v>
      </c>
      <c r="D599" s="14">
        <v>-3114.4786655239009</v>
      </c>
      <c r="E599" s="17">
        <v>13.63</v>
      </c>
      <c r="F599" s="13" t="s">
        <v>353</v>
      </c>
      <c r="G599" s="13" t="s">
        <v>999</v>
      </c>
      <c r="H599" s="13" t="s">
        <v>2113</v>
      </c>
      <c r="I599" s="13" t="s">
        <v>1000</v>
      </c>
      <c r="J599" s="13" t="s">
        <v>1001</v>
      </c>
      <c r="K599" s="13" t="s">
        <v>791</v>
      </c>
      <c r="L599" s="13" t="s">
        <v>843</v>
      </c>
      <c r="M599" s="13" t="s">
        <v>2114</v>
      </c>
      <c r="N599" s="13" t="s">
        <v>2115</v>
      </c>
      <c r="O599" s="13">
        <v>9.0611392962528559</v>
      </c>
      <c r="P599" s="13">
        <v>319.47256842127956</v>
      </c>
      <c r="Q599" s="16" t="s">
        <v>2407</v>
      </c>
      <c r="R599" s="20">
        <v>10.649085614042653</v>
      </c>
      <c r="T599" s="118">
        <v>-21.469936407455226</v>
      </c>
      <c r="U599" s="120">
        <v>-61.022156850563825</v>
      </c>
      <c r="V599" s="20">
        <v>47.900831008240075</v>
      </c>
      <c r="W599" s="20">
        <v>75.299547232329289</v>
      </c>
      <c r="X599" s="20">
        <v>38.648685293297376</v>
      </c>
    </row>
    <row r="600" spans="1:24">
      <c r="A600" s="13" t="s">
        <v>132</v>
      </c>
      <c r="B600" s="13">
        <v>60</v>
      </c>
      <c r="C600" s="13" t="s">
        <v>372</v>
      </c>
      <c r="D600" s="14">
        <v>-16438.729848988773</v>
      </c>
      <c r="E600" s="17">
        <v>32.700000000000003</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703.17351283659718</v>
      </c>
      <c r="Q600" s="16" t="s">
        <v>2408</v>
      </c>
      <c r="R600" s="20">
        <v>23.439117094553239</v>
      </c>
      <c r="T600" s="118">
        <v>33.484401177000649</v>
      </c>
      <c r="U600" s="118">
        <v>54.486514371664292</v>
      </c>
      <c r="V600" s="20">
        <v>41.803106697266827</v>
      </c>
      <c r="W600" s="20">
        <v>50.235152247843054</v>
      </c>
      <c r="X600" s="20">
        <v>65.544854416981849</v>
      </c>
    </row>
    <row r="601" spans="1:24">
      <c r="A601" s="13" t="s">
        <v>82</v>
      </c>
      <c r="B601" s="13">
        <v>60</v>
      </c>
      <c r="C601" s="13" t="s">
        <v>372</v>
      </c>
      <c r="D601" s="14">
        <v>-240.71524547157219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189.6046598165191</v>
      </c>
      <c r="Q601" s="15"/>
      <c r="R601" s="20">
        <v>6.3201553272173037</v>
      </c>
      <c r="T601" s="118">
        <v>-2.0986991802965393</v>
      </c>
      <c r="U601" s="120">
        <v>-3.6916225281508264</v>
      </c>
      <c r="V601" s="20">
        <v>31.109658046869743</v>
      </c>
      <c r="W601" s="20">
        <v>42.352862751792983</v>
      </c>
      <c r="X601" s="20">
        <v>37.544498313359213</v>
      </c>
    </row>
    <row r="602" spans="1:24">
      <c r="A602" s="13" t="s">
        <v>223</v>
      </c>
      <c r="B602" s="13">
        <v>60</v>
      </c>
      <c r="C602" s="13" t="s">
        <v>372</v>
      </c>
      <c r="D602" s="14">
        <v>1868.8077297500172</v>
      </c>
      <c r="E602" s="17">
        <v>223.5</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1248.0829240248056</v>
      </c>
      <c r="Q602" s="15"/>
      <c r="R602" s="20">
        <v>41.602764134160189</v>
      </c>
      <c r="T602" s="118">
        <v>188.19642591458631</v>
      </c>
      <c r="U602" s="118">
        <v>466.3716926350952</v>
      </c>
      <c r="V602" s="20">
        <v>64.240420989665921</v>
      </c>
      <c r="W602" s="20">
        <v>53.078053321247161</v>
      </c>
      <c r="X602" s="20">
        <v>81.03659477954578</v>
      </c>
    </row>
    <row r="603" spans="1:24">
      <c r="A603" s="13" t="s">
        <v>542</v>
      </c>
      <c r="B603" s="13">
        <v>60</v>
      </c>
      <c r="C603" s="13" t="s">
        <v>372</v>
      </c>
      <c r="D603" s="13">
        <v>411.66847086991254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967.02793818055159</v>
      </c>
      <c r="Q603" s="15"/>
      <c r="R603" s="20">
        <v>32.234264606018385</v>
      </c>
      <c r="T603" s="118">
        <v>-13.954234683454345</v>
      </c>
      <c r="U603" s="118"/>
      <c r="V603" s="20">
        <v>40.282915455632825</v>
      </c>
      <c r="W603" s="20">
        <v>38.183292963281509</v>
      </c>
      <c r="X603" s="20">
        <v>38.383473211084862</v>
      </c>
    </row>
    <row r="604" spans="1:24">
      <c r="A604" s="13" t="s">
        <v>759</v>
      </c>
      <c r="B604" s="13">
        <v>60</v>
      </c>
      <c r="C604" s="13" t="s">
        <v>372</v>
      </c>
      <c r="D604" s="14">
        <v>5611.5689249125462</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1525.0147582992934</v>
      </c>
      <c r="Q604" s="15"/>
      <c r="R604" s="20">
        <v>50.833825276643111</v>
      </c>
      <c r="T604" s="118">
        <v>-14.389551707775823</v>
      </c>
      <c r="U604" s="120">
        <v>31.353403268514128</v>
      </c>
      <c r="V604" s="20">
        <v>46.41317657339922</v>
      </c>
      <c r="W604" s="20">
        <v>70.158094150270983</v>
      </c>
      <c r="X604" s="20">
        <v>52.883692482392853</v>
      </c>
    </row>
    <row r="605" spans="1:24">
      <c r="A605" s="13" t="s">
        <v>181</v>
      </c>
      <c r="B605" s="13">
        <v>60</v>
      </c>
      <c r="C605" s="13" t="s">
        <v>372</v>
      </c>
      <c r="D605" s="14">
        <v>-732.91291678571736</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151.96400645082448</v>
      </c>
      <c r="Q605" s="16" t="s">
        <v>2203</v>
      </c>
      <c r="R605" s="20">
        <v>5.0654668816941495</v>
      </c>
      <c r="T605" s="118">
        <v>-3.5802402368743813</v>
      </c>
      <c r="U605" s="120">
        <v>-10.308668619221262</v>
      </c>
      <c r="V605" s="20">
        <v>32.138419942045878</v>
      </c>
      <c r="W605" s="20">
        <v>59.705628452789021</v>
      </c>
      <c r="X605" s="20">
        <v>33.468220772958759</v>
      </c>
    </row>
    <row r="606" spans="1:24">
      <c r="A606" s="13" t="s">
        <v>427</v>
      </c>
      <c r="B606" s="13">
        <v>60</v>
      </c>
      <c r="C606" s="13" t="s">
        <v>372</v>
      </c>
      <c r="D606" s="14">
        <v>-14115.675626911398</v>
      </c>
      <c r="E606" s="17">
        <v>44.7</v>
      </c>
      <c r="F606" s="13" t="s">
        <v>390</v>
      </c>
      <c r="G606" s="13" t="s">
        <v>1003</v>
      </c>
      <c r="H606" s="13" t="s">
        <v>1434</v>
      </c>
      <c r="I606" s="13" t="s">
        <v>828</v>
      </c>
      <c r="J606" s="13" t="s">
        <v>1004</v>
      </c>
      <c r="K606" s="13" t="s">
        <v>1005</v>
      </c>
      <c r="L606" s="13" t="s">
        <v>796</v>
      </c>
      <c r="M606" s="13" t="s">
        <v>2123</v>
      </c>
      <c r="N606" s="13" t="s">
        <v>1179</v>
      </c>
      <c r="O606" s="13">
        <v>52.723015007891988</v>
      </c>
      <c r="P606" s="13">
        <v>152.74346437040634</v>
      </c>
      <c r="Q606" s="15"/>
      <c r="R606" s="20">
        <v>5.0914488123468784</v>
      </c>
      <c r="T606" s="118">
        <v>-34.857744308487213</v>
      </c>
      <c r="U606" s="120">
        <v>-15.952876692993812</v>
      </c>
      <c r="V606" s="20">
        <v>40.74154073090692</v>
      </c>
      <c r="W606" s="20">
        <v>33.001582277197699</v>
      </c>
      <c r="X606" s="20">
        <v>43.569755084033154</v>
      </c>
    </row>
    <row r="607" spans="1:24">
      <c r="A607" s="13" t="s">
        <v>19</v>
      </c>
      <c r="B607" s="13">
        <v>60</v>
      </c>
      <c r="C607" s="13" t="s">
        <v>372</v>
      </c>
      <c r="D607" s="14">
        <v>-2816.8899762611586</v>
      </c>
      <c r="E607" s="17">
        <v>7.47</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620.55094817221629</v>
      </c>
      <c r="Q607" s="15"/>
      <c r="R607" s="20">
        <v>20.685031605740544</v>
      </c>
      <c r="T607" s="118">
        <v>0.1048241098543734</v>
      </c>
      <c r="U607" s="120">
        <v>6.9420892999390649</v>
      </c>
      <c r="V607" s="20">
        <v>46.72934108205434</v>
      </c>
      <c r="W607" s="20">
        <v>61.613626742699012</v>
      </c>
      <c r="X607" s="20">
        <v>55.354970338078289</v>
      </c>
    </row>
    <row r="608" spans="1:24">
      <c r="A608" s="13" t="s">
        <v>123</v>
      </c>
      <c r="B608" s="13">
        <v>60</v>
      </c>
      <c r="C608" s="13" t="s">
        <v>372</v>
      </c>
      <c r="D608" s="14">
        <v>-194.8120652400298</v>
      </c>
      <c r="E608" s="17">
        <v>0.81</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933.40580816780766</v>
      </c>
      <c r="Q608" s="16" t="s">
        <v>2203</v>
      </c>
      <c r="R608" s="20">
        <v>31.11352693892692</v>
      </c>
      <c r="T608" s="118">
        <v>-2.3255887107519824</v>
      </c>
      <c r="U608" s="120">
        <v>-1.5678626435014964</v>
      </c>
      <c r="V608" s="20">
        <v>38.492345160874393</v>
      </c>
      <c r="W608" s="20">
        <v>49.074335663464772</v>
      </c>
      <c r="X608" s="20">
        <v>40.489124650278953</v>
      </c>
    </row>
    <row r="609" spans="1:24">
      <c r="A609" s="13" t="s">
        <v>340</v>
      </c>
      <c r="B609" s="13">
        <v>60</v>
      </c>
      <c r="C609" s="13" t="s">
        <v>372</v>
      </c>
      <c r="D609" s="13">
        <v>-928.92417507272285</v>
      </c>
      <c r="E609" s="17">
        <v>9.99</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489.77461220770317</v>
      </c>
      <c r="Q609" s="15"/>
      <c r="R609" s="20">
        <v>16.325820406923437</v>
      </c>
      <c r="T609" s="118">
        <v>-2.0899736489692522</v>
      </c>
      <c r="U609" s="120">
        <v>-1.9119325363759998</v>
      </c>
      <c r="V609" s="20">
        <v>55.46890012180296</v>
      </c>
      <c r="W609" s="20">
        <v>33.332797372882844</v>
      </c>
      <c r="X609" s="20">
        <v>50.148175112640658</v>
      </c>
    </row>
    <row r="610" spans="1:24">
      <c r="A610" s="13" t="s">
        <v>678</v>
      </c>
      <c r="B610" s="13">
        <v>60</v>
      </c>
      <c r="C610" s="13" t="s">
        <v>372</v>
      </c>
      <c r="D610" s="14">
        <v>-1115.188202269426</v>
      </c>
      <c r="E610" s="17">
        <v>9.7899999999999991</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846.56300823304639</v>
      </c>
      <c r="Q610" s="15"/>
      <c r="R610" s="20">
        <v>28.218766941101546</v>
      </c>
      <c r="T610" s="118">
        <v>-27.589644981116237</v>
      </c>
      <c r="U610" s="118"/>
      <c r="V610" s="20">
        <v>30.036020193135169</v>
      </c>
      <c r="W610" s="20">
        <v>42.534442998676077</v>
      </c>
      <c r="X610" s="20"/>
    </row>
    <row r="611" spans="1:24">
      <c r="A611" s="13" t="s">
        <v>763</v>
      </c>
      <c r="B611" s="13">
        <v>60</v>
      </c>
      <c r="C611" s="13" t="s">
        <v>372</v>
      </c>
      <c r="D611" s="14">
        <v>177268</v>
      </c>
      <c r="E611" s="17">
        <v>23.8</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3494.1029967109926</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1501.9480326390837</v>
      </c>
      <c r="Q612" s="15"/>
      <c r="R612" s="20">
        <v>50.064934421302794</v>
      </c>
      <c r="T612" s="118">
        <v>-5.618541194897908</v>
      </c>
      <c r="U612" s="118">
        <v>19.252413188049431</v>
      </c>
      <c r="V612" s="20">
        <v>63.354583275951796</v>
      </c>
      <c r="W612" s="20">
        <v>73.624697370502105</v>
      </c>
      <c r="X612" s="20">
        <v>53.377584635523867</v>
      </c>
    </row>
    <row r="613" spans="1:24">
      <c r="A613" s="13" t="s">
        <v>2135</v>
      </c>
      <c r="B613" s="13">
        <v>60</v>
      </c>
      <c r="C613" s="13" t="s">
        <v>372</v>
      </c>
      <c r="D613" s="13">
        <v>-505.38656083742859</v>
      </c>
      <c r="E613" s="17">
        <v>2.44</v>
      </c>
      <c r="G613" s="13">
        <v>-3064127000</v>
      </c>
      <c r="I613" s="13">
        <v>12.215866999999999</v>
      </c>
      <c r="J613" s="13">
        <v>61079335000</v>
      </c>
      <c r="K613" s="13">
        <v>5000000000</v>
      </c>
      <c r="L613" s="13">
        <v>0.16372149434829308</v>
      </c>
      <c r="M613" s="13">
        <v>10000000000</v>
      </c>
      <c r="O613" s="13">
        <v>54.768695200955861</v>
      </c>
      <c r="P613" s="13">
        <v>1116.6052227273367</v>
      </c>
      <c r="Q613" s="15"/>
      <c r="R613" s="20">
        <v>37.220174090911222</v>
      </c>
      <c r="T613" s="118">
        <v>-3.4683144902598162</v>
      </c>
      <c r="U613" s="120">
        <v>-3.2814868354605453</v>
      </c>
      <c r="V613" s="20">
        <v>25.594863534557845</v>
      </c>
      <c r="W613" s="20">
        <v>42.370741647297514</v>
      </c>
      <c r="X613" s="20">
        <v>35.609604188301986</v>
      </c>
    </row>
    <row r="614" spans="1:24">
      <c r="A614" s="13" t="s">
        <v>2160</v>
      </c>
      <c r="B614" s="13">
        <v>60</v>
      </c>
      <c r="C614" s="13" t="s">
        <v>372</v>
      </c>
      <c r="E614" s="17">
        <v>84.1</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18.260000000000002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12.7</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83.25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87.5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78.5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10.54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35.06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-1425.3936043494609</v>
      </c>
      <c r="E622" s="17">
        <v>7.71</v>
      </c>
      <c r="G622" s="13">
        <v>-31207398</v>
      </c>
      <c r="I622" s="13">
        <v>14.004177167381973</v>
      </c>
      <c r="J622" s="13">
        <v>2447229960</v>
      </c>
      <c r="K622" s="13">
        <v>174750000</v>
      </c>
      <c r="L622" s="13">
        <v>0.49985085994942624</v>
      </c>
      <c r="M622" s="13">
        <v>1223250000</v>
      </c>
      <c r="O622" s="13">
        <v>20.947779956750757</v>
      </c>
      <c r="P622" s="13">
        <v>654.9972886061048</v>
      </c>
      <c r="Q622" s="15"/>
      <c r="R622" s="20">
        <v>21.833242953536828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30.5</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129.9</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176.3</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99.3</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38.56</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19.600000000000001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64.05</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136</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99.3</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129.9</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7.71</v>
      </c>
      <c r="I7" s="19">
        <v>-0.14253936043494608</v>
      </c>
      <c r="J7" s="14">
        <v>-31207398</v>
      </c>
      <c r="K7" s="19">
        <v>-39.197436454010038</v>
      </c>
      <c r="L7" s="19">
        <v>228.89842632331903</v>
      </c>
      <c r="M7" s="19">
        <v>0</v>
      </c>
      <c r="N7" s="20">
        <v>20.947779956750757</v>
      </c>
      <c r="O7" s="21">
        <v>654.9972886061048</v>
      </c>
      <c r="P7" s="24">
        <v>21.833242953536828</v>
      </c>
    </row>
    <row r="8" spans="1:16">
      <c r="A8" t="s">
        <v>2171</v>
      </c>
      <c r="C8" s="14">
        <v>3999024540</v>
      </c>
      <c r="D8" s="14">
        <v>200000000</v>
      </c>
      <c r="E8" s="19">
        <v>0</v>
      </c>
      <c r="F8" s="19">
        <v>0</v>
      </c>
      <c r="G8" s="14">
        <v>0</v>
      </c>
      <c r="H8" s="19">
        <v>12.7</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30.5</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10.54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83.25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87.5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84.1</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78.5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38.56</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136</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19.600000000000001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35.06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176.3</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2.44</v>
      </c>
      <c r="I21" s="19">
        <v>-5.0538656083742861E-2</v>
      </c>
      <c r="J21" s="14">
        <v>-3064127000</v>
      </c>
      <c r="K21" s="19">
        <v>-3.2635722997121204</v>
      </c>
      <c r="L21" s="19">
        <v>8</v>
      </c>
      <c r="M21" s="19">
        <v>0</v>
      </c>
      <c r="N21" s="20">
        <v>54.768695200955861</v>
      </c>
      <c r="O21" s="21">
        <v>1116.6052227273367</v>
      </c>
      <c r="P21" s="24">
        <v>37.220174090911222</v>
      </c>
    </row>
    <row r="22" spans="1:16">
      <c r="A22" s="35" t="s">
        <v>50</v>
      </c>
      <c r="B22" s="35" t="s">
        <v>200</v>
      </c>
      <c r="C22" s="36">
        <v>91186532</v>
      </c>
      <c r="D22" s="36">
        <v>7347672</v>
      </c>
      <c r="E22" s="37">
        <v>17.872940727046483</v>
      </c>
      <c r="F22" s="37">
        <v>3.4115891463784043</v>
      </c>
      <c r="G22" s="36">
        <v>3.211576</v>
      </c>
      <c r="H22" s="37">
        <v>697</v>
      </c>
      <c r="I22" s="37">
        <v>-29.754788368764142</v>
      </c>
      <c r="J22" s="36">
        <v>-1925420</v>
      </c>
      <c r="K22" s="37">
        <v>-2720.9077167579021</v>
      </c>
      <c r="L22" s="37">
        <v>5443.9011431103618</v>
      </c>
      <c r="M22" s="37">
        <v>43.7</v>
      </c>
      <c r="N22" s="38">
        <v>57.965254331545879</v>
      </c>
      <c r="O22" s="39">
        <v>513.40815857748373</v>
      </c>
      <c r="P22" s="38">
        <v>17.113605285916126</v>
      </c>
    </row>
    <row r="23" spans="1:16">
      <c r="A23" s="35" t="s">
        <v>201</v>
      </c>
      <c r="B23" s="35" t="s">
        <v>200</v>
      </c>
      <c r="C23" s="36">
        <v>3755081013</v>
      </c>
      <c r="D23" s="36">
        <v>20000000</v>
      </c>
      <c r="E23" s="37">
        <v>23.728029327844247</v>
      </c>
      <c r="F23" s="37">
        <v>8.1260374410425502</v>
      </c>
      <c r="G23" s="36">
        <v>11.626663000000001</v>
      </c>
      <c r="H23" s="37">
        <v>145</v>
      </c>
      <c r="I23" s="37">
        <v>-3.2073876866765545</v>
      </c>
      <c r="J23" s="36">
        <v>-127375317</v>
      </c>
      <c r="K23" s="37">
        <v>-22.92437866906349</v>
      </c>
      <c r="L23" s="37">
        <v>2000</v>
      </c>
      <c r="M23" s="37">
        <v>58.13</v>
      </c>
      <c r="N23" s="38">
        <v>26.672591286716067</v>
      </c>
      <c r="O23" s="39">
        <v>215.53303776846741</v>
      </c>
      <c r="P23" s="38">
        <v>7.1844345922822468</v>
      </c>
    </row>
    <row r="24" spans="1:16">
      <c r="A24" s="35" t="s">
        <v>508</v>
      </c>
      <c r="B24" s="35" t="s">
        <v>200</v>
      </c>
      <c r="C24" s="36">
        <v>1552282099</v>
      </c>
      <c r="D24" s="36">
        <v>55750000</v>
      </c>
      <c r="E24" s="37">
        <v>76.643517922757098</v>
      </c>
      <c r="F24" s="37">
        <v>50.917467478994915</v>
      </c>
      <c r="G24" s="36">
        <v>18.855746</v>
      </c>
      <c r="H24" s="37">
        <v>27.68</v>
      </c>
      <c r="I24" s="37">
        <v>-0.41641232531386757</v>
      </c>
      <c r="J24" s="36">
        <v>-90367678</v>
      </c>
      <c r="K24" s="37">
        <v>-16.656951172298573</v>
      </c>
      <c r="L24" s="37">
        <v>717.48878923766813</v>
      </c>
      <c r="M24" s="37">
        <v>33.82</v>
      </c>
      <c r="N24" s="38">
        <v>51.23630334503607</v>
      </c>
      <c r="O24" s="39">
        <v>299.71893212946969</v>
      </c>
      <c r="P24" s="38">
        <v>9.9906310709823227</v>
      </c>
    </row>
    <row r="25" spans="1:16">
      <c r="A25" s="35" t="s">
        <v>103</v>
      </c>
      <c r="B25" s="35" t="s">
        <v>200</v>
      </c>
      <c r="C25" s="36">
        <v>739485696</v>
      </c>
      <c r="D25" s="36">
        <v>71250000</v>
      </c>
      <c r="E25" s="37">
        <v>90.465053985727721</v>
      </c>
      <c r="F25" s="37">
        <v>52.903540342530832</v>
      </c>
      <c r="G25" s="36">
        <v>18.348433</v>
      </c>
      <c r="H25" s="37">
        <v>24.1</v>
      </c>
      <c r="I25" s="37">
        <v>-0.28126854491757669</v>
      </c>
      <c r="J25" s="36">
        <v>-87222048</v>
      </c>
      <c r="K25" s="37">
        <v>-19.60513470172129</v>
      </c>
      <c r="L25" s="37">
        <v>561.40350877192986</v>
      </c>
      <c r="M25" s="37">
        <v>25.75</v>
      </c>
      <c r="N25" s="38">
        <v>89.410013938106616</v>
      </c>
      <c r="O25" s="39">
        <v>234.60296499321734</v>
      </c>
      <c r="P25" s="38">
        <v>7.8200988331072443</v>
      </c>
    </row>
    <row r="26" spans="1:16">
      <c r="A26" s="35" t="s">
        <v>325</v>
      </c>
      <c r="B26" s="35" t="s">
        <v>200</v>
      </c>
      <c r="C26" s="36">
        <v>3231285211</v>
      </c>
      <c r="D26" s="36">
        <v>75000000</v>
      </c>
      <c r="E26" s="37">
        <v>47.125758739442503</v>
      </c>
      <c r="F26" s="37">
        <v>15.708586246480834</v>
      </c>
      <c r="G26" s="36">
        <v>20.950914999999998</v>
      </c>
      <c r="H26" s="37">
        <v>40.520000000000003</v>
      </c>
      <c r="I26" s="37">
        <v>-0.91585598325338691</v>
      </c>
      <c r="J26" s="36">
        <v>-43919717</v>
      </c>
      <c r="K26" s="37">
        <v>-68.306451063880942</v>
      </c>
      <c r="L26" s="37">
        <v>533.33333333333337</v>
      </c>
      <c r="M26" s="37">
        <v>27.93</v>
      </c>
      <c r="N26" s="38">
        <v>42.642969707434972</v>
      </c>
      <c r="O26" s="39">
        <v>560.61310477911911</v>
      </c>
      <c r="P26" s="38">
        <v>18.687103492637302</v>
      </c>
    </row>
    <row r="27" spans="1:16">
      <c r="A27" s="35" t="s">
        <v>202</v>
      </c>
      <c r="B27" s="35" t="s">
        <v>200</v>
      </c>
      <c r="C27" s="36">
        <v>5927165415</v>
      </c>
      <c r="D27" s="36">
        <v>77770481</v>
      </c>
      <c r="E27" s="37">
        <v>29.223006122858056</v>
      </c>
      <c r="F27" s="37">
        <v>8.7385957347343464</v>
      </c>
      <c r="G27" s="36">
        <v>31.848393999999999</v>
      </c>
      <c r="H27" s="37">
        <v>42.98</v>
      </c>
      <c r="I27" s="37">
        <v>-1.2733115809019466</v>
      </c>
      <c r="J27" s="36">
        <v>117049208</v>
      </c>
      <c r="K27" s="37">
        <v>28.570297400047338</v>
      </c>
      <c r="L27" s="37">
        <v>514.33396689419988</v>
      </c>
      <c r="M27" s="37">
        <v>40.950000000000003</v>
      </c>
      <c r="N27" s="38">
        <v>67.682098111339656</v>
      </c>
      <c r="O27" s="39">
        <v>124.0887046110456</v>
      </c>
      <c r="P27" s="38">
        <v>4.1362901537015198</v>
      </c>
    </row>
    <row r="28" spans="1:16">
      <c r="A28" s="35" t="s">
        <v>120</v>
      </c>
      <c r="B28" s="35" t="s">
        <v>200</v>
      </c>
      <c r="C28" s="36">
        <v>1191941245</v>
      </c>
      <c r="D28" s="36">
        <v>84240000</v>
      </c>
      <c r="E28" s="37">
        <v>27.324161180767504</v>
      </c>
      <c r="F28" s="37">
        <v>9.8291178094216747</v>
      </c>
      <c r="G28" s="36">
        <v>44.361629999999998</v>
      </c>
      <c r="H28" s="37">
        <v>33</v>
      </c>
      <c r="I28" s="37">
        <v>-0.88370595282349018</v>
      </c>
      <c r="J28" s="36">
        <v>-28264473</v>
      </c>
      <c r="K28" s="37">
        <v>-98.353859277687576</v>
      </c>
      <c r="L28" s="37">
        <v>474.83380816714151</v>
      </c>
      <c r="M28" s="37">
        <v>52.66</v>
      </c>
      <c r="N28" s="38">
        <v>41.741516858980198</v>
      </c>
      <c r="O28" s="39">
        <v>397.1909531092947</v>
      </c>
      <c r="P28" s="38">
        <v>13.239698436976489</v>
      </c>
    </row>
    <row r="29" spans="1:16">
      <c r="A29" s="35" t="s">
        <v>85</v>
      </c>
      <c r="B29" s="35" t="s">
        <v>200</v>
      </c>
      <c r="C29" s="36">
        <v>1271636030</v>
      </c>
      <c r="D29" s="36">
        <v>100000000</v>
      </c>
      <c r="E29" s="37">
        <v>60.864105971712185</v>
      </c>
      <c r="F29" s="37">
        <v>60.864105971712185</v>
      </c>
      <c r="G29" s="36">
        <v>62.830463000000002</v>
      </c>
      <c r="H29" s="37">
        <v>10.46</v>
      </c>
      <c r="I29" s="37">
        <v>-0.54851328597749216</v>
      </c>
      <c r="J29" s="36">
        <v>15898817</v>
      </c>
      <c r="K29" s="37">
        <v>62.897761512696199</v>
      </c>
      <c r="L29" s="37">
        <v>400</v>
      </c>
      <c r="M29" s="37">
        <v>62.83</v>
      </c>
      <c r="N29" s="38">
        <v>43.630524173015907</v>
      </c>
      <c r="O29" s="39">
        <v>269.50325686315506</v>
      </c>
      <c r="P29" s="38">
        <v>8.9834418954385011</v>
      </c>
    </row>
    <row r="30" spans="1:16">
      <c r="A30" s="35" t="s">
        <v>539</v>
      </c>
      <c r="B30" s="35" t="s">
        <v>200</v>
      </c>
      <c r="C30" s="36">
        <v>3339027503</v>
      </c>
      <c r="D30" s="36">
        <v>103200000</v>
      </c>
      <c r="E30" s="37">
        <v>121.23060028231259</v>
      </c>
      <c r="F30" s="37">
        <v>106.79228354678699</v>
      </c>
      <c r="G30" s="36">
        <v>113.051084</v>
      </c>
      <c r="H30" s="37">
        <v>11.97</v>
      </c>
      <c r="I30" s="37">
        <v>-0.16189437840736964</v>
      </c>
      <c r="J30" s="36">
        <v>31743454</v>
      </c>
      <c r="K30" s="37">
        <v>35.761703814588039</v>
      </c>
      <c r="L30" s="37">
        <v>387.59689922480618</v>
      </c>
      <c r="M30" s="37">
        <v>26.71</v>
      </c>
      <c r="N30" s="38">
        <v>55.935807862681933</v>
      </c>
      <c r="O30" s="39">
        <v>934.1562411257828</v>
      </c>
      <c r="P30" s="38">
        <v>31.138541370859425</v>
      </c>
    </row>
    <row r="31" spans="1:16">
      <c r="A31" s="35" t="s">
        <v>145</v>
      </c>
      <c r="B31" s="35" t="s">
        <v>200</v>
      </c>
      <c r="C31" s="36">
        <v>9789764290</v>
      </c>
      <c r="D31" s="36">
        <v>119470352</v>
      </c>
      <c r="E31" s="37">
        <v>2.7832734820262268</v>
      </c>
      <c r="F31" s="37">
        <v>0.1894046456920972</v>
      </c>
      <c r="G31" s="36">
        <v>116.852366</v>
      </c>
      <c r="H31" s="37">
        <v>123</v>
      </c>
      <c r="I31" s="37">
        <v>0.12444461754077452</v>
      </c>
      <c r="J31" s="36">
        <v>2569715</v>
      </c>
      <c r="K31" s="37">
        <v>5718.4758994674503</v>
      </c>
      <c r="L31" s="37">
        <v>334.81110024686291</v>
      </c>
      <c r="M31" s="37">
        <v>97.8</v>
      </c>
      <c r="N31" s="38">
        <v>33.840898574145413</v>
      </c>
      <c r="O31" s="39">
        <v>1619.1230245701784</v>
      </c>
      <c r="P31" s="38">
        <v>53.97076748567261</v>
      </c>
    </row>
    <row r="32" spans="1:16">
      <c r="A32" s="35" t="s">
        <v>144</v>
      </c>
      <c r="B32" s="35" t="s">
        <v>200</v>
      </c>
      <c r="C32" s="36">
        <v>39381685000</v>
      </c>
      <c r="D32" s="36">
        <v>141772000</v>
      </c>
      <c r="E32" s="37">
        <v>1.844930287467571</v>
      </c>
      <c r="F32" s="37">
        <v>1.8942302046979127E-2</v>
      </c>
      <c r="G32" s="36">
        <v>31.219389</v>
      </c>
      <c r="H32" s="37">
        <v>694.5</v>
      </c>
      <c r="I32" s="37">
        <v>39.569891962261295</v>
      </c>
      <c r="J32" s="36">
        <v>273620000</v>
      </c>
      <c r="K32" s="37">
        <v>355.95849718587823</v>
      </c>
      <c r="L32" s="37">
        <v>282.14315943909941</v>
      </c>
      <c r="M32" s="37">
        <v>22.02</v>
      </c>
      <c r="N32" s="38">
        <v>54.759415974334225</v>
      </c>
      <c r="O32" s="39">
        <v>2568.6276109005435</v>
      </c>
      <c r="P32" s="38">
        <v>85.620920363351445</v>
      </c>
    </row>
    <row r="33" spans="1:16">
      <c r="A33" s="35" t="s">
        <v>322</v>
      </c>
      <c r="B33" s="35" t="s">
        <v>200</v>
      </c>
      <c r="C33" s="36">
        <v>1380911336</v>
      </c>
      <c r="D33" s="36">
        <v>150000000</v>
      </c>
      <c r="E33" s="37">
        <v>12.192716863472359</v>
      </c>
      <c r="F33" s="37">
        <v>1.8473813429503574</v>
      </c>
      <c r="G33" s="36">
        <v>74.740385000000003</v>
      </c>
      <c r="H33" s="37">
        <v>43.9</v>
      </c>
      <c r="I33" s="37">
        <v>-0.28358578734820838</v>
      </c>
      <c r="J33" s="36">
        <v>-32821003</v>
      </c>
      <c r="K33" s="37">
        <v>-201.09074667827792</v>
      </c>
      <c r="L33" s="37">
        <v>266.66666666666669</v>
      </c>
      <c r="M33" s="37">
        <v>49.82</v>
      </c>
      <c r="N33" s="38">
        <v>43.313206955788672</v>
      </c>
      <c r="O33" s="39">
        <v>1163.7553501478928</v>
      </c>
      <c r="P33" s="38">
        <v>38.791845004929762</v>
      </c>
    </row>
    <row r="34" spans="1:16">
      <c r="A34" s="35" t="s">
        <v>551</v>
      </c>
      <c r="B34" s="35" t="s">
        <v>200</v>
      </c>
      <c r="C34" s="36">
        <v>6093838382</v>
      </c>
      <c r="D34" s="36">
        <v>170000000</v>
      </c>
      <c r="E34" s="37">
        <v>5.2502023296722795</v>
      </c>
      <c r="F34" s="37">
        <v>0.21596883297705799</v>
      </c>
      <c r="G34" s="36">
        <v>53.288747999999998</v>
      </c>
      <c r="H34" s="37">
        <v>143</v>
      </c>
      <c r="I34" s="37">
        <v>3.1344716924217835</v>
      </c>
      <c r="J34" s="36">
        <v>418881945</v>
      </c>
      <c r="K34" s="37">
        <v>58.035444807725</v>
      </c>
      <c r="L34" s="37">
        <v>235.29411764705881</v>
      </c>
      <c r="M34" s="37">
        <v>31.34</v>
      </c>
      <c r="N34" s="38">
        <v>27.048725024412825</v>
      </c>
      <c r="O34" s="39">
        <v>1546.5425532698448</v>
      </c>
      <c r="P34" s="38">
        <v>51.551418442328163</v>
      </c>
    </row>
    <row r="35" spans="1:16">
      <c r="A35" s="35" t="s">
        <v>49</v>
      </c>
      <c r="B35" s="35" t="s">
        <v>200</v>
      </c>
      <c r="C35" s="36">
        <v>1429330090</v>
      </c>
      <c r="D35" s="36">
        <v>200000000</v>
      </c>
      <c r="E35" s="37">
        <v>45.295783732562818</v>
      </c>
      <c r="F35" s="37">
        <v>28.309864832851762</v>
      </c>
      <c r="G35" s="36">
        <v>105.381429</v>
      </c>
      <c r="H35" s="37">
        <v>8.3800000000000008</v>
      </c>
      <c r="I35" s="37">
        <v>1.9184920481606582E-2</v>
      </c>
      <c r="J35" s="36">
        <v>-731122</v>
      </c>
      <c r="K35" s="37">
        <v>-2188.4172545758438</v>
      </c>
      <c r="L35" s="37">
        <v>200</v>
      </c>
      <c r="M35" s="37">
        <v>52.69</v>
      </c>
      <c r="N35" s="38">
        <v>52.175558701832458</v>
      </c>
      <c r="O35" s="39">
        <v>568.9537607619402</v>
      </c>
      <c r="P35" s="38">
        <v>18.965125358731338</v>
      </c>
    </row>
    <row r="36" spans="1:16">
      <c r="A36" s="35" t="s">
        <v>9</v>
      </c>
      <c r="B36" s="35" t="s">
        <v>200</v>
      </c>
      <c r="C36" s="36">
        <v>19691212171</v>
      </c>
      <c r="D36" s="36">
        <v>240303646</v>
      </c>
      <c r="E36" s="37">
        <v>2.8108963534196061</v>
      </c>
      <c r="F36" s="37">
        <v>0.20521524302059349</v>
      </c>
      <c r="G36" s="36">
        <v>239.36703</v>
      </c>
      <c r="H36" s="37">
        <v>59.45</v>
      </c>
      <c r="I36" s="37">
        <v>5.5608845541458223</v>
      </c>
      <c r="J36" s="36">
        <v>5168746</v>
      </c>
      <c r="K36" s="37">
        <v>2650.0253295480179</v>
      </c>
      <c r="L36" s="37">
        <v>166.45606783677349</v>
      </c>
      <c r="M36" s="37">
        <v>99.61</v>
      </c>
      <c r="N36" s="38">
        <v>33.840898578320015</v>
      </c>
      <c r="O36" s="39">
        <v>3000</v>
      </c>
      <c r="P36" s="38">
        <v>100</v>
      </c>
    </row>
    <row r="37" spans="1:16">
      <c r="A37" s="35" t="s">
        <v>521</v>
      </c>
      <c r="B37" s="35" t="s">
        <v>200</v>
      </c>
      <c r="C37" s="36">
        <v>4605953109</v>
      </c>
      <c r="D37" s="36">
        <v>265000000</v>
      </c>
      <c r="E37" s="37">
        <v>10.408987761226689</v>
      </c>
      <c r="F37" s="37">
        <v>0.87287109108819194</v>
      </c>
      <c r="G37" s="36">
        <v>85.702517999999998</v>
      </c>
      <c r="H37" s="37">
        <v>44.84</v>
      </c>
      <c r="I37" s="37">
        <v>-7.2426437613144969</v>
      </c>
      <c r="J37" s="36">
        <v>481101194</v>
      </c>
      <c r="K37" s="37">
        <v>24.786885064350933</v>
      </c>
      <c r="L37" s="37">
        <v>150.9433962264151</v>
      </c>
      <c r="M37" s="37">
        <v>32.340000000000003</v>
      </c>
      <c r="N37" s="38">
        <v>71.885404838781412</v>
      </c>
      <c r="O37" s="39">
        <v>684.67834021302292</v>
      </c>
      <c r="P37" s="38">
        <v>22.822611340434097</v>
      </c>
    </row>
    <row r="38" spans="1:16">
      <c r="A38" s="35" t="s">
        <v>1263</v>
      </c>
      <c r="B38" s="35" t="s">
        <v>200</v>
      </c>
      <c r="C38" s="36">
        <v>14622631268</v>
      </c>
      <c r="D38" s="36">
        <v>280000000</v>
      </c>
      <c r="E38" s="37">
        <v>18.876871453035857</v>
      </c>
      <c r="F38" s="37">
        <v>1.4655956097077529</v>
      </c>
      <c r="G38" s="36">
        <v>51.990901999999998</v>
      </c>
      <c r="H38" s="37">
        <v>46.6</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22.4</v>
      </c>
      <c r="I39" s="37">
        <v>0.11764974956048135</v>
      </c>
      <c r="J39" s="36">
        <v>-40736806</v>
      </c>
      <c r="K39" s="37">
        <v>-174.97689926893139</v>
      </c>
      <c r="L39" s="37">
        <v>123.45679012345678</v>
      </c>
      <c r="M39" s="37">
        <v>9.8699999999999992</v>
      </c>
      <c r="N39" s="38">
        <v>66.348617699494284</v>
      </c>
      <c r="O39" s="39">
        <v>720.40768419734957</v>
      </c>
      <c r="P39" s="38">
        <v>24.013589473244984</v>
      </c>
    </row>
    <row r="40" spans="1:16">
      <c r="A40" s="35" t="s">
        <v>121</v>
      </c>
      <c r="B40" s="35" t="s">
        <v>200</v>
      </c>
      <c r="C40" s="36">
        <v>3548001757</v>
      </c>
      <c r="D40" s="36">
        <v>360000000</v>
      </c>
      <c r="E40" s="37">
        <v>36.932824916065542</v>
      </c>
      <c r="F40" s="37">
        <v>34.197060107468097</v>
      </c>
      <c r="G40" s="36">
        <v>282.78303399999999</v>
      </c>
      <c r="H40" s="37">
        <v>3.83</v>
      </c>
      <c r="I40" s="37">
        <v>1.1152506508770976E-2</v>
      </c>
      <c r="J40" s="36">
        <v>-173040268</v>
      </c>
      <c r="K40" s="37">
        <v>-6.2413218176476706</v>
      </c>
      <c r="L40" s="37">
        <v>111.11111111111111</v>
      </c>
      <c r="M40" s="37">
        <v>78.55</v>
      </c>
      <c r="N40" s="38">
        <v>51.803211992031088</v>
      </c>
      <c r="O40" s="39">
        <v>1070.2741496327976</v>
      </c>
      <c r="P40" s="38">
        <v>35.675804987759918</v>
      </c>
    </row>
    <row r="41" spans="1:16">
      <c r="A41" s="35" t="s">
        <v>48</v>
      </c>
      <c r="B41" s="35" t="s">
        <v>200</v>
      </c>
      <c r="C41" s="36">
        <v>4404805235</v>
      </c>
      <c r="D41" s="36">
        <v>385499653</v>
      </c>
      <c r="E41" s="37">
        <v>21.798732240728061</v>
      </c>
      <c r="F41" s="37">
        <v>2.2618678975286195</v>
      </c>
      <c r="G41" s="36">
        <v>74.176674000000006</v>
      </c>
      <c r="H41" s="37">
        <v>24.74</v>
      </c>
      <c r="I41" s="37">
        <v>0.54759989408663756</v>
      </c>
      <c r="J41" s="36">
        <v>-306785046</v>
      </c>
      <c r="K41" s="37">
        <v>-31.414475544547891</v>
      </c>
      <c r="L41" s="37">
        <v>103.76144229629178</v>
      </c>
      <c r="M41" s="37">
        <v>19.239999999999998</v>
      </c>
      <c r="N41" s="38">
        <v>25.79853448839917</v>
      </c>
      <c r="O41" s="39">
        <v>1998.2119751442883</v>
      </c>
      <c r="P41" s="38">
        <v>66.607065838142944</v>
      </c>
    </row>
    <row r="42" spans="1:16">
      <c r="A42" s="35" t="s">
        <v>203</v>
      </c>
      <c r="B42" s="35" t="s">
        <v>200</v>
      </c>
      <c r="C42" s="36">
        <v>6764257574</v>
      </c>
      <c r="D42" s="36">
        <v>500000000</v>
      </c>
      <c r="E42" s="37">
        <v>23.750888802791916</v>
      </c>
      <c r="F42" s="37">
        <v>5.9377222006979791</v>
      </c>
      <c r="G42" s="36">
        <v>194.287902</v>
      </c>
      <c r="H42" s="37">
        <v>8.67</v>
      </c>
      <c r="I42" s="37">
        <v>-8.6663920807570349E-2</v>
      </c>
      <c r="J42" s="36">
        <v>-270382363</v>
      </c>
      <c r="K42" s="37">
        <v>-14.793864346839813</v>
      </c>
      <c r="L42" s="37">
        <v>80</v>
      </c>
      <c r="M42" s="37">
        <v>38.85</v>
      </c>
      <c r="N42" s="38">
        <v>28.472212148442246</v>
      </c>
      <c r="O42" s="39">
        <v>365.93365380464434</v>
      </c>
      <c r="P42" s="38">
        <v>12.197788460154811</v>
      </c>
    </row>
    <row r="43" spans="1:16">
      <c r="A43" s="35" t="s">
        <v>181</v>
      </c>
      <c r="B43" s="35" t="s">
        <v>200</v>
      </c>
      <c r="C43" s="36">
        <v>959761015</v>
      </c>
      <c r="D43" s="36">
        <v>500000000</v>
      </c>
      <c r="E43" s="37">
        <v>77.169425473627356</v>
      </c>
      <c r="F43" s="37">
        <v>77.169425473627356</v>
      </c>
      <c r="G43" s="36">
        <v>195.60929400000001</v>
      </c>
      <c r="H43" s="37">
        <v>2.65</v>
      </c>
      <c r="I43" s="37">
        <v>-7.3291291678571735E-2</v>
      </c>
      <c r="J43" s="36">
        <v>70090339</v>
      </c>
      <c r="K43" s="37">
        <v>14.267301517831152</v>
      </c>
      <c r="L43" s="37">
        <v>80</v>
      </c>
      <c r="M43" s="37">
        <v>39.119999999999997</v>
      </c>
      <c r="N43" s="38">
        <v>52.723015007891988</v>
      </c>
      <c r="O43" s="39">
        <v>151.96400645082448</v>
      </c>
      <c r="P43" s="38">
        <v>5.0654668816941495</v>
      </c>
    </row>
    <row r="44" spans="1:16">
      <c r="A44" s="35" t="s">
        <v>207</v>
      </c>
      <c r="B44" s="35" t="s">
        <v>200</v>
      </c>
      <c r="C44" s="36">
        <v>63934093330</v>
      </c>
      <c r="D44" s="36">
        <v>780226002</v>
      </c>
      <c r="E44" s="37">
        <v>1.2361422923858782</v>
      </c>
      <c r="F44" s="37">
        <v>3.6007698970240115E-2</v>
      </c>
      <c r="G44" s="36">
        <v>725.54518099999996</v>
      </c>
      <c r="H44" s="37">
        <v>44.6</v>
      </c>
      <c r="I44" s="37">
        <v>1.3125095944508303</v>
      </c>
      <c r="J44" s="36">
        <v>16782058</v>
      </c>
      <c r="K44" s="37">
        <v>2045.6337409869516</v>
      </c>
      <c r="L44" s="37">
        <v>51.267196808957415</v>
      </c>
      <c r="M44" s="37">
        <v>92.99</v>
      </c>
      <c r="N44" s="38">
        <v>33.840898578139964</v>
      </c>
      <c r="O44" s="39">
        <v>2241.2422962402716</v>
      </c>
      <c r="P44" s="38">
        <v>74.708076541342379</v>
      </c>
    </row>
    <row r="45" spans="1:16">
      <c r="A45" s="35" t="s">
        <v>323</v>
      </c>
      <c r="B45" s="35" t="s">
        <v>200</v>
      </c>
      <c r="C45" s="36">
        <v>3818084897</v>
      </c>
      <c r="D45" s="36">
        <v>791000000</v>
      </c>
      <c r="E45" s="37">
        <v>14.57674914025641</v>
      </c>
      <c r="F45" s="37">
        <v>4.6070635715096113</v>
      </c>
      <c r="G45" s="36">
        <v>679.26380900000004</v>
      </c>
      <c r="H45" s="37">
        <v>4.04</v>
      </c>
      <c r="I45" s="37">
        <v>9.1209609113649392E-3</v>
      </c>
      <c r="J45" s="36">
        <v>-264395717</v>
      </c>
      <c r="K45" s="37">
        <v>-11.966910946594494</v>
      </c>
      <c r="L45" s="37">
        <v>50.56890012642225</v>
      </c>
      <c r="M45" s="37">
        <v>85.87</v>
      </c>
      <c r="N45" s="38">
        <v>22.009294454752027</v>
      </c>
      <c r="O45" s="39">
        <v>683.69191120363075</v>
      </c>
      <c r="P45" s="38">
        <v>22.789730373454358</v>
      </c>
    </row>
    <row r="46" spans="1:16">
      <c r="A46" s="35" t="s">
        <v>204</v>
      </c>
      <c r="B46" s="35" t="s">
        <v>200</v>
      </c>
      <c r="C46" s="36">
        <v>12909517992</v>
      </c>
      <c r="D46" s="36">
        <v>1000000000</v>
      </c>
      <c r="E46" s="37">
        <v>1.9544877971554384</v>
      </c>
      <c r="F46" s="37">
        <v>8.1436991548143267E-2</v>
      </c>
      <c r="G46" s="36">
        <v>849.28664500000002</v>
      </c>
      <c r="H46" s="37">
        <v>24.1</v>
      </c>
      <c r="I46" s="37">
        <v>-5.9278282708589813E-2</v>
      </c>
      <c r="J46" s="36">
        <v>391337210</v>
      </c>
      <c r="K46" s="37">
        <v>61.328182924388919</v>
      </c>
      <c r="L46" s="37">
        <v>40</v>
      </c>
      <c r="M46" s="37">
        <v>84.92</v>
      </c>
      <c r="N46" s="38">
        <v>63.971565907770085</v>
      </c>
      <c r="O46" s="39">
        <v>674.16526161183265</v>
      </c>
      <c r="P46" s="38">
        <v>22.472175387061089</v>
      </c>
    </row>
    <row r="47" spans="1:16">
      <c r="A47" s="35" t="s">
        <v>324</v>
      </c>
      <c r="B47" s="35" t="s">
        <v>200</v>
      </c>
      <c r="C47" s="36">
        <v>19079519513</v>
      </c>
      <c r="D47" s="36">
        <v>1500000000</v>
      </c>
      <c r="E47" s="37">
        <v>10.756574418284455</v>
      </c>
      <c r="F47" s="37">
        <v>0.71710496121896361</v>
      </c>
      <c r="G47" s="36">
        <v>363.24555199999998</v>
      </c>
      <c r="H47" s="37">
        <v>10.24</v>
      </c>
      <c r="I47" s="37">
        <v>0.30447638333010829</v>
      </c>
      <c r="J47" s="36">
        <v>-705417106</v>
      </c>
      <c r="K47" s="37">
        <v>-21.264015108814217</v>
      </c>
      <c r="L47" s="37">
        <v>26.666666666666668</v>
      </c>
      <c r="M47" s="37">
        <v>24.21</v>
      </c>
      <c r="N47" s="38">
        <v>56.651725632344082</v>
      </c>
      <c r="O47" s="39">
        <v>1448.8753615222406</v>
      </c>
      <c r="P47" s="38">
        <v>48.295845384074688</v>
      </c>
    </row>
    <row r="48" spans="1:16">
      <c r="A48" s="35" t="s">
        <v>344</v>
      </c>
      <c r="B48" s="35" t="s">
        <v>200</v>
      </c>
      <c r="C48" s="36">
        <v>13652788635</v>
      </c>
      <c r="D48" s="36">
        <v>1915000000</v>
      </c>
      <c r="E48" s="37">
        <v>5.2935673145668831</v>
      </c>
      <c r="F48" s="37">
        <v>0.18428432774819437</v>
      </c>
      <c r="G48" s="36">
        <v>493.98133899999999</v>
      </c>
      <c r="H48" s="37">
        <v>15.3</v>
      </c>
      <c r="I48" s="37">
        <v>0.3116274197116784</v>
      </c>
      <c r="J48" s="36">
        <v>123979435</v>
      </c>
      <c r="K48" s="37">
        <v>231.69165111939733</v>
      </c>
      <c r="L48" s="37">
        <v>20.887728459530027</v>
      </c>
      <c r="M48" s="37">
        <v>25.79</v>
      </c>
      <c r="N48" s="38">
        <v>52.196302135846381</v>
      </c>
      <c r="O48" s="39">
        <v>1845.2232713899928</v>
      </c>
      <c r="P48" s="38">
        <v>61.507442379666422</v>
      </c>
    </row>
    <row r="49" spans="1:16">
      <c r="A49" s="35" t="s">
        <v>538</v>
      </c>
      <c r="B49" s="35" t="s">
        <v>200</v>
      </c>
      <c r="C49" s="36">
        <v>12776501404</v>
      </c>
      <c r="D49" s="36">
        <v>2500000000</v>
      </c>
      <c r="E49" s="37">
        <v>18.075092973759482</v>
      </c>
      <c r="F49" s="37">
        <v>2.4100123965012643</v>
      </c>
      <c r="G49" s="36">
        <v>587.20383200000003</v>
      </c>
      <c r="H49" s="37">
        <v>3.77</v>
      </c>
      <c r="I49" s="37">
        <v>-2.4344575088406373E-2</v>
      </c>
      <c r="J49" s="36">
        <v>-201213065</v>
      </c>
      <c r="K49" s="37">
        <v>-37.273921551764047</v>
      </c>
      <c r="L49" s="37">
        <v>16</v>
      </c>
      <c r="M49" s="37">
        <v>23.48</v>
      </c>
      <c r="N49" s="38">
        <v>34.57935142676601</v>
      </c>
      <c r="O49" s="39">
        <v>1270.5368607882808</v>
      </c>
      <c r="P49" s="38">
        <v>42.351228692942691</v>
      </c>
    </row>
    <row r="50" spans="1:16">
      <c r="A50" s="35" t="s">
        <v>205</v>
      </c>
      <c r="B50" s="35" t="s">
        <v>200</v>
      </c>
      <c r="C50" s="36">
        <v>141356914000</v>
      </c>
      <c r="D50" s="36">
        <v>2900000000</v>
      </c>
      <c r="E50" s="37">
        <v>4.9071283031260737</v>
      </c>
      <c r="F50" s="37">
        <v>3.1926664301405817E-2</v>
      </c>
      <c r="G50" s="36">
        <v>147.02876900000001</v>
      </c>
      <c r="H50" s="37">
        <v>55.55</v>
      </c>
      <c r="I50" s="37">
        <v>-0.13313853281690058</v>
      </c>
      <c r="J50" s="36">
        <v>1502626000</v>
      </c>
      <c r="K50" s="37">
        <v>102.28759518336565</v>
      </c>
      <c r="L50" s="37">
        <v>13.793103448275861</v>
      </c>
      <c r="M50" s="37">
        <v>5.0599999999999996</v>
      </c>
      <c r="N50" s="38">
        <v>42.073912866682321</v>
      </c>
      <c r="O50" s="39">
        <v>1449.8719938175871</v>
      </c>
      <c r="P50" s="38">
        <v>48.329066460586233</v>
      </c>
    </row>
    <row r="51" spans="1:16">
      <c r="A51" s="35" t="s">
        <v>206</v>
      </c>
      <c r="B51" s="35" t="s">
        <v>200</v>
      </c>
      <c r="C51" s="36">
        <v>295496351000</v>
      </c>
      <c r="D51" s="36">
        <v>7000000000</v>
      </c>
      <c r="E51" s="37">
        <v>0.32563891984267729</v>
      </c>
      <c r="F51" s="37">
        <v>1.2572931268057038E-3</v>
      </c>
      <c r="G51" s="36">
        <v>3267.1327310000001</v>
      </c>
      <c r="H51" s="37">
        <v>37.6</v>
      </c>
      <c r="I51" s="37">
        <v>-0.59372570347277076</v>
      </c>
      <c r="J51" s="36">
        <v>405786000</v>
      </c>
      <c r="K51" s="37">
        <v>638.26746117411642</v>
      </c>
      <c r="L51" s="37">
        <v>5.7142857142857144</v>
      </c>
      <c r="M51" s="37">
        <v>46.67</v>
      </c>
      <c r="N51" s="38">
        <v>47.143383227344799</v>
      </c>
      <c r="O51" s="39">
        <v>1097.938068021869</v>
      </c>
      <c r="P51" s="38">
        <v>36.597935600728967</v>
      </c>
    </row>
    <row r="52" spans="1:16">
      <c r="A52" s="75" t="s">
        <v>710</v>
      </c>
      <c r="B52" s="75" t="s">
        <v>679</v>
      </c>
      <c r="C52" s="76">
        <v>599344233</v>
      </c>
      <c r="D52" s="76">
        <v>118000000</v>
      </c>
      <c r="E52" s="77">
        <v>119.32829624729213</v>
      </c>
      <c r="F52" s="77">
        <v>91.932431623491624</v>
      </c>
      <c r="G52" s="76">
        <v>28.655494999999998</v>
      </c>
      <c r="H52" s="77">
        <v>11.7</v>
      </c>
      <c r="I52" s="77">
        <v>-0.2878135167461906</v>
      </c>
      <c r="J52" s="76">
        <v>-28506759</v>
      </c>
      <c r="K52" s="77">
        <v>-45.533061124205666</v>
      </c>
      <c r="L52" s="77">
        <v>338.9830508474576</v>
      </c>
      <c r="M52" s="77">
        <v>24.28</v>
      </c>
      <c r="N52" s="78">
        <v>81.986278622089756</v>
      </c>
      <c r="O52" s="79">
        <v>60.071565699834238</v>
      </c>
      <c r="P52" s="78">
        <v>2.0023855233278081</v>
      </c>
    </row>
    <row r="53" spans="1:16">
      <c r="A53" s="75" t="s">
        <v>517</v>
      </c>
      <c r="B53" s="75" t="s">
        <v>679</v>
      </c>
      <c r="C53" s="76">
        <v>1187480335</v>
      </c>
      <c r="D53" s="76">
        <v>155000000</v>
      </c>
      <c r="E53" s="77">
        <v>48.947496663493887</v>
      </c>
      <c r="F53" s="77">
        <v>22.556450075342806</v>
      </c>
      <c r="G53" s="76">
        <v>52.462822000000003</v>
      </c>
      <c r="H53" s="77">
        <v>15.58</v>
      </c>
      <c r="I53" s="77">
        <v>5.2547062165526633E-2</v>
      </c>
      <c r="J53" s="76">
        <v>-76765590</v>
      </c>
      <c r="K53" s="77">
        <v>-28.267873665792187</v>
      </c>
      <c r="L53" s="77">
        <v>258.06451612903226</v>
      </c>
      <c r="M53" s="77">
        <v>33.840000000000003</v>
      </c>
      <c r="N53" s="78">
        <v>63.147914193727914</v>
      </c>
      <c r="O53" s="79">
        <v>1520.7416576624626</v>
      </c>
      <c r="P53" s="78">
        <v>50.691388588748751</v>
      </c>
    </row>
    <row r="54" spans="1:16">
      <c r="A54" s="75" t="s">
        <v>358</v>
      </c>
      <c r="B54" s="75" t="s">
        <v>679</v>
      </c>
      <c r="C54" s="76">
        <v>12992829112</v>
      </c>
      <c r="D54" s="76">
        <v>300000000</v>
      </c>
      <c r="E54" s="77">
        <v>12.891290966105576</v>
      </c>
      <c r="F54" s="77">
        <v>1.193638052417183</v>
      </c>
      <c r="G54" s="76">
        <v>87.924075000000002</v>
      </c>
      <c r="H54" s="77">
        <v>35.299999999999997</v>
      </c>
      <c r="I54" s="77">
        <v>-9.7543053464555385E-2</v>
      </c>
      <c r="J54" s="76">
        <v>-369030105</v>
      </c>
      <c r="K54" s="77">
        <v>-29.265905013359276</v>
      </c>
      <c r="L54" s="77">
        <v>133.33333333333334</v>
      </c>
      <c r="M54" s="77">
        <v>29.3</v>
      </c>
      <c r="N54" s="78">
        <v>38.873591189468115</v>
      </c>
      <c r="O54" s="79">
        <v>1208.4612122068065</v>
      </c>
      <c r="P54" s="78">
        <v>40.28204040689355</v>
      </c>
    </row>
    <row r="55" spans="1:16">
      <c r="A55" s="75" t="s">
        <v>188</v>
      </c>
      <c r="B55" s="75" t="s">
        <v>679</v>
      </c>
      <c r="C55" s="76">
        <v>3014472211</v>
      </c>
      <c r="D55" s="76">
        <v>400000000</v>
      </c>
      <c r="E55" s="77">
        <v>44.096863169638425</v>
      </c>
      <c r="F55" s="77">
        <v>15.748879703442295</v>
      </c>
      <c r="G55" s="76">
        <v>129.881788</v>
      </c>
      <c r="H55" s="77">
        <v>7.01</v>
      </c>
      <c r="I55" s="77">
        <v>-0.19278654523117567</v>
      </c>
      <c r="J55" s="76">
        <v>44096898</v>
      </c>
      <c r="K55" s="77">
        <v>63.496529846611885</v>
      </c>
      <c r="L55" s="77">
        <v>100</v>
      </c>
      <c r="M55" s="77">
        <v>32.35</v>
      </c>
      <c r="N55" s="78">
        <v>54.297609710812118</v>
      </c>
      <c r="O55" s="79">
        <v>41.240905767452531</v>
      </c>
      <c r="P55" s="78">
        <v>1.3746968589150843</v>
      </c>
    </row>
    <row r="56" spans="1:16">
      <c r="A56" s="75" t="s">
        <v>466</v>
      </c>
      <c r="B56" s="75" t="s">
        <v>679</v>
      </c>
      <c r="C56" s="76">
        <v>9055647326</v>
      </c>
      <c r="D56" s="76">
        <v>675000000</v>
      </c>
      <c r="E56" s="77">
        <v>22.281435136096398</v>
      </c>
      <c r="F56" s="77">
        <v>4.7156476478510898</v>
      </c>
      <c r="G56" s="76">
        <v>233.17816500000001</v>
      </c>
      <c r="H56" s="77">
        <v>7.7</v>
      </c>
      <c r="I56" s="77">
        <v>-0.31921615185866337</v>
      </c>
      <c r="J56" s="76">
        <v>-1049101373</v>
      </c>
      <c r="K56" s="77">
        <v>-4.5038545574375108</v>
      </c>
      <c r="L56" s="77">
        <v>59.25925925925926</v>
      </c>
      <c r="M56" s="77">
        <v>34.54</v>
      </c>
      <c r="N56" s="78">
        <v>43.778318896109958</v>
      </c>
      <c r="O56" s="79">
        <v>595.09196407163222</v>
      </c>
      <c r="P56" s="78">
        <v>19.836398802387741</v>
      </c>
    </row>
    <row r="57" spans="1:16">
      <c r="A57" s="75" t="s">
        <v>452</v>
      </c>
      <c r="B57" s="75" t="s">
        <v>679</v>
      </c>
      <c r="C57" s="76">
        <v>60137175087</v>
      </c>
      <c r="D57" s="76">
        <v>700000000</v>
      </c>
      <c r="E57" s="77">
        <v>1.3166289979110366</v>
      </c>
      <c r="F57" s="77">
        <v>9.8476364840017691E-3</v>
      </c>
      <c r="G57" s="76">
        <v>158.53750099999999</v>
      </c>
      <c r="H57" s="77">
        <v>191.7</v>
      </c>
      <c r="I57" s="77">
        <v>3.1520592037112749</v>
      </c>
      <c r="J57" s="76">
        <v>20192725560</v>
      </c>
      <c r="K57" s="77">
        <v>6.6211963116483812</v>
      </c>
      <c r="L57" s="77">
        <v>57.142857142857146</v>
      </c>
      <c r="M57" s="77">
        <v>22.64</v>
      </c>
      <c r="N57" s="78">
        <v>67.936528496692148</v>
      </c>
      <c r="O57" s="79">
        <v>1698.8709786051218</v>
      </c>
      <c r="P57" s="78">
        <v>56.629032620170726</v>
      </c>
    </row>
    <row r="58" spans="1:16">
      <c r="A58" s="75" t="s">
        <v>187</v>
      </c>
      <c r="B58" s="75" t="s">
        <v>679</v>
      </c>
      <c r="C58" s="76">
        <v>3578645146</v>
      </c>
      <c r="D58" s="76">
        <v>960336000</v>
      </c>
      <c r="E58" s="77">
        <v>15.09790069440125</v>
      </c>
      <c r="F58" s="77">
        <v>3.144295474584156</v>
      </c>
      <c r="G58" s="76">
        <v>464.88056799999998</v>
      </c>
      <c r="H58" s="77">
        <v>5.7</v>
      </c>
      <c r="I58" s="77">
        <v>-0.10854484696681511</v>
      </c>
      <c r="J58" s="76">
        <v>433474987</v>
      </c>
      <c r="K58" s="77">
        <v>11.077178946890424</v>
      </c>
      <c r="L58" s="77">
        <v>41.65208843571417</v>
      </c>
      <c r="M58" s="77">
        <v>48.4</v>
      </c>
      <c r="N58" s="78">
        <v>88.53991117236194</v>
      </c>
      <c r="O58" s="79">
        <v>1138.858438595551</v>
      </c>
      <c r="P58" s="78">
        <v>37.961947953185032</v>
      </c>
    </row>
    <row r="59" spans="1:16">
      <c r="A59" s="75" t="s">
        <v>724</v>
      </c>
      <c r="B59" s="75" t="s">
        <v>679</v>
      </c>
      <c r="C59" s="76">
        <v>31421246000</v>
      </c>
      <c r="D59" s="76">
        <v>1500000000</v>
      </c>
      <c r="E59" s="77">
        <v>2.6309203518461333</v>
      </c>
      <c r="F59" s="77">
        <v>5.3149906097901684E-2</v>
      </c>
      <c r="G59" s="76">
        <v>438.15582999999998</v>
      </c>
      <c r="H59" s="77">
        <v>34.700000000000003</v>
      </c>
      <c r="I59" s="77">
        <v>-0.46271966086150235</v>
      </c>
      <c r="J59" s="76">
        <v>871646000</v>
      </c>
      <c r="K59" s="77">
        <v>56.789109340259692</v>
      </c>
      <c r="L59" s="77">
        <v>26.666666666666668</v>
      </c>
      <c r="M59" s="77">
        <v>29.21</v>
      </c>
      <c r="N59" s="78">
        <v>77.830087534897643</v>
      </c>
      <c r="O59" s="79">
        <v>1084.9572964538293</v>
      </c>
      <c r="P59" s="78">
        <v>36.165243215127639</v>
      </c>
    </row>
    <row r="60" spans="1:16">
      <c r="A60" s="75" t="s">
        <v>398</v>
      </c>
      <c r="B60" s="75" t="s">
        <v>679</v>
      </c>
      <c r="C60" s="76">
        <v>5116474915</v>
      </c>
      <c r="D60" s="76">
        <v>2000000000</v>
      </c>
      <c r="E60" s="77">
        <v>25.44853034737244</v>
      </c>
      <c r="F60" s="77">
        <v>2.544853034737244</v>
      </c>
      <c r="G60" s="76">
        <v>271.03651100000002</v>
      </c>
      <c r="H60" s="77">
        <v>5.8</v>
      </c>
      <c r="I60" s="77">
        <v>-0.1233102492992213</v>
      </c>
      <c r="J60" s="76">
        <v>321175807</v>
      </c>
      <c r="K60" s="77">
        <v>31.135595465320961</v>
      </c>
      <c r="L60" s="77">
        <v>20</v>
      </c>
      <c r="M60" s="77">
        <v>13.55</v>
      </c>
      <c r="N60" s="78">
        <v>84.55799595142372</v>
      </c>
      <c r="O60" s="79">
        <v>493.59966136615969</v>
      </c>
      <c r="P60" s="78">
        <v>16.453322045538656</v>
      </c>
    </row>
    <row r="61" spans="1:16">
      <c r="A61" s="60" t="s">
        <v>434</v>
      </c>
      <c r="B61" s="60" t="s">
        <v>374</v>
      </c>
      <c r="C61" s="61">
        <v>29439691000</v>
      </c>
      <c r="D61" s="61">
        <v>0</v>
      </c>
      <c r="E61" s="62">
        <v>0</v>
      </c>
      <c r="F61" s="62">
        <v>0</v>
      </c>
      <c r="G61" s="61">
        <v>1007.169114</v>
      </c>
      <c r="H61" s="62">
        <v>8.8000000000000007</v>
      </c>
      <c r="I61" s="62">
        <v>0.1857709485434853</v>
      </c>
      <c r="J61" s="61">
        <v>0</v>
      </c>
      <c r="K61" s="62">
        <v>0</v>
      </c>
      <c r="L61" s="62">
        <v>0</v>
      </c>
      <c r="M61" s="62">
        <v>40.28</v>
      </c>
      <c r="N61" s="63">
        <v>347.93630595625137</v>
      </c>
      <c r="O61" s="64">
        <v>2129.0792357251885</v>
      </c>
      <c r="P61" s="63">
        <v>70.96930785750628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33.526678334621259</v>
      </c>
      <c r="F65" s="62">
        <v>2.0518162995484248</v>
      </c>
      <c r="G65" s="61">
        <v>61.448740000000001</v>
      </c>
      <c r="H65" s="62">
        <v>19.43</v>
      </c>
      <c r="I65" s="62">
        <v>-0.52192415841024342</v>
      </c>
      <c r="J65" s="61">
        <v>0</v>
      </c>
      <c r="K65" s="62">
        <v>0</v>
      </c>
      <c r="L65" s="62">
        <v>46.511627906976742</v>
      </c>
      <c r="M65" s="62">
        <v>7.14</v>
      </c>
      <c r="N65" s="63">
        <v>136.2496245406914</v>
      </c>
      <c r="O65" s="64">
        <v>783.61745402834049</v>
      </c>
      <c r="P65" s="63">
        <v>26.120581800944684</v>
      </c>
    </row>
    <row r="66" spans="1:16">
      <c r="A66" s="60" t="s">
        <v>741</v>
      </c>
      <c r="B66" s="60" t="s">
        <v>374</v>
      </c>
      <c r="C66" s="61">
        <v>22456783000</v>
      </c>
      <c r="D66" s="61">
        <v>2500000000</v>
      </c>
      <c r="E66" s="62">
        <v>5.1037724534089373</v>
      </c>
      <c r="F66" s="62">
        <v>0.34025149689392914</v>
      </c>
      <c r="G66" s="61">
        <v>1246.060845</v>
      </c>
      <c r="H66" s="62">
        <v>6.29</v>
      </c>
      <c r="I66" s="62">
        <v>-1.2078298757573283</v>
      </c>
      <c r="J66" s="61">
        <v>0</v>
      </c>
      <c r="K66" s="62">
        <v>0</v>
      </c>
      <c r="L66" s="62">
        <v>16</v>
      </c>
      <c r="M66" s="62">
        <v>49.84</v>
      </c>
      <c r="N66" s="63">
        <v>404.10131576931047</v>
      </c>
      <c r="O66" s="64">
        <v>766.47858511228867</v>
      </c>
      <c r="P66" s="63">
        <v>25.549286170409623</v>
      </c>
    </row>
    <row r="67" spans="1:16">
      <c r="A67" s="60" t="s">
        <v>748</v>
      </c>
      <c r="B67" s="60" t="s">
        <v>374</v>
      </c>
      <c r="C67" s="61">
        <v>47208439000</v>
      </c>
      <c r="D67" s="61">
        <v>2800000000</v>
      </c>
      <c r="E67" s="62">
        <v>3.1615753763357537</v>
      </c>
      <c r="F67" s="62">
        <v>0.11291340629770549</v>
      </c>
      <c r="G67" s="61">
        <v>1153.5045090000001</v>
      </c>
      <c r="H67" s="62">
        <v>10.97</v>
      </c>
      <c r="I67" s="62">
        <v>-6.9725321967180065E-2</v>
      </c>
      <c r="J67" s="61">
        <v>0</v>
      </c>
      <c r="K67" s="62">
        <v>0</v>
      </c>
      <c r="L67" s="62">
        <v>14.285714285714286</v>
      </c>
      <c r="M67" s="62">
        <v>41.19</v>
      </c>
      <c r="N67" s="63">
        <v>0</v>
      </c>
      <c r="O67" s="64">
        <v>422.45183045332266</v>
      </c>
      <c r="P67" s="63">
        <v>14.081727681777421</v>
      </c>
    </row>
    <row r="68" spans="1:16">
      <c r="A68" s="60" t="s">
        <v>708</v>
      </c>
      <c r="B68" s="60" t="s">
        <v>374</v>
      </c>
      <c r="C68" s="61">
        <v>453087703000</v>
      </c>
      <c r="D68" s="61">
        <v>4200000000</v>
      </c>
      <c r="E68" s="62">
        <v>0.51609493669579509</v>
      </c>
      <c r="F68" s="62">
        <v>9.3801333459795548E-4</v>
      </c>
      <c r="G68" s="61">
        <v>587.28230399999995</v>
      </c>
      <c r="H68" s="62">
        <v>132</v>
      </c>
      <c r="I68" s="62">
        <v>0.9771079827982021</v>
      </c>
      <c r="J68" s="61">
        <v>0</v>
      </c>
      <c r="K68" s="62">
        <v>0</v>
      </c>
      <c r="L68" s="62">
        <v>9.5238095238095237</v>
      </c>
      <c r="M68" s="62">
        <v>13.98</v>
      </c>
      <c r="N68" s="63">
        <v>558.75548580426141</v>
      </c>
      <c r="O68" s="64">
        <v>1498.3103094244143</v>
      </c>
      <c r="P68" s="63">
        <v>49.943676980813812</v>
      </c>
    </row>
    <row r="69" spans="1:16">
      <c r="A69" s="60" t="s">
        <v>684</v>
      </c>
      <c r="B69" s="60" t="s">
        <v>374</v>
      </c>
      <c r="C69" s="61">
        <v>302574628000</v>
      </c>
      <c r="D69" s="61">
        <v>5200000000</v>
      </c>
      <c r="E69" s="62">
        <v>0.20237908760221662</v>
      </c>
      <c r="F69" s="62">
        <v>5.5598650440169398E-4</v>
      </c>
      <c r="G69" s="61">
        <v>2764.7628810000001</v>
      </c>
      <c r="H69" s="62">
        <v>71.5</v>
      </c>
      <c r="I69" s="62">
        <v>1.1119169619460223</v>
      </c>
      <c r="J69" s="61">
        <v>0</v>
      </c>
      <c r="K69" s="62">
        <v>0</v>
      </c>
      <c r="L69" s="62">
        <v>7.6923076923076925</v>
      </c>
      <c r="M69" s="62">
        <v>53.16</v>
      </c>
      <c r="N69" s="63">
        <v>462.14763056066346</v>
      </c>
      <c r="O69" s="64">
        <v>1318.9955940904588</v>
      </c>
      <c r="P69" s="63">
        <v>43.966519803015295</v>
      </c>
    </row>
    <row r="70" spans="1:16">
      <c r="A70" s="60" t="s">
        <v>737</v>
      </c>
      <c r="B70" s="60" t="s">
        <v>374</v>
      </c>
      <c r="C70" s="61">
        <v>185469496000</v>
      </c>
      <c r="D70" s="61">
        <v>5500000000</v>
      </c>
      <c r="E70" s="62">
        <v>32.444357926156641</v>
      </c>
      <c r="F70" s="62">
        <v>3.2059642219522372E-2</v>
      </c>
      <c r="G70" s="61">
        <v>6.687265</v>
      </c>
      <c r="H70" s="62">
        <v>186.8</v>
      </c>
      <c r="I70" s="62">
        <v>-3.8844339557144849</v>
      </c>
      <c r="J70" s="61">
        <v>0</v>
      </c>
      <c r="K70" s="62">
        <v>0</v>
      </c>
      <c r="L70" s="62">
        <v>7.2727272727272725</v>
      </c>
      <c r="M70" s="62">
        <v>0.12</v>
      </c>
      <c r="N70" s="63">
        <v>306.00182904578674</v>
      </c>
      <c r="O70" s="64">
        <v>526.73680598777833</v>
      </c>
      <c r="P70" s="63">
        <v>17.557893532925945</v>
      </c>
    </row>
    <row r="71" spans="1:16">
      <c r="A71" s="60" t="s">
        <v>439</v>
      </c>
      <c r="B71" s="60" t="s">
        <v>374</v>
      </c>
      <c r="C71" s="61">
        <v>231079767000</v>
      </c>
      <c r="D71" s="61">
        <v>7184778000</v>
      </c>
      <c r="E71" s="62">
        <v>1.467161386795099</v>
      </c>
      <c r="F71" s="62">
        <v>5.1051034102762086E-3</v>
      </c>
      <c r="G71" s="61">
        <v>606.51760000000002</v>
      </c>
      <c r="H71" s="62">
        <v>44.96</v>
      </c>
      <c r="I71" s="62">
        <v>0.95158431949743516</v>
      </c>
      <c r="J71" s="61">
        <v>0</v>
      </c>
      <c r="K71" s="62">
        <v>0</v>
      </c>
      <c r="L71" s="62">
        <v>5.5673258102059657</v>
      </c>
      <c r="M71" s="62">
        <v>8.44</v>
      </c>
      <c r="N71" s="63">
        <v>445.04371990188656</v>
      </c>
      <c r="O71" s="64">
        <v>1900.3303692225545</v>
      </c>
      <c r="P71" s="63">
        <v>63.344345640751818</v>
      </c>
    </row>
    <row r="72" spans="1:16">
      <c r="A72" s="60" t="s">
        <v>759</v>
      </c>
      <c r="B72" s="60" t="s">
        <v>374</v>
      </c>
      <c r="C72" s="61">
        <v>271134773000</v>
      </c>
      <c r="D72" s="61">
        <v>8447051000</v>
      </c>
      <c r="E72" s="62">
        <v>0.34054666836203062</v>
      </c>
      <c r="F72" s="62">
        <v>1.1518700207141797E-3</v>
      </c>
      <c r="G72" s="61">
        <v>3255.5922759999999</v>
      </c>
      <c r="H72" s="62">
        <v>36.08</v>
      </c>
      <c r="I72" s="62">
        <v>0.56115689249125467</v>
      </c>
      <c r="J72" s="61">
        <v>0</v>
      </c>
      <c r="K72" s="62">
        <v>0</v>
      </c>
      <c r="L72" s="62">
        <v>4.7353804304010954</v>
      </c>
      <c r="M72" s="62">
        <v>38.54</v>
      </c>
      <c r="N72" s="63">
        <v>360.19262975459509</v>
      </c>
      <c r="O72" s="64">
        <v>1525.0147582992934</v>
      </c>
      <c r="P72" s="63">
        <v>50.833825276643111</v>
      </c>
    </row>
    <row r="73" spans="1:16">
      <c r="A73" s="60" t="s">
        <v>753</v>
      </c>
      <c r="B73" s="60" t="s">
        <v>374</v>
      </c>
      <c r="C73" s="61">
        <v>355956160000</v>
      </c>
      <c r="D73" s="61">
        <v>9915922000</v>
      </c>
      <c r="E73" s="62">
        <v>1.5973831367601854</v>
      </c>
      <c r="F73" s="62">
        <v>5.0341484154227713E-3</v>
      </c>
      <c r="G73" s="61">
        <v>734.86807199999998</v>
      </c>
      <c r="H73" s="62">
        <v>34.08</v>
      </c>
      <c r="I73" s="62">
        <v>0.41003319584438103</v>
      </c>
      <c r="J73" s="61">
        <v>0</v>
      </c>
      <c r="K73" s="62">
        <v>0</v>
      </c>
      <c r="L73" s="62">
        <v>4.0339163619883251</v>
      </c>
      <c r="M73" s="62">
        <v>7.41</v>
      </c>
      <c r="N73" s="63">
        <v>406.56201047755781</v>
      </c>
      <c r="O73" s="64">
        <v>2087.4772496328078</v>
      </c>
      <c r="P73" s="63">
        <v>69.582574987760253</v>
      </c>
    </row>
    <row r="74" spans="1:16">
      <c r="A74" s="60" t="s">
        <v>726</v>
      </c>
      <c r="B74" s="60" t="s">
        <v>374</v>
      </c>
      <c r="C74" s="61">
        <v>35890787000</v>
      </c>
      <c r="D74" s="61">
        <v>10000000000</v>
      </c>
      <c r="E74" s="62">
        <v>49.724031624484113</v>
      </c>
      <c r="F74" s="62">
        <v>0.62155039530605138</v>
      </c>
      <c r="G74" s="61">
        <v>91.632469999999998</v>
      </c>
      <c r="H74" s="62">
        <v>8.84</v>
      </c>
      <c r="I74" s="62">
        <v>-5.8474465407947207E-2</v>
      </c>
      <c r="J74" s="61">
        <v>0</v>
      </c>
      <c r="K74" s="62">
        <v>0</v>
      </c>
      <c r="L74" s="62">
        <v>4</v>
      </c>
      <c r="M74" s="62">
        <v>0.91</v>
      </c>
      <c r="N74" s="63">
        <v>0</v>
      </c>
      <c r="O74" s="64">
        <v>303.50401666300218</v>
      </c>
      <c r="P74" s="63">
        <v>10.116800555433406</v>
      </c>
    </row>
    <row r="75" spans="1:16">
      <c r="A75" s="60" t="s">
        <v>776</v>
      </c>
      <c r="B75" s="60" t="s">
        <v>374</v>
      </c>
      <c r="C75" s="61">
        <v>20572406000</v>
      </c>
      <c r="D75" s="61">
        <v>12475290000</v>
      </c>
      <c r="E75" s="62">
        <v>45.287263976422942</v>
      </c>
      <c r="F75" s="62">
        <v>6.1528088354106454E-2</v>
      </c>
      <c r="G75" s="61">
        <v>15.215797999999999</v>
      </c>
      <c r="H75" s="62">
        <v>59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0.38760299810615079</v>
      </c>
      <c r="F76" s="62">
        <v>1.2920115441010223E-3</v>
      </c>
      <c r="G76" s="61">
        <v>8077.1113800000003</v>
      </c>
      <c r="H76" s="62">
        <v>12.78</v>
      </c>
      <c r="I76" s="62">
        <v>-8.3477996682464806E-2</v>
      </c>
      <c r="J76" s="61">
        <v>0</v>
      </c>
      <c r="K76" s="62">
        <v>0</v>
      </c>
      <c r="L76" s="62">
        <v>1.6000019200023039</v>
      </c>
      <c r="M76" s="62">
        <v>32.299999999999997</v>
      </c>
      <c r="N76" s="63">
        <v>368.75544770542894</v>
      </c>
      <c r="O76" s="64">
        <v>797.01731779991974</v>
      </c>
      <c r="P76" s="63">
        <v>26.567243926663991</v>
      </c>
    </row>
    <row r="77" spans="1:16">
      <c r="A77" s="90" t="s">
        <v>402</v>
      </c>
      <c r="B77" s="90" t="s">
        <v>718</v>
      </c>
      <c r="C77" s="91">
        <v>298644898</v>
      </c>
      <c r="D77" s="91">
        <v>163000000</v>
      </c>
      <c r="E77" s="92">
        <v>13.823643618947443</v>
      </c>
      <c r="F77" s="92">
        <v>1.662894697335191</v>
      </c>
      <c r="G77" s="91">
        <v>56.026116999999999</v>
      </c>
      <c r="H77" s="92">
        <v>51.65</v>
      </c>
      <c r="I77" s="92">
        <v>-0.66150819380581538</v>
      </c>
      <c r="J77" s="91">
        <v>-85773363</v>
      </c>
      <c r="K77" s="92">
        <v>-96.918200584020468</v>
      </c>
      <c r="L77" s="92">
        <v>245.39877300613497</v>
      </c>
      <c r="M77" s="92">
        <v>34.369999999999997</v>
      </c>
      <c r="N77" s="93">
        <v>43.681114393218152</v>
      </c>
      <c r="O77" s="94">
        <v>145.73768373906822</v>
      </c>
      <c r="P77" s="93">
        <v>4.8579227913022738</v>
      </c>
    </row>
    <row r="78" spans="1:16">
      <c r="A78" s="111" t="s">
        <v>134</v>
      </c>
      <c r="B78" s="111" t="s">
        <v>697</v>
      </c>
      <c r="C78" s="112">
        <v>443664778</v>
      </c>
      <c r="D78" s="112">
        <v>44000000</v>
      </c>
      <c r="E78" s="113">
        <v>75.207184512253576</v>
      </c>
      <c r="F78" s="113">
        <v>71.218924727512857</v>
      </c>
      <c r="G78" s="112">
        <v>22.200189999999999</v>
      </c>
      <c r="H78" s="113">
        <v>23.96</v>
      </c>
      <c r="I78" s="113">
        <v>0.16526767891489058</v>
      </c>
      <c r="J78" s="112">
        <v>-36555569</v>
      </c>
      <c r="K78" s="113">
        <v>-28.887527369632792</v>
      </c>
      <c r="L78" s="113">
        <v>909.09090909090912</v>
      </c>
      <c r="M78" s="113">
        <v>50.45</v>
      </c>
      <c r="N78" s="114">
        <v>10.941316003748438</v>
      </c>
      <c r="O78" s="115">
        <v>799.58488957950931</v>
      </c>
      <c r="P78" s="114">
        <v>26.652829652650311</v>
      </c>
    </row>
    <row r="79" spans="1:16">
      <c r="A79" s="111" t="s">
        <v>707</v>
      </c>
      <c r="B79" s="111" t="s">
        <v>697</v>
      </c>
      <c r="C79" s="112">
        <v>1069503962</v>
      </c>
      <c r="D79" s="112">
        <v>93750000</v>
      </c>
      <c r="E79" s="113">
        <v>52.576054137562949</v>
      </c>
      <c r="F79" s="113">
        <v>56.081124413400481</v>
      </c>
      <c r="G79" s="112">
        <v>69.867154999999997</v>
      </c>
      <c r="H79" s="113">
        <v>10.89</v>
      </c>
      <c r="I79" s="113">
        <v>7.4184472007797098E-2</v>
      </c>
      <c r="J79" s="112">
        <v>-42754773</v>
      </c>
      <c r="K79" s="113">
        <v>-21.927376389064211</v>
      </c>
      <c r="L79" s="113">
        <v>426.66666666666669</v>
      </c>
      <c r="M79" s="113">
        <v>74.52</v>
      </c>
      <c r="N79" s="114">
        <v>14.341569462501884</v>
      </c>
      <c r="O79" s="115">
        <v>1802.7552665251876</v>
      </c>
      <c r="P79" s="114">
        <v>60.091842217506255</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2.1700489365657964</v>
      </c>
      <c r="G81" s="112">
        <v>71.729606000000004</v>
      </c>
      <c r="H81" s="113">
        <v>31.9</v>
      </c>
      <c r="I81" s="113">
        <v>0.98827263422598566</v>
      </c>
      <c r="J81" s="112">
        <v>-35004000</v>
      </c>
      <c r="K81" s="113">
        <v>-230.14869729173807</v>
      </c>
      <c r="L81" s="113">
        <v>153.92015392015392</v>
      </c>
      <c r="M81" s="113">
        <v>27.6</v>
      </c>
      <c r="N81" s="114">
        <v>63.914985035081152</v>
      </c>
      <c r="O81" s="115">
        <v>1186.6501081624328</v>
      </c>
      <c r="P81" s="114">
        <v>39.555003605414427</v>
      </c>
    </row>
    <row r="82" spans="1:16">
      <c r="A82" s="35" t="s">
        <v>127</v>
      </c>
      <c r="B82" s="35" t="s">
        <v>208</v>
      </c>
      <c r="C82" s="36">
        <v>666088085</v>
      </c>
      <c r="D82" s="36">
        <v>31095331</v>
      </c>
      <c r="E82" s="37">
        <v>73.301302345639627</v>
      </c>
      <c r="F82" s="37">
        <v>31.855526471351627</v>
      </c>
      <c r="G82" s="36">
        <v>7.4210630000000002</v>
      </c>
      <c r="H82" s="37">
        <v>73.55</v>
      </c>
      <c r="I82" s="37">
        <v>-1.5911571535926896</v>
      </c>
      <c r="J82" s="36">
        <v>-76866655</v>
      </c>
      <c r="K82" s="37">
        <v>-29.935665783817445</v>
      </c>
      <c r="L82" s="37">
        <v>1286.3667539027001</v>
      </c>
      <c r="M82" s="37">
        <v>23.86</v>
      </c>
      <c r="N82" s="38">
        <v>44.240831009941445</v>
      </c>
      <c r="O82" s="39">
        <v>593.84608280947202</v>
      </c>
      <c r="P82" s="38">
        <v>19.794869426982402</v>
      </c>
    </row>
    <row r="83" spans="1:16">
      <c r="A83" s="35" t="s">
        <v>666</v>
      </c>
      <c r="B83" s="35" t="s">
        <v>208</v>
      </c>
      <c r="C83" s="36">
        <v>3375599291</v>
      </c>
      <c r="D83" s="36">
        <v>55000000</v>
      </c>
      <c r="E83" s="37">
        <v>367.04900172994786</v>
      </c>
      <c r="F83" s="37">
        <v>3336.8091066358897</v>
      </c>
      <c r="G83" s="36">
        <v>448.67192799999998</v>
      </c>
      <c r="H83" s="37">
        <v>2.65</v>
      </c>
      <c r="I83" s="37">
        <v>-1.8891527548930753E-2</v>
      </c>
      <c r="J83" s="36">
        <v>3618440</v>
      </c>
      <c r="K83" s="37">
        <v>30.399840815379005</v>
      </c>
      <c r="L83" s="37">
        <v>727.27272727272725</v>
      </c>
      <c r="M83" s="37">
        <v>74.77</v>
      </c>
      <c r="N83" s="38">
        <v>22.700966757361265</v>
      </c>
      <c r="O83" s="39">
        <v>393.50390103073869</v>
      </c>
      <c r="P83" s="38">
        <v>13.116796701024622</v>
      </c>
    </row>
    <row r="84" spans="1:16">
      <c r="A84" s="35" t="s">
        <v>35</v>
      </c>
      <c r="B84" s="35" t="s">
        <v>208</v>
      </c>
      <c r="C84" s="36">
        <v>989726098</v>
      </c>
      <c r="D84" s="36">
        <v>66000000</v>
      </c>
      <c r="E84" s="37">
        <v>27.20985482168355</v>
      </c>
      <c r="F84" s="37">
        <v>15.269278800046886</v>
      </c>
      <c r="G84" s="36">
        <v>53.070768999999999</v>
      </c>
      <c r="H84" s="37">
        <v>27.7</v>
      </c>
      <c r="I84" s="37">
        <v>-2.2131857076614594</v>
      </c>
      <c r="J84" s="36">
        <v>-21593090</v>
      </c>
      <c r="K84" s="37">
        <v>-82.526400806924812</v>
      </c>
      <c r="L84" s="37">
        <v>606.06060606060601</v>
      </c>
      <c r="M84" s="37">
        <v>80.41</v>
      </c>
      <c r="N84" s="38">
        <v>12.387574177549329</v>
      </c>
      <c r="O84" s="39">
        <v>1013.5737053012244</v>
      </c>
      <c r="P84" s="38">
        <v>33.785790176707479</v>
      </c>
    </row>
    <row r="85" spans="1:16">
      <c r="A85" s="35" t="s">
        <v>518</v>
      </c>
      <c r="B85" s="35" t="s">
        <v>208</v>
      </c>
      <c r="C85" s="36">
        <v>13276708610</v>
      </c>
      <c r="D85" s="36">
        <v>165200000</v>
      </c>
      <c r="E85" s="37">
        <v>17.734397990014546</v>
      </c>
      <c r="F85" s="37">
        <v>1.5558127162521096</v>
      </c>
      <c r="G85" s="36">
        <v>33.030631999999997</v>
      </c>
      <c r="H85" s="37">
        <v>68.3</v>
      </c>
      <c r="I85" s="37">
        <v>6.2037252145816382</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44.083853957207324</v>
      </c>
      <c r="F86" s="37">
        <v>12.689979332253891</v>
      </c>
      <c r="G86" s="36">
        <v>46.995370999999999</v>
      </c>
      <c r="H86" s="37">
        <v>19.309999999999999</v>
      </c>
      <c r="I86" s="37">
        <v>-2.3857797341100166</v>
      </c>
      <c r="J86" s="36">
        <v>8309193</v>
      </c>
      <c r="K86" s="37">
        <v>418.08038626615127</v>
      </c>
      <c r="L86" s="37">
        <v>218.77361951781407</v>
      </c>
      <c r="M86" s="37">
        <v>25.7</v>
      </c>
      <c r="N86" s="38">
        <v>23.048177221786212</v>
      </c>
      <c r="O86" s="39">
        <v>442.32877128607504</v>
      </c>
      <c r="P86" s="38">
        <v>14.744292376202502</v>
      </c>
    </row>
    <row r="87" spans="1:16">
      <c r="A87" s="35" t="s">
        <v>768</v>
      </c>
      <c r="B87" s="35" t="s">
        <v>208</v>
      </c>
      <c r="C87" s="36">
        <v>4337630740</v>
      </c>
      <c r="D87" s="36">
        <v>188205000</v>
      </c>
      <c r="E87" s="37">
        <v>22.996529838261704</v>
      </c>
      <c r="F87" s="37">
        <v>3.9415719198200492</v>
      </c>
      <c r="G87" s="36">
        <v>54.564166</v>
      </c>
      <c r="H87" s="37">
        <v>31.88</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7.628165092563016</v>
      </c>
      <c r="F88" s="37">
        <v>0.2521707468615873</v>
      </c>
      <c r="G88" s="36">
        <v>43.649664999999999</v>
      </c>
      <c r="H88" s="37">
        <v>120.2</v>
      </c>
      <c r="I88" s="37">
        <v>1.9734374038943798</v>
      </c>
      <c r="J88" s="36">
        <v>438581833</v>
      </c>
      <c r="K88" s="37">
        <v>68.972305106855629</v>
      </c>
      <c r="L88" s="37">
        <v>160</v>
      </c>
      <c r="M88" s="37">
        <v>17.45</v>
      </c>
      <c r="N88" s="38">
        <v>26.30437637555308</v>
      </c>
      <c r="O88" s="39">
        <v>2428.7546302849983</v>
      </c>
      <c r="P88" s="38">
        <v>80.958487676166612</v>
      </c>
    </row>
    <row r="89" spans="1:16">
      <c r="A89" s="35" t="s">
        <v>36</v>
      </c>
      <c r="B89" s="35" t="s">
        <v>208</v>
      </c>
      <c r="C89" s="36">
        <v>18685926047</v>
      </c>
      <c r="D89" s="36">
        <v>277500000</v>
      </c>
      <c r="E89" s="37">
        <v>28.08088874103365</v>
      </c>
      <c r="F89" s="37">
        <v>3.3730797286526908</v>
      </c>
      <c r="G89" s="36">
        <v>46.985779999999998</v>
      </c>
      <c r="H89" s="37">
        <v>30.32</v>
      </c>
      <c r="I89" s="37">
        <v>-0.72893302963086981</v>
      </c>
      <c r="J89" s="36">
        <v>149659919</v>
      </c>
      <c r="K89" s="37">
        <v>55.626115900811094</v>
      </c>
      <c r="L89" s="37">
        <v>144.14414414414415</v>
      </c>
      <c r="M89" s="37">
        <v>16.93</v>
      </c>
      <c r="N89" s="38">
        <v>30.207879709360263</v>
      </c>
      <c r="O89" s="39">
        <v>493.08944934227054</v>
      </c>
      <c r="P89" s="38">
        <v>16.436314978075686</v>
      </c>
    </row>
    <row r="90" spans="1:16">
      <c r="A90" s="35" t="s">
        <v>128</v>
      </c>
      <c r="B90" s="35" t="s">
        <v>208</v>
      </c>
      <c r="C90" s="36">
        <v>739991756</v>
      </c>
      <c r="D90" s="36">
        <v>331056000</v>
      </c>
      <c r="E90" s="37">
        <v>3.6819300360544105</v>
      </c>
      <c r="F90" s="37">
        <v>0.31776497338856874</v>
      </c>
      <c r="G90" s="36">
        <v>306.919645</v>
      </c>
      <c r="H90" s="37">
        <v>35.4</v>
      </c>
      <c r="I90" s="37">
        <v>0.81356589501673682</v>
      </c>
      <c r="J90" s="36">
        <v>-113257471</v>
      </c>
      <c r="K90" s="37">
        <v>-102.30636352457491</v>
      </c>
      <c r="L90" s="37">
        <v>120.82547967715432</v>
      </c>
      <c r="M90" s="37">
        <v>92.7</v>
      </c>
      <c r="N90" s="38">
        <v>64.042258539502512</v>
      </c>
      <c r="O90" s="39">
        <v>2681.5475244701856</v>
      </c>
      <c r="P90" s="38">
        <v>89.384917482339517</v>
      </c>
    </row>
    <row r="91" spans="1:16">
      <c r="A91" s="35" t="s">
        <v>430</v>
      </c>
      <c r="B91" s="35" t="s">
        <v>208</v>
      </c>
      <c r="C91" s="36">
        <v>5872170565</v>
      </c>
      <c r="D91" s="36">
        <v>368000000</v>
      </c>
      <c r="E91" s="37">
        <v>12.114875028328212</v>
      </c>
      <c r="F91" s="37">
        <v>0.84412451423691559</v>
      </c>
      <c r="G91" s="36">
        <v>84.545681999999999</v>
      </c>
      <c r="H91" s="37">
        <v>39.06</v>
      </c>
      <c r="I91" s="37">
        <v>-0.91516751637948346</v>
      </c>
      <c r="J91" s="36">
        <v>48198916</v>
      </c>
      <c r="K91" s="37">
        <v>297.7660327464626</v>
      </c>
      <c r="L91" s="37">
        <v>108.69565217391305</v>
      </c>
      <c r="M91" s="37">
        <v>22.97</v>
      </c>
      <c r="N91" s="38">
        <v>54.967134518471845</v>
      </c>
      <c r="O91" s="39">
        <v>204.4374578825084</v>
      </c>
      <c r="P91" s="38">
        <v>6.8145819294169465</v>
      </c>
    </row>
    <row r="92" spans="1:16">
      <c r="A92" s="35" t="s">
        <v>632</v>
      </c>
      <c r="B92" s="35" t="s">
        <v>208</v>
      </c>
      <c r="C92" s="36">
        <v>16201756742</v>
      </c>
      <c r="D92" s="36">
        <v>411441018</v>
      </c>
      <c r="E92" s="37">
        <v>13.959642970578232</v>
      </c>
      <c r="F92" s="37">
        <v>0.55620756332819732</v>
      </c>
      <c r="G92" s="36">
        <v>46.332011000000001</v>
      </c>
      <c r="H92" s="37">
        <v>61.85</v>
      </c>
      <c r="I92" s="37">
        <v>0.74291908235198179</v>
      </c>
      <c r="J92" s="36">
        <v>-1023520289</v>
      </c>
      <c r="K92" s="37">
        <v>-24.521157389582534</v>
      </c>
      <c r="L92" s="37">
        <v>97.219281136427682</v>
      </c>
      <c r="M92" s="37">
        <v>11.26</v>
      </c>
      <c r="N92" s="38">
        <v>56.519867545663011</v>
      </c>
      <c r="O92" s="39">
        <v>1677.5205189432686</v>
      </c>
      <c r="P92" s="38">
        <v>55.917350631442289</v>
      </c>
    </row>
    <row r="93" spans="1:16">
      <c r="A93" s="35" t="s">
        <v>633</v>
      </c>
      <c r="B93" s="35" t="s">
        <v>208</v>
      </c>
      <c r="C93" s="36">
        <v>11730613818</v>
      </c>
      <c r="D93" s="36">
        <v>437197170</v>
      </c>
      <c r="E93" s="37">
        <v>18.021327431341945</v>
      </c>
      <c r="F93" s="37">
        <v>2.4247139664618254</v>
      </c>
      <c r="G93" s="36">
        <v>129.50326799999999</v>
      </c>
      <c r="H93" s="37">
        <v>17.14</v>
      </c>
      <c r="I93" s="37">
        <v>0.41061143817610102</v>
      </c>
      <c r="J93" s="36">
        <v>147302768</v>
      </c>
      <c r="K93" s="37">
        <v>50.456294819931692</v>
      </c>
      <c r="L93" s="37">
        <v>91.491900553702123</v>
      </c>
      <c r="M93" s="37">
        <v>29.62</v>
      </c>
      <c r="N93" s="38">
        <v>13.468328786144243</v>
      </c>
      <c r="O93" s="39">
        <v>1626.8459694531323</v>
      </c>
      <c r="P93" s="38">
        <v>54.228198981771079</v>
      </c>
    </row>
    <row r="94" spans="1:16">
      <c r="A94" s="35" t="s">
        <v>211</v>
      </c>
      <c r="B94" s="35" t="s">
        <v>208</v>
      </c>
      <c r="C94" s="36">
        <v>15338755000</v>
      </c>
      <c r="D94" s="36">
        <v>460000000</v>
      </c>
      <c r="E94" s="37">
        <v>3.0485639514675018</v>
      </c>
      <c r="F94" s="37">
        <v>8.9558282945578785E-2</v>
      </c>
      <c r="G94" s="36">
        <v>175.77502699999999</v>
      </c>
      <c r="H94" s="37">
        <v>74.650000000000006</v>
      </c>
      <c r="I94" s="37">
        <v>2.719805887272841</v>
      </c>
      <c r="J94" s="36">
        <v>167767000</v>
      </c>
      <c r="K94" s="37">
        <v>202.90045122103871</v>
      </c>
      <c r="L94" s="37">
        <v>86.956521739130437</v>
      </c>
      <c r="M94" s="37">
        <v>38.21</v>
      </c>
      <c r="N94" s="38">
        <v>44.753513851165764</v>
      </c>
      <c r="O94" s="39">
        <v>1745.5035276691146</v>
      </c>
      <c r="P94" s="38">
        <v>58.18345092230382</v>
      </c>
    </row>
    <row r="95" spans="1:16">
      <c r="A95" s="35" t="s">
        <v>215</v>
      </c>
      <c r="B95" s="35" t="s">
        <v>208</v>
      </c>
      <c r="C95" s="36">
        <v>3274896343</v>
      </c>
      <c r="D95" s="36">
        <v>500000000</v>
      </c>
      <c r="E95" s="37">
        <v>11.147759370040118</v>
      </c>
      <c r="F95" s="37">
        <v>1.2386399300044575</v>
      </c>
      <c r="G95" s="36">
        <v>189.86396500000001</v>
      </c>
      <c r="H95" s="37">
        <v>18.899999999999999</v>
      </c>
      <c r="I95" s="37">
        <v>0.57179028752329941</v>
      </c>
      <c r="J95" s="36">
        <v>223475323</v>
      </c>
      <c r="K95" s="37">
        <v>40.272902972826223</v>
      </c>
      <c r="L95" s="37">
        <v>80</v>
      </c>
      <c r="M95" s="37">
        <v>37.97</v>
      </c>
      <c r="N95" s="38">
        <v>70.159724080812026</v>
      </c>
      <c r="O95" s="39">
        <v>1942.3218987215391</v>
      </c>
      <c r="P95" s="38">
        <v>64.744063290717975</v>
      </c>
    </row>
    <row r="96" spans="1:16">
      <c r="A96" s="35" t="s">
        <v>702</v>
      </c>
      <c r="B96" s="35" t="s">
        <v>208</v>
      </c>
      <c r="C96" s="36">
        <v>18418307434</v>
      </c>
      <c r="D96" s="36">
        <v>540000000</v>
      </c>
      <c r="E96" s="37">
        <v>10.912464963894363</v>
      </c>
      <c r="F96" s="37">
        <v>0.63150838911425711</v>
      </c>
      <c r="G96" s="36">
        <v>109.977541</v>
      </c>
      <c r="H96" s="37">
        <v>33.340000000000003</v>
      </c>
      <c r="I96" s="37">
        <v>-0.59333763413224005</v>
      </c>
      <c r="J96" s="36">
        <v>45967799</v>
      </c>
      <c r="K96" s="37">
        <v>375.91532281108346</v>
      </c>
      <c r="L96" s="37">
        <v>74.074074074074076</v>
      </c>
      <c r="M96" s="37">
        <v>20.36</v>
      </c>
      <c r="N96" s="38">
        <v>50.05341483616828</v>
      </c>
      <c r="O96" s="39">
        <v>920.50598582228008</v>
      </c>
      <c r="P96" s="38">
        <v>30.68353286074267</v>
      </c>
    </row>
    <row r="97" spans="1:16">
      <c r="A97" s="35" t="s">
        <v>216</v>
      </c>
      <c r="B97" s="35" t="s">
        <v>208</v>
      </c>
      <c r="C97" s="36">
        <v>15688842293</v>
      </c>
      <c r="D97" s="36">
        <v>540000000</v>
      </c>
      <c r="E97" s="37">
        <v>11.211928774652788</v>
      </c>
      <c r="F97" s="37">
        <v>0.94376504837144681</v>
      </c>
      <c r="G97" s="36">
        <v>160.71315899999999</v>
      </c>
      <c r="H97" s="37">
        <v>22.2</v>
      </c>
      <c r="I97" s="37">
        <v>-0.43559645545009573</v>
      </c>
      <c r="J97" s="36">
        <v>164148082</v>
      </c>
      <c r="K97" s="37">
        <v>72.3736753744098</v>
      </c>
      <c r="L97" s="37">
        <v>74.074074074074076</v>
      </c>
      <c r="M97" s="37">
        <v>29.76</v>
      </c>
      <c r="N97" s="38">
        <v>29.454461619168644</v>
      </c>
      <c r="O97" s="39">
        <v>290.51567733150642</v>
      </c>
      <c r="P97" s="38">
        <v>9.6838559110502143</v>
      </c>
    </row>
    <row r="98" spans="1:16">
      <c r="A98" s="35" t="s">
        <v>631</v>
      </c>
      <c r="B98" s="35" t="s">
        <v>208</v>
      </c>
      <c r="C98" s="36">
        <v>3343455014</v>
      </c>
      <c r="D98" s="36">
        <v>577000000</v>
      </c>
      <c r="E98" s="37">
        <v>1.8526589678774823</v>
      </c>
      <c r="F98" s="37">
        <v>1.726262059854906E-2</v>
      </c>
      <c r="G98" s="36">
        <v>115.48181</v>
      </c>
      <c r="H98" s="37">
        <v>187</v>
      </c>
      <c r="I98" s="37">
        <v>19.773615980738612</v>
      </c>
      <c r="J98" s="36">
        <v>-69780713</v>
      </c>
      <c r="K98" s="37">
        <v>-1537.989444160595</v>
      </c>
      <c r="L98" s="37">
        <v>69.324090121317155</v>
      </c>
      <c r="M98" s="37">
        <v>20.010000000000002</v>
      </c>
      <c r="N98" s="38">
        <v>54.971075240939129</v>
      </c>
      <c r="O98" s="39">
        <v>3000</v>
      </c>
      <c r="P98" s="38">
        <v>100</v>
      </c>
    </row>
    <row r="99" spans="1:16">
      <c r="A99" s="35" t="s">
        <v>217</v>
      </c>
      <c r="B99" s="35" t="s">
        <v>208</v>
      </c>
      <c r="C99" s="36">
        <v>41071171048</v>
      </c>
      <c r="D99" s="36">
        <v>705000000</v>
      </c>
      <c r="E99" s="37">
        <v>11.667486890995102</v>
      </c>
      <c r="F99" s="37">
        <v>0.63652410752837441</v>
      </c>
      <c r="G99" s="36">
        <v>129.924835</v>
      </c>
      <c r="H99" s="37">
        <v>26.4</v>
      </c>
      <c r="I99" s="37">
        <v>0.5190953651367316</v>
      </c>
      <c r="J99" s="36">
        <v>301575390</v>
      </c>
      <c r="K99" s="37">
        <v>60.780821671158243</v>
      </c>
      <c r="L99" s="37">
        <v>56.737588652482266</v>
      </c>
      <c r="M99" s="37">
        <v>18.420000000000002</v>
      </c>
      <c r="N99" s="38">
        <v>45.062376056892298</v>
      </c>
      <c r="O99" s="39">
        <v>1942.0730452121923</v>
      </c>
      <c r="P99" s="38">
        <v>64.735768173739743</v>
      </c>
    </row>
    <row r="100" spans="1:16">
      <c r="A100" s="35" t="s">
        <v>34</v>
      </c>
      <c r="B100" s="35" t="s">
        <v>208</v>
      </c>
      <c r="C100" s="36">
        <v>14552864000</v>
      </c>
      <c r="D100" s="36">
        <v>729164000</v>
      </c>
      <c r="E100" s="37">
        <v>20.970734155848742</v>
      </c>
      <c r="F100" s="37">
        <v>2.8759969164479791</v>
      </c>
      <c r="G100" s="36">
        <v>184.162025</v>
      </c>
      <c r="H100" s="37">
        <v>10.36</v>
      </c>
      <c r="I100" s="37">
        <v>-4.9286624632538079E-2</v>
      </c>
      <c r="J100" s="36">
        <v>389489000</v>
      </c>
      <c r="K100" s="37">
        <v>18.721042186043764</v>
      </c>
      <c r="L100" s="37">
        <v>54.857343478284719</v>
      </c>
      <c r="M100" s="37">
        <v>25.25</v>
      </c>
      <c r="N100" s="38">
        <v>65.824283227917107</v>
      </c>
      <c r="O100" s="39">
        <v>491.88432020450335</v>
      </c>
      <c r="P100" s="38">
        <v>16.39614400681678</v>
      </c>
    </row>
    <row r="101" spans="1:16">
      <c r="A101" s="35" t="s">
        <v>214</v>
      </c>
      <c r="B101" s="35" t="s">
        <v>208</v>
      </c>
      <c r="C101" s="36">
        <v>2238803365</v>
      </c>
      <c r="D101" s="36">
        <v>771000000</v>
      </c>
      <c r="E101" s="37">
        <v>46.071926016595476</v>
      </c>
      <c r="F101" s="37">
        <v>29.878032436183837</v>
      </c>
      <c r="G101" s="36">
        <v>377.50861900000001</v>
      </c>
      <c r="H101" s="37">
        <v>2.2999999999999998</v>
      </c>
      <c r="I101" s="37">
        <v>-4.430088921736175E-2</v>
      </c>
      <c r="J101" s="36">
        <v>32206309</v>
      </c>
      <c r="K101" s="37">
        <v>47.878817780702533</v>
      </c>
      <c r="L101" s="37">
        <v>51.880674448767834</v>
      </c>
      <c r="M101" s="37">
        <v>48.96</v>
      </c>
      <c r="N101" s="38">
        <v>70.207991156954805</v>
      </c>
      <c r="O101" s="39">
        <v>618.95469476100743</v>
      </c>
      <c r="P101" s="38">
        <v>20.631823158700247</v>
      </c>
    </row>
    <row r="102" spans="1:16">
      <c r="A102" s="35" t="s">
        <v>129</v>
      </c>
      <c r="B102" s="35" t="s">
        <v>208</v>
      </c>
      <c r="C102" s="36">
        <v>7703042931</v>
      </c>
      <c r="D102" s="36">
        <v>825000000</v>
      </c>
      <c r="E102" s="37">
        <v>20.64981136139199</v>
      </c>
      <c r="F102" s="37">
        <v>5.0060148754889671</v>
      </c>
      <c r="G102" s="36">
        <v>371.10216800000001</v>
      </c>
      <c r="H102" s="37">
        <v>5.22</v>
      </c>
      <c r="I102" s="37">
        <v>-0.15680403951257738</v>
      </c>
      <c r="J102" s="36">
        <v>1636745004</v>
      </c>
      <c r="K102" s="37">
        <v>2.5202459698480926</v>
      </c>
      <c r="L102" s="37">
        <v>48.484848484848484</v>
      </c>
      <c r="M102" s="37">
        <v>44.98</v>
      </c>
      <c r="N102" s="38">
        <v>45.079154068160797</v>
      </c>
      <c r="O102" s="39">
        <v>323.07247478214435</v>
      </c>
      <c r="P102" s="38">
        <v>10.769082492738145</v>
      </c>
    </row>
    <row r="103" spans="1:16">
      <c r="A103" s="35" t="s">
        <v>298</v>
      </c>
      <c r="B103" s="35" t="s">
        <v>208</v>
      </c>
      <c r="C103" s="36">
        <v>4913859307</v>
      </c>
      <c r="D103" s="36">
        <v>1000000000</v>
      </c>
      <c r="E103" s="37">
        <v>15.396174358595378</v>
      </c>
      <c r="F103" s="37">
        <v>5.1320581195317923</v>
      </c>
      <c r="G103" s="36">
        <v>669.65183400000001</v>
      </c>
      <c r="H103" s="37">
        <v>3.88</v>
      </c>
      <c r="I103" s="37">
        <v>9.150416832591457E-2</v>
      </c>
      <c r="J103" s="36">
        <v>-19394238</v>
      </c>
      <c r="K103" s="37">
        <v>-154.68511833256866</v>
      </c>
      <c r="L103" s="37">
        <v>40</v>
      </c>
      <c r="M103" s="37">
        <v>66.959999999999994</v>
      </c>
      <c r="N103" s="38">
        <v>47.741842057173251</v>
      </c>
      <c r="O103" s="39">
        <v>2656.1368722070933</v>
      </c>
      <c r="P103" s="38">
        <v>88.537895740236451</v>
      </c>
    </row>
    <row r="104" spans="1:16">
      <c r="A104" s="35" t="s">
        <v>459</v>
      </c>
      <c r="B104" s="35" t="s">
        <v>208</v>
      </c>
      <c r="C104" s="36">
        <v>16106307516</v>
      </c>
      <c r="D104" s="36">
        <v>1078290009</v>
      </c>
      <c r="E104" s="37">
        <v>4.1781848324023025</v>
      </c>
      <c r="F104" s="37">
        <v>0.1174189323198566</v>
      </c>
      <c r="G104" s="36">
        <v>287.17617999999999</v>
      </c>
      <c r="H104" s="37">
        <v>33.340000000000003</v>
      </c>
      <c r="I104" s="37">
        <v>-0.69975921760304516</v>
      </c>
      <c r="J104" s="36">
        <v>737659411</v>
      </c>
      <c r="K104" s="37">
        <v>48.238482104853126</v>
      </c>
      <c r="L104" s="37">
        <v>37.095771699763567</v>
      </c>
      <c r="M104" s="37">
        <v>26.63</v>
      </c>
      <c r="N104" s="38">
        <v>55.741824471158907</v>
      </c>
      <c r="O104" s="39">
        <v>760.64661067430893</v>
      </c>
      <c r="P104" s="38">
        <v>25.354887022476966</v>
      </c>
    </row>
    <row r="105" spans="1:16">
      <c r="A105" s="35" t="s">
        <v>474</v>
      </c>
      <c r="B105" s="35" t="s">
        <v>208</v>
      </c>
      <c r="C105" s="36">
        <v>5706930368</v>
      </c>
      <c r="D105" s="36">
        <v>1122000000</v>
      </c>
      <c r="E105" s="37">
        <v>12.829752660343193</v>
      </c>
      <c r="F105" s="37">
        <v>1.4293396457601597</v>
      </c>
      <c r="G105" s="36">
        <v>381.16404999999997</v>
      </c>
      <c r="H105" s="37">
        <v>8.18</v>
      </c>
      <c r="I105" s="37">
        <v>-0.79463252871541279</v>
      </c>
      <c r="J105" s="36">
        <v>245113454</v>
      </c>
      <c r="K105" s="37">
        <v>36.619776897273049</v>
      </c>
      <c r="L105" s="37">
        <v>35.650623885918002</v>
      </c>
      <c r="M105" s="37">
        <v>33.97</v>
      </c>
      <c r="N105" s="38">
        <v>47.927232402258987</v>
      </c>
      <c r="O105" s="39">
        <v>226.43117395672982</v>
      </c>
      <c r="P105" s="38">
        <v>7.5477057985576606</v>
      </c>
    </row>
    <row r="106" spans="1:16">
      <c r="A106" s="35" t="s">
        <v>218</v>
      </c>
      <c r="B106" s="35" t="s">
        <v>208</v>
      </c>
      <c r="C106" s="36">
        <v>100728570000</v>
      </c>
      <c r="D106" s="36">
        <v>1181069000</v>
      </c>
      <c r="E106" s="37">
        <v>1.496668091737265</v>
      </c>
      <c r="F106" s="37">
        <v>1.1214290079035457E-2</v>
      </c>
      <c r="G106" s="36">
        <v>236.099774</v>
      </c>
      <c r="H106" s="37">
        <v>113.2</v>
      </c>
      <c r="I106" s="37">
        <v>1.2227526445405488</v>
      </c>
      <c r="J106" s="36">
        <v>1079652000</v>
      </c>
      <c r="K106" s="37">
        <v>123.61464342213972</v>
      </c>
      <c r="L106" s="37">
        <v>33.867623314133212</v>
      </c>
      <c r="M106" s="37">
        <v>19.989999999999998</v>
      </c>
      <c r="N106" s="38">
        <v>61.968624806499939</v>
      </c>
      <c r="O106" s="39">
        <v>1701.901981923909</v>
      </c>
      <c r="P106" s="38">
        <v>56.730066064130298</v>
      </c>
    </row>
    <row r="107" spans="1:16">
      <c r="A107" s="35" t="s">
        <v>454</v>
      </c>
      <c r="B107" s="35" t="s">
        <v>208</v>
      </c>
      <c r="C107" s="36">
        <v>62308804000</v>
      </c>
      <c r="D107" s="36">
        <v>1196962000</v>
      </c>
      <c r="E107" s="37">
        <v>5.9783179403921691</v>
      </c>
      <c r="F107" s="37">
        <v>0.22702619177825228</v>
      </c>
      <c r="G107" s="36">
        <v>294.01063399999998</v>
      </c>
      <c r="H107" s="37">
        <v>22.76</v>
      </c>
      <c r="I107" s="37">
        <v>-0.3165653092882188</v>
      </c>
      <c r="J107" s="36">
        <v>485076000</v>
      </c>
      <c r="K107" s="37">
        <v>54.286676726945878</v>
      </c>
      <c r="L107" s="37">
        <v>33.41793640900881</v>
      </c>
      <c r="M107" s="37">
        <v>24.56</v>
      </c>
      <c r="N107" s="38">
        <v>23.563854855396485</v>
      </c>
      <c r="O107" s="39">
        <v>886.70732588259375</v>
      </c>
      <c r="P107" s="38">
        <v>29.556910862753124</v>
      </c>
    </row>
    <row r="108" spans="1:16">
      <c r="A108" s="35" t="s">
        <v>219</v>
      </c>
      <c r="B108" s="35" t="s">
        <v>208</v>
      </c>
      <c r="C108" s="36">
        <v>64142566183</v>
      </c>
      <c r="D108" s="36">
        <v>1226338236</v>
      </c>
      <c r="E108" s="37">
        <v>2.0576547523483373</v>
      </c>
      <c r="F108" s="37">
        <v>2.0714631856851125E-2</v>
      </c>
      <c r="G108" s="36">
        <v>238.53873200000001</v>
      </c>
      <c r="H108" s="37">
        <v>81.5</v>
      </c>
      <c r="I108" s="37">
        <v>-3.2198025540016317</v>
      </c>
      <c r="J108" s="36">
        <v>795959146</v>
      </c>
      <c r="K108" s="37">
        <v>124.79710499614009</v>
      </c>
      <c r="L108" s="37">
        <v>32.617428720537752</v>
      </c>
      <c r="M108" s="37">
        <v>19.45</v>
      </c>
      <c r="N108" s="38">
        <v>49.584664049256041</v>
      </c>
      <c r="O108" s="39">
        <v>986.70018423340639</v>
      </c>
      <c r="P108" s="38">
        <v>32.890006141113545</v>
      </c>
    </row>
    <row r="109" spans="1:16">
      <c r="A109" s="35" t="s">
        <v>220</v>
      </c>
      <c r="B109" s="35" t="s">
        <v>208</v>
      </c>
      <c r="C109" s="36">
        <v>15672179161</v>
      </c>
      <c r="D109" s="36">
        <v>1400000000</v>
      </c>
      <c r="E109" s="37">
        <v>4.9925567219970928</v>
      </c>
      <c r="F109" s="37">
        <v>0.50944456346909106</v>
      </c>
      <c r="G109" s="36">
        <v>1087.1196239999999</v>
      </c>
      <c r="H109" s="37">
        <v>7.37</v>
      </c>
      <c r="I109" s="37">
        <v>-0.19342793669335645</v>
      </c>
      <c r="J109" s="36">
        <v>-1252485525</v>
      </c>
      <c r="K109" s="37">
        <v>-7.8244417235879835</v>
      </c>
      <c r="L109" s="37">
        <v>28.571428571428573</v>
      </c>
      <c r="M109" s="37">
        <v>77.650000000000006</v>
      </c>
      <c r="N109" s="38">
        <v>13.407811117927388</v>
      </c>
      <c r="O109" s="39">
        <v>1474.8566831661437</v>
      </c>
      <c r="P109" s="38">
        <v>49.161889438871455</v>
      </c>
    </row>
    <row r="110" spans="1:16">
      <c r="A110" s="35" t="s">
        <v>212</v>
      </c>
      <c r="B110" s="35" t="s">
        <v>208</v>
      </c>
      <c r="C110" s="36">
        <v>5062845915</v>
      </c>
      <c r="D110" s="36">
        <v>1817640000</v>
      </c>
      <c r="E110" s="37">
        <v>6.0319240254137956</v>
      </c>
      <c r="F110" s="37">
        <v>0.33185471410256134</v>
      </c>
      <c r="G110" s="36">
        <v>663.82721200000003</v>
      </c>
      <c r="H110" s="37">
        <v>9.99</v>
      </c>
      <c r="I110" s="37">
        <v>-0.26162711733215183</v>
      </c>
      <c r="J110" s="36">
        <v>54761750</v>
      </c>
      <c r="K110" s="37">
        <v>331.91780759380407</v>
      </c>
      <c r="L110" s="37">
        <v>22.006557954270374</v>
      </c>
      <c r="M110" s="37">
        <v>36.520000000000003</v>
      </c>
      <c r="N110" s="38">
        <v>82.379562067151525</v>
      </c>
      <c r="O110" s="39">
        <v>1314.7952334609868</v>
      </c>
      <c r="P110" s="38">
        <v>43.826507782032891</v>
      </c>
    </row>
    <row r="111" spans="1:16">
      <c r="A111" s="35" t="s">
        <v>210</v>
      </c>
      <c r="B111" s="35" t="s">
        <v>208</v>
      </c>
      <c r="C111" s="36">
        <v>12047691662</v>
      </c>
      <c r="D111" s="36">
        <v>1820000000</v>
      </c>
      <c r="E111" s="37">
        <v>14.521639373717418</v>
      </c>
      <c r="F111" s="37">
        <v>2.6596409109372563</v>
      </c>
      <c r="G111" s="36">
        <v>817.38648999999998</v>
      </c>
      <c r="H111" s="37">
        <v>3.37</v>
      </c>
      <c r="I111" s="37">
        <v>3.195860625432978E-2</v>
      </c>
      <c r="J111" s="36">
        <v>1689358773</v>
      </c>
      <c r="K111" s="37">
        <v>3.2319955282820199</v>
      </c>
      <c r="L111" s="37">
        <v>21.978021978021978</v>
      </c>
      <c r="M111" s="37">
        <v>44.91</v>
      </c>
      <c r="N111" s="38">
        <v>44.723995564110723</v>
      </c>
      <c r="O111" s="39">
        <v>1136.2679601115515</v>
      </c>
      <c r="P111" s="38">
        <v>37.875598670385052</v>
      </c>
    </row>
    <row r="112" spans="1:16">
      <c r="A112" s="35" t="s">
        <v>532</v>
      </c>
      <c r="B112" s="35" t="s">
        <v>208</v>
      </c>
      <c r="C112" s="36">
        <v>38509619000</v>
      </c>
      <c r="D112" s="36">
        <v>1845000000</v>
      </c>
      <c r="E112" s="37">
        <v>25.687460666075857</v>
      </c>
      <c r="F112" s="37">
        <v>3.4806857271105498</v>
      </c>
      <c r="G112" s="36">
        <v>808.153325</v>
      </c>
      <c r="H112" s="37">
        <v>4.22</v>
      </c>
      <c r="I112" s="37">
        <v>-9.7253051789055078E-2</v>
      </c>
      <c r="J112" s="36">
        <v>-217866000</v>
      </c>
      <c r="K112" s="37">
        <v>-33.874032662278651</v>
      </c>
      <c r="L112" s="37">
        <v>21.680216802168022</v>
      </c>
      <c r="M112" s="37">
        <v>20</v>
      </c>
      <c r="N112" s="38">
        <v>31.773293874321489</v>
      </c>
      <c r="O112" s="39">
        <v>429.10538045407623</v>
      </c>
      <c r="P112" s="38">
        <v>14.303512681802541</v>
      </c>
    </row>
    <row r="113" spans="1:16">
      <c r="A113" s="35" t="s">
        <v>531</v>
      </c>
      <c r="B113" s="35" t="s">
        <v>208</v>
      </c>
      <c r="C113" s="36">
        <v>83859863477</v>
      </c>
      <c r="D113" s="36">
        <v>2440108000</v>
      </c>
      <c r="E113" s="37">
        <v>9.8869295488603193</v>
      </c>
      <c r="F113" s="37">
        <v>0.25324006019560197</v>
      </c>
      <c r="G113" s="36">
        <v>260.87328100000002</v>
      </c>
      <c r="H113" s="37">
        <v>15.51</v>
      </c>
      <c r="I113" s="37">
        <v>0.40650297325606743</v>
      </c>
      <c r="J113" s="36">
        <v>-2588694314</v>
      </c>
      <c r="K113" s="37">
        <v>-15.081629294296043</v>
      </c>
      <c r="L113" s="37">
        <v>16.392717043671837</v>
      </c>
      <c r="M113" s="37">
        <v>10.69</v>
      </c>
      <c r="N113" s="38">
        <v>38.978784400761242</v>
      </c>
      <c r="O113" s="39">
        <v>1426.006504754595</v>
      </c>
      <c r="P113" s="38">
        <v>47.533550158486499</v>
      </c>
    </row>
    <row r="114" spans="1:16">
      <c r="A114" s="35" t="s">
        <v>484</v>
      </c>
      <c r="B114" s="35" t="s">
        <v>208</v>
      </c>
      <c r="C114" s="36">
        <v>18078434358</v>
      </c>
      <c r="D114" s="36">
        <v>2443750000</v>
      </c>
      <c r="E114" s="37">
        <v>6.6292011219438143</v>
      </c>
      <c r="F114" s="37">
        <v>0.38753093880563033</v>
      </c>
      <c r="G114" s="36">
        <v>846.39887099999999</v>
      </c>
      <c r="H114" s="37">
        <v>7.13</v>
      </c>
      <c r="I114" s="37">
        <v>-0.36175412821366848</v>
      </c>
      <c r="J114" s="36">
        <v>-565215489</v>
      </c>
      <c r="K114" s="37">
        <v>-30.265005706522668</v>
      </c>
      <c r="L114" s="37">
        <v>16.368286445012789</v>
      </c>
      <c r="M114" s="37">
        <v>34.630000000000003</v>
      </c>
      <c r="N114" s="38">
        <v>10.091855288331461</v>
      </c>
      <c r="O114" s="39">
        <v>5.6638644039062713</v>
      </c>
      <c r="P114" s="38">
        <v>0.18879548013020905</v>
      </c>
    </row>
    <row r="115" spans="1:16">
      <c r="A115" s="35" t="s">
        <v>446</v>
      </c>
      <c r="B115" s="35" t="s">
        <v>208</v>
      </c>
      <c r="C115" s="36">
        <v>54701388025</v>
      </c>
      <c r="D115" s="36">
        <v>2600000000</v>
      </c>
      <c r="E115" s="37">
        <v>2.6644455848271544</v>
      </c>
      <c r="F115" s="37">
        <v>2.6968072720922616E-2</v>
      </c>
      <c r="G115" s="36">
        <v>387.97063400000002</v>
      </c>
      <c r="H115" s="37">
        <v>38.700000000000003</v>
      </c>
      <c r="I115" s="37">
        <v>0.96953970586737637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3.2590450313658637</v>
      </c>
      <c r="F116" s="37">
        <v>3.563745250263383E-2</v>
      </c>
      <c r="G116" s="36">
        <v>371.95620600000001</v>
      </c>
      <c r="H116" s="37">
        <v>33.020000000000003</v>
      </c>
      <c r="I116" s="37">
        <v>-0.8662185892140144</v>
      </c>
      <c r="J116" s="36">
        <v>1787902943</v>
      </c>
      <c r="K116" s="37">
        <v>51.149308947694934</v>
      </c>
      <c r="L116" s="37">
        <v>13.559322033898304</v>
      </c>
      <c r="M116" s="37">
        <v>12.6</v>
      </c>
      <c r="N116" s="38">
        <v>45.204108315085591</v>
      </c>
      <c r="O116" s="39">
        <v>345.85120506712644</v>
      </c>
      <c r="P116" s="38">
        <v>11.528373502237548</v>
      </c>
    </row>
    <row r="117" spans="1:16">
      <c r="A117" s="35" t="s">
        <v>486</v>
      </c>
      <c r="B117" s="35" t="s">
        <v>208</v>
      </c>
      <c r="C117" s="36">
        <v>59206007042</v>
      </c>
      <c r="D117" s="36">
        <v>9000000000</v>
      </c>
      <c r="E117" s="37">
        <v>2.0902736952119669</v>
      </c>
      <c r="F117" s="37">
        <v>2.3225263280132965E-2</v>
      </c>
      <c r="G117" s="36">
        <v>1822.556022</v>
      </c>
      <c r="H117" s="37">
        <v>10.5</v>
      </c>
      <c r="I117" s="37">
        <v>0.18685124017387622</v>
      </c>
      <c r="J117" s="36">
        <v>2366280534</v>
      </c>
      <c r="K117" s="37">
        <v>38.034374499063517</v>
      </c>
      <c r="L117" s="37">
        <v>4.4444444444444446</v>
      </c>
      <c r="M117" s="37">
        <v>20.25</v>
      </c>
      <c r="N117" s="38">
        <v>37.21620478004462</v>
      </c>
      <c r="O117" s="39">
        <v>2803.4924332689129</v>
      </c>
      <c r="P117" s="38">
        <v>93.449747775630428</v>
      </c>
    </row>
    <row r="118" spans="1:16">
      <c r="A118" s="35" t="s">
        <v>213</v>
      </c>
      <c r="B118" s="35" t="s">
        <v>208</v>
      </c>
      <c r="C118" s="36">
        <v>31307114865</v>
      </c>
      <c r="D118" s="36">
        <v>10000000000</v>
      </c>
      <c r="E118" s="37">
        <v>4.2587351982334765</v>
      </c>
      <c r="F118" s="37">
        <v>0.42587351982334765</v>
      </c>
      <c r="G118" s="36">
        <v>7062.483639</v>
      </c>
      <c r="H118" s="37">
        <v>1.33</v>
      </c>
      <c r="I118" s="37">
        <v>8.1345552902654106E-3</v>
      </c>
      <c r="J118" s="36">
        <v>-953190221</v>
      </c>
      <c r="K118" s="37">
        <v>-10.4910853885061</v>
      </c>
      <c r="L118" s="37">
        <v>4</v>
      </c>
      <c r="M118" s="37">
        <v>70.62</v>
      </c>
      <c r="N118" s="38">
        <v>6.3036302502844075</v>
      </c>
      <c r="O118" s="39">
        <v>1885.3638101736819</v>
      </c>
      <c r="P118" s="38">
        <v>62.845460339122731</v>
      </c>
    </row>
    <row r="119" spans="1:16">
      <c r="A119" s="70" t="s">
        <v>740</v>
      </c>
      <c r="B119" s="70" t="s">
        <v>699</v>
      </c>
      <c r="C119" s="71">
        <v>1018312000</v>
      </c>
      <c r="D119" s="71">
        <v>100000000</v>
      </c>
      <c r="E119" s="72">
        <v>176.907236921248</v>
      </c>
      <c r="F119" s="72">
        <v>171.92151321007728</v>
      </c>
      <c r="G119" s="71">
        <v>51.044795000000001</v>
      </c>
      <c r="H119" s="72">
        <v>4.43</v>
      </c>
      <c r="I119" s="72">
        <v>-0.46318906770805235</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9.630014830222839</v>
      </c>
      <c r="F120" s="72">
        <v>0.81887881209377877</v>
      </c>
      <c r="G120" s="71">
        <v>153.859475</v>
      </c>
      <c r="H120" s="72">
        <v>27</v>
      </c>
      <c r="I120" s="72">
        <v>-2.9873380916350847</v>
      </c>
      <c r="J120" s="71">
        <v>378885188</v>
      </c>
      <c r="K120" s="72">
        <v>31.038426342494024</v>
      </c>
      <c r="L120" s="72">
        <v>133.33333333333334</v>
      </c>
      <c r="M120" s="72">
        <v>51.28</v>
      </c>
      <c r="N120" s="73">
        <v>0</v>
      </c>
      <c r="O120" s="74">
        <v>1061.1318549583546</v>
      </c>
      <c r="P120" s="73">
        <v>35.371061831945148</v>
      </c>
    </row>
    <row r="121" spans="1:16">
      <c r="A121" s="70" t="s">
        <v>701</v>
      </c>
      <c r="B121" s="70" t="s">
        <v>699</v>
      </c>
      <c r="C121" s="71">
        <v>13307866000</v>
      </c>
      <c r="D121" s="71">
        <v>333333333</v>
      </c>
      <c r="E121" s="72">
        <v>0.21361587614551511</v>
      </c>
      <c r="F121" s="72">
        <v>1.9244673545867655E-4</v>
      </c>
      <c r="G121" s="71">
        <v>84.532953000000006</v>
      </c>
      <c r="H121" s="72">
        <v>2216</v>
      </c>
      <c r="I121" s="72">
        <v>-23.716181561914709</v>
      </c>
      <c r="J121" s="71">
        <v>1179195000</v>
      </c>
      <c r="K121" s="72">
        <v>941.32013694935949</v>
      </c>
      <c r="L121" s="72">
        <v>120.00000012</v>
      </c>
      <c r="M121" s="72">
        <v>25.35</v>
      </c>
      <c r="N121" s="73">
        <v>0</v>
      </c>
      <c r="O121" s="74">
        <v>1373.490074546</v>
      </c>
      <c r="P121" s="73">
        <v>45.783002484866664</v>
      </c>
    </row>
    <row r="122" spans="1:16">
      <c r="A122" s="70" t="s">
        <v>709</v>
      </c>
      <c r="B122" s="70" t="s">
        <v>699</v>
      </c>
      <c r="C122" s="71">
        <v>5985751000</v>
      </c>
      <c r="D122" s="71">
        <v>397500000</v>
      </c>
      <c r="E122" s="72">
        <v>44.78033276444399</v>
      </c>
      <c r="F122" s="72">
        <v>3.715531833561009</v>
      </c>
      <c r="G122" s="71">
        <v>33.254894999999998</v>
      </c>
      <c r="H122" s="72">
        <v>26.88</v>
      </c>
      <c r="I122" s="72">
        <v>-8.2822336971737798E-2</v>
      </c>
      <c r="J122" s="71">
        <v>682431000</v>
      </c>
      <c r="K122" s="72">
        <v>17.660686574906475</v>
      </c>
      <c r="L122" s="72">
        <v>100.62893081761007</v>
      </c>
      <c r="M122" s="72">
        <v>8.36</v>
      </c>
      <c r="N122" s="73">
        <v>0</v>
      </c>
      <c r="O122" s="74">
        <v>1271.1641737224609</v>
      </c>
      <c r="P122" s="73">
        <v>42.372139124082032</v>
      </c>
    </row>
    <row r="123" spans="1:16">
      <c r="A123" s="70" t="s">
        <v>722</v>
      </c>
      <c r="B123" s="70" t="s">
        <v>699</v>
      </c>
      <c r="C123" s="71">
        <v>13043459000</v>
      </c>
      <c r="D123" s="71">
        <v>695302645</v>
      </c>
      <c r="E123" s="72">
        <v>7.6251611609882985</v>
      </c>
      <c r="F123" s="72">
        <v>0.54290491846395883</v>
      </c>
      <c r="G123" s="71">
        <v>270.84692699999999</v>
      </c>
      <c r="H123" s="72">
        <v>19.37</v>
      </c>
      <c r="I123" s="72">
        <v>-7.9358644697048675E-2</v>
      </c>
      <c r="J123" s="71">
        <v>804969000</v>
      </c>
      <c r="K123" s="72">
        <v>17.448017785778084</v>
      </c>
      <c r="L123" s="72">
        <v>57.528905272609741</v>
      </c>
      <c r="M123" s="72">
        <v>38.950000000000003</v>
      </c>
      <c r="N123" s="73">
        <v>0</v>
      </c>
      <c r="O123" s="74">
        <v>942.12488902702114</v>
      </c>
      <c r="P123" s="73">
        <v>31.40416296756737</v>
      </c>
    </row>
    <row r="124" spans="1:16">
      <c r="A124" s="70" t="s">
        <v>754</v>
      </c>
      <c r="B124" s="70" t="s">
        <v>699</v>
      </c>
      <c r="C124" s="71">
        <v>7376632000</v>
      </c>
      <c r="D124" s="71">
        <v>900000000</v>
      </c>
      <c r="E124" s="72">
        <v>17.068348923136529</v>
      </c>
      <c r="F124" s="72">
        <v>1.5725399781773106</v>
      </c>
      <c r="G124" s="71">
        <v>214.106866</v>
      </c>
      <c r="H124" s="72">
        <v>10.95</v>
      </c>
      <c r="I124" s="72">
        <v>-1.3718362162693509E-2</v>
      </c>
      <c r="J124" s="71">
        <v>461585000</v>
      </c>
      <c r="K124" s="72">
        <v>23.514628941581723</v>
      </c>
      <c r="L124" s="72">
        <v>44.444444444444443</v>
      </c>
      <c r="M124" s="72">
        <v>23.78</v>
      </c>
      <c r="N124" s="73">
        <v>0</v>
      </c>
      <c r="O124" s="74">
        <v>461.89396685313477</v>
      </c>
      <c r="P124" s="73">
        <v>15.396465561771159</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34.520348862331261</v>
      </c>
      <c r="F126" s="72">
        <v>9.9388373420074849</v>
      </c>
      <c r="G126" s="71">
        <v>447.465259</v>
      </c>
      <c r="H126" s="72">
        <v>2.59</v>
      </c>
      <c r="I126" s="72">
        <v>-3.9995715259038001E-2</v>
      </c>
      <c r="J126" s="71">
        <v>250965000</v>
      </c>
      <c r="K126" s="72">
        <v>13.839692307692308</v>
      </c>
      <c r="L126" s="72">
        <v>36.737625390107659</v>
      </c>
      <c r="M126" s="72">
        <v>41.09</v>
      </c>
      <c r="N126" s="73">
        <v>0</v>
      </c>
      <c r="O126" s="74">
        <v>476.86741789584374</v>
      </c>
      <c r="P126" s="73">
        <v>15.895580596528125</v>
      </c>
    </row>
    <row r="127" spans="1:16">
      <c r="A127" s="70" t="s">
        <v>736</v>
      </c>
      <c r="B127" s="70" t="s">
        <v>699</v>
      </c>
      <c r="C127" s="71">
        <v>7078013000</v>
      </c>
      <c r="D127" s="71">
        <v>2500000000</v>
      </c>
      <c r="E127" s="72">
        <v>66.272346206736586</v>
      </c>
      <c r="F127" s="72">
        <v>0.72786761347321893</v>
      </c>
      <c r="G127" s="71">
        <v>14.975438</v>
      </c>
      <c r="H127" s="72">
        <v>40.92</v>
      </c>
      <c r="I127" s="72">
        <v>-1.1585155206626396</v>
      </c>
      <c r="J127" s="71">
        <v>562601000</v>
      </c>
      <c r="K127" s="72">
        <v>161.83760782508386</v>
      </c>
      <c r="L127" s="72">
        <v>16</v>
      </c>
      <c r="M127" s="72">
        <v>0.59</v>
      </c>
      <c r="N127" s="73">
        <v>0</v>
      </c>
      <c r="O127" s="74">
        <v>111.72096127075704</v>
      </c>
      <c r="P127" s="73">
        <v>3.724032042358568</v>
      </c>
    </row>
    <row r="128" spans="1:16">
      <c r="A128" s="70" t="s">
        <v>755</v>
      </c>
      <c r="B128" s="70" t="s">
        <v>699</v>
      </c>
      <c r="C128" s="71">
        <v>7859832000</v>
      </c>
      <c r="D128" s="71">
        <v>5000000000</v>
      </c>
      <c r="E128" s="72">
        <v>19.428227271402623</v>
      </c>
      <c r="F128" s="72">
        <v>2.3267338049583981</v>
      </c>
      <c r="G128" s="71">
        <v>1822.4706020000001</v>
      </c>
      <c r="H128" s="72">
        <v>1.1299999999999999</v>
      </c>
      <c r="I128" s="72">
        <v>-2.3638599595660725E-2</v>
      </c>
      <c r="J128" s="71">
        <v>410655000</v>
      </c>
      <c r="K128" s="72">
        <v>20.333369860345059</v>
      </c>
      <c r="L128" s="72">
        <v>8</v>
      </c>
      <c r="M128" s="72">
        <v>36.44</v>
      </c>
      <c r="N128" s="73">
        <v>0</v>
      </c>
      <c r="O128" s="74">
        <v>609.61344235605247</v>
      </c>
      <c r="P128" s="73">
        <v>20.320448078535083</v>
      </c>
    </row>
    <row r="129" spans="1:16">
      <c r="A129" s="80" t="s">
        <v>465</v>
      </c>
      <c r="B129" s="80" t="s">
        <v>618</v>
      </c>
      <c r="C129" s="81">
        <v>15819301983</v>
      </c>
      <c r="D129" s="81">
        <v>2070000000</v>
      </c>
      <c r="E129" s="82">
        <v>1.5228919596482364</v>
      </c>
      <c r="F129" s="82">
        <v>4.1261727361967598E-3</v>
      </c>
      <c r="G129" s="81">
        <v>515.12446699999998</v>
      </c>
      <c r="H129" s="82">
        <v>51</v>
      </c>
      <c r="I129" s="82">
        <v>3.6604249542692027</v>
      </c>
      <c r="J129" s="81">
        <v>3353158441</v>
      </c>
      <c r="K129" s="82">
        <v>110.06965715879812</v>
      </c>
      <c r="L129" s="82">
        <v>19.323671497584542</v>
      </c>
      <c r="M129" s="82">
        <v>24.88</v>
      </c>
      <c r="N129" s="83">
        <v>0</v>
      </c>
      <c r="O129" s="84">
        <v>1707.4267593886875</v>
      </c>
      <c r="P129" s="83">
        <v>56.914225312956248</v>
      </c>
    </row>
    <row r="130" spans="1:16">
      <c r="A130" s="90" t="s">
        <v>422</v>
      </c>
      <c r="B130" s="90" t="s">
        <v>404</v>
      </c>
      <c r="C130" s="91">
        <v>4679410564</v>
      </c>
      <c r="D130" s="91">
        <v>74000000</v>
      </c>
      <c r="E130" s="92">
        <v>73.527624935291087</v>
      </c>
      <c r="F130" s="92">
        <v>7.3601226161452535</v>
      </c>
      <c r="G130" s="91">
        <v>3.9758849999999999</v>
      </c>
      <c r="H130" s="92">
        <v>136.9</v>
      </c>
      <c r="I130" s="92">
        <v>3.4948898642996937</v>
      </c>
      <c r="J130" s="91">
        <v>-113857279</v>
      </c>
      <c r="K130" s="92">
        <v>-87.741425824869751</v>
      </c>
      <c r="L130" s="92">
        <v>540.54054054054052</v>
      </c>
      <c r="M130" s="92">
        <v>5.37</v>
      </c>
      <c r="N130" s="93">
        <v>14.442523569404742</v>
      </c>
      <c r="O130" s="94">
        <v>1760.7149950448295</v>
      </c>
      <c r="P130" s="93">
        <v>58.690499834827648</v>
      </c>
    </row>
    <row r="131" spans="1:16">
      <c r="A131" s="90" t="s">
        <v>533</v>
      </c>
      <c r="B131" s="90" t="s">
        <v>404</v>
      </c>
      <c r="C131" s="91">
        <v>149138524000</v>
      </c>
      <c r="D131" s="91">
        <v>331000000</v>
      </c>
      <c r="E131" s="92">
        <v>2.1720244139497211</v>
      </c>
      <c r="F131" s="92">
        <v>3.2166702416173823E-2</v>
      </c>
      <c r="G131" s="91">
        <v>89.976471000000004</v>
      </c>
      <c r="H131" s="92">
        <v>204.7</v>
      </c>
      <c r="I131" s="92">
        <v>2.6759195465436107</v>
      </c>
      <c r="J131" s="91">
        <v>2799410000</v>
      </c>
      <c r="K131" s="92">
        <v>24.120796882200178</v>
      </c>
      <c r="L131" s="92">
        <v>120.84592145015105</v>
      </c>
      <c r="M131" s="92">
        <v>27.18</v>
      </c>
      <c r="N131" s="93">
        <v>32.093628650565343</v>
      </c>
      <c r="O131" s="94">
        <v>1922.945218082014</v>
      </c>
      <c r="P131" s="93">
        <v>64.098173936067127</v>
      </c>
    </row>
    <row r="132" spans="1:16">
      <c r="A132" s="90" t="s">
        <v>403</v>
      </c>
      <c r="B132" s="90" t="s">
        <v>404</v>
      </c>
      <c r="C132" s="91">
        <v>2193688534</v>
      </c>
      <c r="D132" s="91">
        <v>1000000000</v>
      </c>
      <c r="E132" s="92">
        <v>33.773286681166667</v>
      </c>
      <c r="F132" s="92">
        <v>33.773286681166667</v>
      </c>
      <c r="G132" s="91">
        <v>749.65266799999995</v>
      </c>
      <c r="H132" s="92">
        <v>1.58</v>
      </c>
      <c r="I132" s="92">
        <v>-1.8444967930518752E-2</v>
      </c>
      <c r="J132" s="91">
        <v>288393147</v>
      </c>
      <c r="K132" s="92">
        <v>3.4674887749673191</v>
      </c>
      <c r="L132" s="92">
        <v>40</v>
      </c>
      <c r="M132" s="92">
        <v>74.959999999999994</v>
      </c>
      <c r="N132" s="93">
        <v>62.088599450525059</v>
      </c>
      <c r="O132" s="94">
        <v>973.95473017223719</v>
      </c>
      <c r="P132" s="93">
        <v>32.465157672407905</v>
      </c>
    </row>
    <row r="133" spans="1:16">
      <c r="A133" s="90" t="s">
        <v>316</v>
      </c>
      <c r="B133" s="90" t="s">
        <v>404</v>
      </c>
      <c r="C133" s="91">
        <v>13894759000</v>
      </c>
      <c r="D133" s="91">
        <v>5040000000</v>
      </c>
      <c r="E133" s="92">
        <v>10.057160879575154</v>
      </c>
      <c r="F133" s="92">
        <v>2.2936418718242915</v>
      </c>
      <c r="G133" s="91">
        <v>4679.5978699999996</v>
      </c>
      <c r="H133" s="92">
        <v>0.85</v>
      </c>
      <c r="I133" s="92">
        <v>-1.132648806366221E-2</v>
      </c>
      <c r="J133" s="91">
        <v>-245597000</v>
      </c>
      <c r="K133" s="92">
        <v>-17.853638277340522</v>
      </c>
      <c r="L133" s="92">
        <v>7.9365079365079367</v>
      </c>
      <c r="M133" s="92">
        <v>92.84</v>
      </c>
      <c r="N133" s="93">
        <v>22.994381818103587</v>
      </c>
      <c r="O133" s="94">
        <v>653.87617369971827</v>
      </c>
      <c r="P133" s="93">
        <v>21.795872456657275</v>
      </c>
    </row>
    <row r="134" spans="1:16">
      <c r="A134" s="70" t="s">
        <v>165</v>
      </c>
      <c r="B134" s="70" t="s">
        <v>221</v>
      </c>
      <c r="C134" s="71">
        <v>10580143341</v>
      </c>
      <c r="D134" s="71">
        <v>37264000</v>
      </c>
      <c r="E134" s="72">
        <v>46.800344850400251</v>
      </c>
      <c r="F134" s="72">
        <v>4.8868213059662482</v>
      </c>
      <c r="G134" s="71">
        <v>3.3655849999999998</v>
      </c>
      <c r="H134" s="72">
        <v>254</v>
      </c>
      <c r="I134" s="72">
        <v>4.533713456370208</v>
      </c>
      <c r="J134" s="71">
        <v>25223013</v>
      </c>
      <c r="K134" s="72">
        <v>379.68691527851968</v>
      </c>
      <c r="L134" s="72">
        <v>1073.4220695577501</v>
      </c>
      <c r="M134" s="72">
        <v>9.0299999999999994</v>
      </c>
      <c r="N134" s="73">
        <v>19.320531940060764</v>
      </c>
      <c r="O134" s="74">
        <v>1251.2525626608283</v>
      </c>
      <c r="P134" s="73">
        <v>41.708418755360945</v>
      </c>
    </row>
    <row r="135" spans="1:16">
      <c r="A135" s="70" t="s">
        <v>302</v>
      </c>
      <c r="B135" s="70" t="s">
        <v>221</v>
      </c>
      <c r="C135" s="71">
        <v>791053925</v>
      </c>
      <c r="D135" s="71">
        <v>47500000</v>
      </c>
      <c r="E135" s="72">
        <v>165.99159958012424</v>
      </c>
      <c r="F135" s="72">
        <v>388.28444346227894</v>
      </c>
      <c r="G135" s="71">
        <v>24.419506999999999</v>
      </c>
      <c r="H135" s="72">
        <v>9.8699999999999992</v>
      </c>
      <c r="I135" s="72">
        <v>-0.26848628950369502</v>
      </c>
      <c r="J135" s="71">
        <v>-11680733</v>
      </c>
      <c r="K135" s="72">
        <v>-36.598730576240378</v>
      </c>
      <c r="L135" s="72">
        <v>842.10526315789468</v>
      </c>
      <c r="M135" s="72">
        <v>51.4</v>
      </c>
      <c r="N135" s="73">
        <v>18.32080735445652</v>
      </c>
      <c r="O135" s="74">
        <v>704.44358444582485</v>
      </c>
      <c r="P135" s="73">
        <v>23.481452814860827</v>
      </c>
    </row>
    <row r="136" spans="1:16">
      <c r="A136" s="70" t="s">
        <v>27</v>
      </c>
      <c r="B136" s="70" t="s">
        <v>221</v>
      </c>
      <c r="C136" s="71">
        <v>567993172</v>
      </c>
      <c r="D136" s="71">
        <v>69000000</v>
      </c>
      <c r="E136" s="72">
        <v>38.509141388553843</v>
      </c>
      <c r="F136" s="72">
        <v>34.881468649052394</v>
      </c>
      <c r="G136" s="71">
        <v>61.979830999999997</v>
      </c>
      <c r="H136" s="72">
        <v>16.760000000000002</v>
      </c>
      <c r="I136" s="72">
        <v>-3.847281235355382E-3</v>
      </c>
      <c r="J136" s="71">
        <v>136985810</v>
      </c>
      <c r="K136" s="72">
        <v>8.0592289084540951</v>
      </c>
      <c r="L136" s="72">
        <v>579.71014492753625</v>
      </c>
      <c r="M136" s="72">
        <v>89.82</v>
      </c>
      <c r="N136" s="73">
        <v>13.03940445679757</v>
      </c>
      <c r="O136" s="74">
        <v>1092.7511707722228</v>
      </c>
      <c r="P136" s="73">
        <v>36.425039025740759</v>
      </c>
    </row>
    <row r="137" spans="1:16">
      <c r="A137" s="70" t="s">
        <v>25</v>
      </c>
      <c r="B137" s="70" t="s">
        <v>221</v>
      </c>
      <c r="C137" s="71">
        <v>16873295401</v>
      </c>
      <c r="D137" s="71">
        <v>87000000</v>
      </c>
      <c r="E137" s="72">
        <v>8.1828732070997479</v>
      </c>
      <c r="F137" s="72">
        <v>0.63124841526650832</v>
      </c>
      <c r="G137" s="71">
        <v>32.857968999999997</v>
      </c>
      <c r="H137" s="72">
        <v>148.80000000000001</v>
      </c>
      <c r="I137" s="72">
        <v>-1.6444595342341302</v>
      </c>
      <c r="J137" s="71">
        <v>175549475</v>
      </c>
      <c r="K137" s="72">
        <v>73.84243102977095</v>
      </c>
      <c r="L137" s="72">
        <v>459.77011494252872</v>
      </c>
      <c r="M137" s="72">
        <v>37.76</v>
      </c>
      <c r="N137" s="73">
        <v>9.1480119449217447</v>
      </c>
      <c r="O137" s="74">
        <v>1263.4275799551986</v>
      </c>
      <c r="P137" s="73">
        <v>42.114252665173282</v>
      </c>
    </row>
    <row r="138" spans="1:16">
      <c r="A138" s="70" t="s">
        <v>72</v>
      </c>
      <c r="B138" s="70" t="s">
        <v>221</v>
      </c>
      <c r="C138" s="71">
        <v>2379193448</v>
      </c>
      <c r="D138" s="71">
        <v>111600000</v>
      </c>
      <c r="E138" s="72">
        <v>42.015634239343008</v>
      </c>
      <c r="F138" s="72">
        <v>25.098945184792719</v>
      </c>
      <c r="G138" s="71">
        <v>58.125256</v>
      </c>
      <c r="H138" s="72">
        <v>16.38</v>
      </c>
      <c r="I138" s="72">
        <v>8.6790284044852228E-2</v>
      </c>
      <c r="J138" s="71">
        <v>84066155</v>
      </c>
      <c r="K138" s="72">
        <v>19.912888843316313</v>
      </c>
      <c r="L138" s="72">
        <v>358.42293906810033</v>
      </c>
      <c r="M138" s="72">
        <v>52.08</v>
      </c>
      <c r="N138" s="73">
        <v>12.560142828813397</v>
      </c>
      <c r="O138" s="74">
        <v>1132.5234684448483</v>
      </c>
      <c r="P138" s="73">
        <v>37.750782281494942</v>
      </c>
    </row>
    <row r="139" spans="1:16">
      <c r="A139" s="70" t="s">
        <v>300</v>
      </c>
      <c r="B139" s="70" t="s">
        <v>221</v>
      </c>
      <c r="C139" s="71">
        <v>503612621</v>
      </c>
      <c r="D139" s="71">
        <v>150000000</v>
      </c>
      <c r="E139" s="72">
        <v>121.03606874848707</v>
      </c>
      <c r="F139" s="72">
        <v>403.45356249495688</v>
      </c>
      <c r="G139" s="71">
        <v>114.763935</v>
      </c>
      <c r="H139" s="72">
        <v>2.88</v>
      </c>
      <c r="I139" s="72">
        <v>-0.2688621347466329</v>
      </c>
      <c r="J139" s="71">
        <v>-2270847</v>
      </c>
      <c r="K139" s="72">
        <v>-132.10929666331549</v>
      </c>
      <c r="L139" s="72">
        <v>266.66666666666669</v>
      </c>
      <c r="M139" s="72">
        <v>76.5</v>
      </c>
      <c r="N139" s="73">
        <v>51.27527549155068</v>
      </c>
      <c r="O139" s="74">
        <v>457.29506568905373</v>
      </c>
      <c r="P139" s="73">
        <v>15.243168856301791</v>
      </c>
    </row>
    <row r="140" spans="1:16">
      <c r="A140" s="70" t="s">
        <v>520</v>
      </c>
      <c r="B140" s="70" t="s">
        <v>221</v>
      </c>
      <c r="C140" s="71">
        <v>9975791841</v>
      </c>
      <c r="D140" s="71">
        <v>167500000</v>
      </c>
      <c r="E140" s="72">
        <v>26.536308290550391</v>
      </c>
      <c r="F140" s="72">
        <v>5.2808573712538092</v>
      </c>
      <c r="G140" s="71">
        <v>49.784793999999998</v>
      </c>
      <c r="H140" s="72">
        <v>30.28</v>
      </c>
      <c r="I140" s="72">
        <v>-8.1734365601034682</v>
      </c>
      <c r="J140" s="71">
        <v>5369486</v>
      </c>
      <c r="K140" s="72">
        <v>935.84376605135014</v>
      </c>
      <c r="L140" s="72">
        <v>238.80597014925374</v>
      </c>
      <c r="M140" s="72">
        <v>29.72</v>
      </c>
      <c r="N140" s="73">
        <v>30.059948739314372</v>
      </c>
      <c r="O140" s="74">
        <v>470.06589681096023</v>
      </c>
      <c r="P140" s="73">
        <v>15.668863227032007</v>
      </c>
    </row>
    <row r="141" spans="1:16">
      <c r="A141" s="70" t="s">
        <v>634</v>
      </c>
      <c r="B141" s="70" t="s">
        <v>221</v>
      </c>
      <c r="C141" s="71">
        <v>2408811125</v>
      </c>
      <c r="D141" s="71">
        <v>200000000</v>
      </c>
      <c r="E141" s="72">
        <v>22.605613425925924</v>
      </c>
      <c r="F141" s="72">
        <v>4.3472333511396011</v>
      </c>
      <c r="G141" s="71">
        <v>69.12876</v>
      </c>
      <c r="H141" s="72">
        <v>25.6</v>
      </c>
      <c r="I141" s="72">
        <v>6.0054824704003806E-2</v>
      </c>
      <c r="J141" s="71">
        <v>520774798</v>
      </c>
      <c r="K141" s="72">
        <v>9.9851222063169036</v>
      </c>
      <c r="L141" s="72">
        <v>200</v>
      </c>
      <c r="M141" s="72">
        <v>34.56</v>
      </c>
      <c r="N141" s="73">
        <v>67.950097492857083</v>
      </c>
      <c r="O141" s="74">
        <v>1318.9541287818156</v>
      </c>
      <c r="P141" s="73">
        <v>43.965137626060518</v>
      </c>
    </row>
    <row r="142" spans="1:16">
      <c r="A142" s="70" t="s">
        <v>475</v>
      </c>
      <c r="B142" s="70" t="s">
        <v>221</v>
      </c>
      <c r="C142" s="71">
        <v>13860116923</v>
      </c>
      <c r="D142" s="71">
        <v>200000000</v>
      </c>
      <c r="E142" s="72">
        <v>39.621032745991144</v>
      </c>
      <c r="F142" s="72">
        <v>10.426587564734511</v>
      </c>
      <c r="G142" s="71">
        <v>49.455556000000001</v>
      </c>
      <c r="H142" s="72">
        <v>20.420000000000002</v>
      </c>
      <c r="I142" s="72">
        <v>-0.19185254161029874</v>
      </c>
      <c r="J142" s="71">
        <v>-174076040</v>
      </c>
      <c r="K142" s="72">
        <v>-21.829540699570142</v>
      </c>
      <c r="L142" s="72">
        <v>200</v>
      </c>
      <c r="M142" s="72">
        <v>24.72</v>
      </c>
      <c r="N142" s="73">
        <v>27.525613905649237</v>
      </c>
      <c r="O142" s="74">
        <v>1375.4885505548898</v>
      </c>
      <c r="P142" s="73">
        <v>45.849618351829662</v>
      </c>
    </row>
    <row r="143" spans="1:16">
      <c r="A143" s="70" t="s">
        <v>763</v>
      </c>
      <c r="B143" s="70" t="s">
        <v>221</v>
      </c>
      <c r="C143" s="71">
        <v>3157167716</v>
      </c>
      <c r="D143" s="71">
        <v>210492225</v>
      </c>
      <c r="E143" s="72">
        <v>33.618889326923579</v>
      </c>
      <c r="F143" s="72">
        <v>6.3886234899029795</v>
      </c>
      <c r="G143" s="71">
        <v>50.002209999999998</v>
      </c>
      <c r="H143" s="72">
        <v>23.8</v>
      </c>
      <c r="I143" s="72">
        <v>17.726800000000001</v>
      </c>
      <c r="J143" s="71">
        <v>-28917987</v>
      </c>
      <c r="K143" s="72">
        <v>-181.97344182359581</v>
      </c>
      <c r="L143" s="72">
        <v>190.03077192043554</v>
      </c>
      <c r="M143" s="72">
        <v>23.75</v>
      </c>
      <c r="N143" s="73">
        <v>13.81744201004169</v>
      </c>
      <c r="O143" s="74">
        <v>0</v>
      </c>
      <c r="P143" s="73">
        <v>0</v>
      </c>
    </row>
    <row r="144" spans="1:16">
      <c r="A144" s="70" t="s">
        <v>223</v>
      </c>
      <c r="B144" s="70" t="s">
        <v>221</v>
      </c>
      <c r="C144" s="71">
        <v>28485883551</v>
      </c>
      <c r="D144" s="71">
        <v>241920000</v>
      </c>
      <c r="E144" s="72">
        <v>0.89911740966305564</v>
      </c>
      <c r="F144" s="72">
        <v>1.6591918846826866E-2</v>
      </c>
      <c r="G144" s="71">
        <v>199.069242</v>
      </c>
      <c r="H144" s="72">
        <v>223.5</v>
      </c>
      <c r="I144" s="72">
        <v>0.18688077297500172</v>
      </c>
      <c r="J144" s="71">
        <v>195144717</v>
      </c>
      <c r="K144" s="72">
        <v>277.69176041798767</v>
      </c>
      <c r="L144" s="72">
        <v>165.34391534391534</v>
      </c>
      <c r="M144" s="72">
        <v>82.28</v>
      </c>
      <c r="N144" s="73">
        <v>5.3348550683884595</v>
      </c>
      <c r="O144" s="74">
        <v>1248.0829240248056</v>
      </c>
      <c r="P144" s="73">
        <v>41.602764134160189</v>
      </c>
    </row>
    <row r="145" spans="1:16">
      <c r="A145" s="70" t="s">
        <v>21</v>
      </c>
      <c r="B145" s="70" t="s">
        <v>221</v>
      </c>
      <c r="C145" s="71">
        <v>6280910429</v>
      </c>
      <c r="D145" s="71">
        <v>263340000</v>
      </c>
      <c r="E145" s="72">
        <v>115.44182397911032</v>
      </c>
      <c r="F145" s="72">
        <v>62.625082174652171</v>
      </c>
      <c r="G145" s="71">
        <v>48.209040000000002</v>
      </c>
      <c r="H145" s="72">
        <v>7.19</v>
      </c>
      <c r="I145" s="72">
        <v>-4.6241419754664115E-2</v>
      </c>
      <c r="J145" s="71">
        <v>-94693699</v>
      </c>
      <c r="K145" s="72">
        <v>-19.466765154036278</v>
      </c>
      <c r="L145" s="72">
        <v>151.89488873699401</v>
      </c>
      <c r="M145" s="72">
        <v>18.3</v>
      </c>
      <c r="N145" s="73">
        <v>14.753632742616743</v>
      </c>
      <c r="O145" s="74">
        <v>422.59838400919318</v>
      </c>
      <c r="P145" s="73">
        <v>14.086612800306439</v>
      </c>
    </row>
    <row r="146" spans="1:16">
      <c r="A146" s="70" t="s">
        <v>774</v>
      </c>
      <c r="B146" s="70" t="s">
        <v>221</v>
      </c>
      <c r="C146" s="71">
        <v>1994126679</v>
      </c>
      <c r="D146" s="71">
        <v>330000000</v>
      </c>
      <c r="E146" s="72">
        <v>33.492245665956887</v>
      </c>
      <c r="F146" s="72">
        <v>10.149165353320269</v>
      </c>
      <c r="G146" s="71">
        <v>119.817104</v>
      </c>
      <c r="H146" s="72">
        <v>9.9700000000000006</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65.504544388881826</v>
      </c>
      <c r="F147" s="72">
        <v>5.9787338650018276</v>
      </c>
      <c r="G147" s="71">
        <v>18.464296999999998</v>
      </c>
      <c r="H147" s="72">
        <v>33.08</v>
      </c>
      <c r="I147" s="72">
        <v>-0.73867033286700234</v>
      </c>
      <c r="J147" s="71">
        <v>85099618</v>
      </c>
      <c r="K147" s="72">
        <v>128.74625286802109</v>
      </c>
      <c r="L147" s="72">
        <v>120.4791022581621</v>
      </c>
      <c r="M147" s="72">
        <v>5.56</v>
      </c>
      <c r="N147" s="73">
        <v>29.746366599996623</v>
      </c>
      <c r="O147" s="74">
        <v>1273.0356878558068</v>
      </c>
      <c r="P147" s="73">
        <v>42.434522928526896</v>
      </c>
    </row>
    <row r="148" spans="1:16">
      <c r="A148" s="70" t="s">
        <v>78</v>
      </c>
      <c r="B148" s="70" t="s">
        <v>221</v>
      </c>
      <c r="C148" s="71">
        <v>6825401407</v>
      </c>
      <c r="D148" s="71">
        <v>335348000</v>
      </c>
      <c r="E148" s="72">
        <v>26.760736181041626</v>
      </c>
      <c r="F148" s="72">
        <v>9.9749872449819392</v>
      </c>
      <c r="G148" s="71">
        <v>166.28656799999999</v>
      </c>
      <c r="H148" s="72">
        <v>8.99</v>
      </c>
      <c r="I148" s="72">
        <v>-5.9254836134327249E-2</v>
      </c>
      <c r="J148" s="71">
        <v>-244353964</v>
      </c>
      <c r="K148" s="72">
        <v>-10.979089334519657</v>
      </c>
      <c r="L148" s="72">
        <v>119.27907725705833</v>
      </c>
      <c r="M148" s="72">
        <v>49.58</v>
      </c>
      <c r="N148" s="73">
        <v>2.9868246776869745</v>
      </c>
      <c r="O148" s="74">
        <v>297.42512643710245</v>
      </c>
      <c r="P148" s="73">
        <v>9.9141708812367479</v>
      </c>
    </row>
    <row r="149" spans="1:16">
      <c r="A149" s="70" t="s">
        <v>523</v>
      </c>
      <c r="B149" s="70" t="s">
        <v>221</v>
      </c>
      <c r="C149" s="71">
        <v>44419666520</v>
      </c>
      <c r="D149" s="71">
        <v>400000000</v>
      </c>
      <c r="E149" s="72">
        <v>8.2848737260971035</v>
      </c>
      <c r="F149" s="72">
        <v>0.37658516936805014</v>
      </c>
      <c r="G149" s="71">
        <v>86.717521000000005</v>
      </c>
      <c r="H149" s="72">
        <v>55.7</v>
      </c>
      <c r="I149" s="72">
        <v>0.59845504804200544</v>
      </c>
      <c r="J149" s="71">
        <v>157582227</v>
      </c>
      <c r="K149" s="72">
        <v>139.60965280684857</v>
      </c>
      <c r="L149" s="72">
        <v>100</v>
      </c>
      <c r="M149" s="72">
        <v>21.67</v>
      </c>
      <c r="N149" s="73">
        <v>20.376992076860382</v>
      </c>
      <c r="O149" s="74">
        <v>2095.3621407185419</v>
      </c>
      <c r="P149" s="73">
        <v>69.845404690618068</v>
      </c>
    </row>
    <row r="150" spans="1:16">
      <c r="A150" s="70" t="s">
        <v>22</v>
      </c>
      <c r="B150" s="70" t="s">
        <v>221</v>
      </c>
      <c r="C150" s="71">
        <v>6246124497</v>
      </c>
      <c r="D150" s="71">
        <v>400000000</v>
      </c>
      <c r="E150" s="72">
        <v>50.300899983702514</v>
      </c>
      <c r="F150" s="72">
        <v>17.964607137036612</v>
      </c>
      <c r="G150" s="71">
        <v>112.187603</v>
      </c>
      <c r="H150" s="72">
        <v>7.09</v>
      </c>
      <c r="I150" s="72">
        <v>-0.12767907287844871</v>
      </c>
      <c r="J150" s="71">
        <v>5617957</v>
      </c>
      <c r="K150" s="72">
        <v>498.40182116025454</v>
      </c>
      <c r="L150" s="72">
        <v>100</v>
      </c>
      <c r="M150" s="72">
        <v>28.04</v>
      </c>
      <c r="N150" s="73">
        <v>18.423591177382772</v>
      </c>
      <c r="O150" s="74">
        <v>330.28584001617014</v>
      </c>
      <c r="P150" s="73">
        <v>11.009528000539005</v>
      </c>
    </row>
    <row r="151" spans="1:16">
      <c r="A151" s="70" t="s">
        <v>23</v>
      </c>
      <c r="B151" s="70" t="s">
        <v>221</v>
      </c>
      <c r="C151" s="71">
        <v>5228066628</v>
      </c>
      <c r="D151" s="71">
        <v>469768118</v>
      </c>
      <c r="E151" s="72">
        <v>48.763838996009461</v>
      </c>
      <c r="F151" s="72">
        <v>20.760812463654446</v>
      </c>
      <c r="G151" s="71">
        <v>141.922583</v>
      </c>
      <c r="H151" s="72">
        <v>5.78</v>
      </c>
      <c r="I151" s="72">
        <v>-0.1412760921020233</v>
      </c>
      <c r="J151" s="71">
        <v>-49137165</v>
      </c>
      <c r="K151" s="72">
        <v>-47.801711596507452</v>
      </c>
      <c r="L151" s="72">
        <v>85.148392296813981</v>
      </c>
      <c r="M151" s="72">
        <v>30.21</v>
      </c>
      <c r="N151" s="73">
        <v>20.320273280154019</v>
      </c>
      <c r="O151" s="74">
        <v>210.93128191806267</v>
      </c>
      <c r="P151" s="73">
        <v>7.0310427306020893</v>
      </c>
    </row>
    <row r="152" spans="1:16">
      <c r="A152" s="70" t="s">
        <v>478</v>
      </c>
      <c r="B152" s="70" t="s">
        <v>221</v>
      </c>
      <c r="C152" s="71">
        <v>15925799746</v>
      </c>
      <c r="D152" s="71">
        <v>545854435</v>
      </c>
      <c r="E152" s="72">
        <v>10.359958123370147</v>
      </c>
      <c r="F152" s="72">
        <v>0.32723003825060593</v>
      </c>
      <c r="G152" s="71">
        <v>65.829008000000002</v>
      </c>
      <c r="H152" s="72">
        <v>58.7</v>
      </c>
      <c r="I152" s="72">
        <v>1.9304562752342991</v>
      </c>
      <c r="J152" s="71">
        <v>-113776797</v>
      </c>
      <c r="K152" s="72">
        <v>-278.26022585255237</v>
      </c>
      <c r="L152" s="72">
        <v>73.279609791940231</v>
      </c>
      <c r="M152" s="72">
        <v>12.05</v>
      </c>
      <c r="N152" s="73">
        <v>16.606615783972916</v>
      </c>
      <c r="O152" s="74">
        <v>1676.0256825132458</v>
      </c>
      <c r="P152" s="73">
        <v>55.867522750441523</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27.481431569603686</v>
      </c>
      <c r="F154" s="72">
        <v>4.8777833811863127</v>
      </c>
      <c r="G154" s="71">
        <v>148.71153100000001</v>
      </c>
      <c r="H154" s="72">
        <v>9.7899999999999991</v>
      </c>
      <c r="I154" s="72">
        <v>-0.11151882022694261</v>
      </c>
      <c r="J154" s="71">
        <v>184943299</v>
      </c>
      <c r="K154" s="72">
        <v>30.463390836344928</v>
      </c>
      <c r="L154" s="72">
        <v>63.897763578274763</v>
      </c>
      <c r="M154" s="72">
        <v>23.75</v>
      </c>
      <c r="N154" s="73">
        <v>72.868133229381698</v>
      </c>
      <c r="O154" s="74">
        <v>846.56300823304639</v>
      </c>
      <c r="P154" s="73">
        <v>28.218766941101546</v>
      </c>
    </row>
    <row r="155" spans="1:16">
      <c r="A155" s="70" t="s">
        <v>225</v>
      </c>
      <c r="B155" s="70" t="s">
        <v>221</v>
      </c>
      <c r="C155" s="71">
        <v>6768948418</v>
      </c>
      <c r="D155" s="71">
        <v>650000000</v>
      </c>
      <c r="E155" s="72">
        <v>93.395469339084627</v>
      </c>
      <c r="F155" s="72">
        <v>28.737067488949116</v>
      </c>
      <c r="G155" s="71">
        <v>73.999791000000002</v>
      </c>
      <c r="H155" s="72">
        <v>5.79</v>
      </c>
      <c r="I155" s="72">
        <v>-3.5205119043865807E-2</v>
      </c>
      <c r="J155" s="71">
        <v>-57755948</v>
      </c>
      <c r="K155" s="72">
        <v>-56.271260580814982</v>
      </c>
      <c r="L155" s="72">
        <v>61.53846153846154</v>
      </c>
      <c r="M155" s="72">
        <v>11.38</v>
      </c>
      <c r="N155" s="73">
        <v>12.667407535590895</v>
      </c>
      <c r="O155" s="74">
        <v>639.2874373155546</v>
      </c>
      <c r="P155" s="73">
        <v>21.30958124385182</v>
      </c>
    </row>
    <row r="156" spans="1:16">
      <c r="A156" s="70" t="s">
        <v>473</v>
      </c>
      <c r="B156" s="70" t="s">
        <v>221</v>
      </c>
      <c r="C156" s="71">
        <v>26339017679</v>
      </c>
      <c r="D156" s="71">
        <v>659000000</v>
      </c>
      <c r="E156" s="72">
        <v>25.082347698965801</v>
      </c>
      <c r="F156" s="72">
        <v>3.8061225643347196</v>
      </c>
      <c r="G156" s="71">
        <v>145.66302899999999</v>
      </c>
      <c r="H156" s="72">
        <v>10.95</v>
      </c>
      <c r="I156" s="72">
        <v>-0.10585982429790697</v>
      </c>
      <c r="J156" s="71">
        <v>4303189114</v>
      </c>
      <c r="K156" s="72">
        <v>1.5314223533797497</v>
      </c>
      <c r="L156" s="72">
        <v>60.698027314112288</v>
      </c>
      <c r="M156" s="72">
        <v>22.1</v>
      </c>
      <c r="N156" s="73">
        <v>8.0551703289758159</v>
      </c>
      <c r="O156" s="74">
        <v>460.95495378012015</v>
      </c>
      <c r="P156" s="73">
        <v>15.365165126004005</v>
      </c>
    </row>
    <row r="157" spans="1:16">
      <c r="A157" s="70" t="s">
        <v>226</v>
      </c>
      <c r="B157" s="70" t="s">
        <v>221</v>
      </c>
      <c r="C157" s="71">
        <v>33519259493</v>
      </c>
      <c r="D157" s="71">
        <v>700000000</v>
      </c>
      <c r="E157" s="72">
        <v>8.4608954334855166</v>
      </c>
      <c r="F157" s="72">
        <v>0.27470439719108819</v>
      </c>
      <c r="G157" s="71">
        <v>106.98084299999999</v>
      </c>
      <c r="H157" s="72">
        <v>44.2</v>
      </c>
      <c r="I157" s="72">
        <v>-0.21496095616661393</v>
      </c>
      <c r="J157" s="71">
        <v>2068365799</v>
      </c>
      <c r="K157" s="72">
        <v>14.890983023839876</v>
      </c>
      <c r="L157" s="72">
        <v>57.142857142857146</v>
      </c>
      <c r="M157" s="72">
        <v>15.28</v>
      </c>
      <c r="N157" s="73">
        <v>50.429681266990528</v>
      </c>
      <c r="O157" s="74">
        <v>1052.9255684598515</v>
      </c>
      <c r="P157" s="73">
        <v>35.097518948661715</v>
      </c>
    </row>
    <row r="158" spans="1:16">
      <c r="A158" s="70" t="s">
        <v>445</v>
      </c>
      <c r="B158" s="70" t="s">
        <v>221</v>
      </c>
      <c r="C158" s="71">
        <v>1936877995</v>
      </c>
      <c r="D158" s="71">
        <v>700000000</v>
      </c>
      <c r="E158" s="72">
        <v>60.776049374462524</v>
      </c>
      <c r="F158" s="72">
        <v>43.411463838901803</v>
      </c>
      <c r="G158" s="71">
        <v>248.370544</v>
      </c>
      <c r="H158" s="72">
        <v>2.65</v>
      </c>
      <c r="I158" s="72">
        <v>7.5689970685548502E-2</v>
      </c>
      <c r="J158" s="71">
        <v>-73334422</v>
      </c>
      <c r="K158" s="72">
        <v>-19.090625681893286</v>
      </c>
      <c r="L158" s="72">
        <v>57.142857142857146</v>
      </c>
      <c r="M158" s="72">
        <v>35.479999999999997</v>
      </c>
      <c r="N158" s="73">
        <v>41.319308031139713</v>
      </c>
      <c r="O158" s="74">
        <v>1479.781114061293</v>
      </c>
      <c r="P158" s="73">
        <v>49.326037135376431</v>
      </c>
    </row>
    <row r="159" spans="1:16">
      <c r="A159" s="70" t="s">
        <v>547</v>
      </c>
      <c r="B159" s="70" t="s">
        <v>221</v>
      </c>
      <c r="C159" s="71">
        <v>10039494449</v>
      </c>
      <c r="D159" s="71">
        <v>721500000</v>
      </c>
      <c r="E159" s="72">
        <v>22.737343523044277</v>
      </c>
      <c r="F159" s="72">
        <v>1.9696243523080628</v>
      </c>
      <c r="G159" s="71">
        <v>112.720027</v>
      </c>
      <c r="H159" s="72">
        <v>15.61</v>
      </c>
      <c r="I159" s="72">
        <v>-0.52689012561473803</v>
      </c>
      <c r="J159" s="71">
        <v>-66130209</v>
      </c>
      <c r="K159" s="72">
        <v>-174.56469856310298</v>
      </c>
      <c r="L159" s="72">
        <v>55.440055440055438</v>
      </c>
      <c r="M159" s="72">
        <v>15.62</v>
      </c>
      <c r="N159" s="73">
        <v>22.21995357494685</v>
      </c>
      <c r="O159" s="74">
        <v>401.72080051668968</v>
      </c>
      <c r="P159" s="73">
        <v>13.390693350556322</v>
      </c>
    </row>
    <row r="160" spans="1:16">
      <c r="A160" s="70" t="s">
        <v>419</v>
      </c>
      <c r="B160" s="70" t="s">
        <v>221</v>
      </c>
      <c r="C160" s="71">
        <v>6754555404</v>
      </c>
      <c r="D160" s="71">
        <v>813555283</v>
      </c>
      <c r="E160" s="72">
        <v>53.158991551508997</v>
      </c>
      <c r="F160" s="72">
        <v>21.780528282185585</v>
      </c>
      <c r="G160" s="71">
        <v>202.870632</v>
      </c>
      <c r="H160" s="72">
        <v>3.71</v>
      </c>
      <c r="I160" s="72">
        <v>-0.1131908356794793</v>
      </c>
      <c r="J160" s="71">
        <v>-393754363</v>
      </c>
      <c r="K160" s="72">
        <v>-6.1984477591680678</v>
      </c>
      <c r="L160" s="72">
        <v>49.166910762965323</v>
      </c>
      <c r="M160" s="72">
        <v>24.93</v>
      </c>
      <c r="N160" s="73">
        <v>10.590985687234088</v>
      </c>
      <c r="O160" s="74">
        <v>448.41799383466724</v>
      </c>
      <c r="P160" s="73">
        <v>14.947266461155575</v>
      </c>
    </row>
    <row r="161" spans="1:16">
      <c r="A161" s="70" t="s">
        <v>522</v>
      </c>
      <c r="B161" s="70" t="s">
        <v>221</v>
      </c>
      <c r="C161" s="71">
        <v>5500889819</v>
      </c>
      <c r="D161" s="71">
        <v>815000000</v>
      </c>
      <c r="E161" s="72">
        <v>40.915889084062229</v>
      </c>
      <c r="F161" s="72">
        <v>16.734514962806639</v>
      </c>
      <c r="G161" s="71">
        <v>284.200897</v>
      </c>
      <c r="H161" s="72">
        <v>3.44</v>
      </c>
      <c r="I161" s="72">
        <v>-3.5813847069939175E-2</v>
      </c>
      <c r="J161" s="71">
        <v>-223530864</v>
      </c>
      <c r="K161" s="72">
        <v>-10.938086831713763</v>
      </c>
      <c r="L161" s="72">
        <v>49.079754601226995</v>
      </c>
      <c r="M161" s="72">
        <v>34.869999999999997</v>
      </c>
      <c r="N161" s="73">
        <v>1.8249728518080817</v>
      </c>
      <c r="O161" s="74">
        <v>358.36397093934522</v>
      </c>
      <c r="P161" s="73">
        <v>11.945465697978173</v>
      </c>
    </row>
    <row r="162" spans="1:16">
      <c r="A162" s="70" t="s">
        <v>511</v>
      </c>
      <c r="B162" s="70" t="s">
        <v>221</v>
      </c>
      <c r="C162" s="71">
        <v>4887672096</v>
      </c>
      <c r="D162" s="71">
        <v>820000000</v>
      </c>
      <c r="E162" s="72">
        <v>37.353922815589286</v>
      </c>
      <c r="F162" s="72">
        <v>45.553564409255223</v>
      </c>
      <c r="G162" s="71">
        <v>594.91427499999998</v>
      </c>
      <c r="H162" s="72">
        <v>1.8</v>
      </c>
      <c r="I162" s="72">
        <v>-1.800489350622847E-2</v>
      </c>
      <c r="J162" s="71">
        <v>-492287088</v>
      </c>
      <c r="K162" s="72">
        <v>-1.6656947134879962</v>
      </c>
      <c r="L162" s="72">
        <v>48.780487804878049</v>
      </c>
      <c r="M162" s="72">
        <v>72.55</v>
      </c>
      <c r="N162" s="73">
        <v>38.606751960873375</v>
      </c>
      <c r="O162" s="74">
        <v>782.6482568712313</v>
      </c>
      <c r="P162" s="73">
        <v>26.088275229041042</v>
      </c>
    </row>
    <row r="163" spans="1:16">
      <c r="A163" s="70" t="s">
        <v>228</v>
      </c>
      <c r="B163" s="70" t="s">
        <v>221</v>
      </c>
      <c r="C163" s="71">
        <v>54593744694</v>
      </c>
      <c r="D163" s="71">
        <v>958750000</v>
      </c>
      <c r="E163" s="72">
        <v>4.2674990281271059</v>
      </c>
      <c r="F163" s="72">
        <v>0.17804428800530298</v>
      </c>
      <c r="G163" s="71">
        <v>373.44712099999998</v>
      </c>
      <c r="H163" s="72">
        <v>25.1</v>
      </c>
      <c r="I163" s="72">
        <v>0.30130177222154231</v>
      </c>
      <c r="J163" s="71">
        <v>-611029605</v>
      </c>
      <c r="K163" s="72">
        <v>-39.226822733081811</v>
      </c>
      <c r="L163" s="72">
        <v>41.720990873533246</v>
      </c>
      <c r="M163" s="72">
        <v>38.950000000000003</v>
      </c>
      <c r="N163" s="73">
        <v>16.806199459896121</v>
      </c>
      <c r="O163" s="74">
        <v>1542.9374951387874</v>
      </c>
      <c r="P163" s="73">
        <v>51.431249837959584</v>
      </c>
    </row>
    <row r="164" spans="1:16">
      <c r="A164" s="70" t="s">
        <v>77</v>
      </c>
      <c r="B164" s="70" t="s">
        <v>221</v>
      </c>
      <c r="C164" s="71">
        <v>2595983504</v>
      </c>
      <c r="D164" s="71">
        <v>990000000</v>
      </c>
      <c r="E164" s="72">
        <v>52.948074670339984</v>
      </c>
      <c r="F164" s="72">
        <v>26.741451853707062</v>
      </c>
      <c r="G164" s="71">
        <v>255.32031000000001</v>
      </c>
      <c r="H164" s="72">
        <v>2.96</v>
      </c>
      <c r="I164" s="72">
        <v>0.1522911251654695</v>
      </c>
      <c r="J164" s="71">
        <v>-53669125</v>
      </c>
      <c r="K164" s="72">
        <v>-36.892719976336487</v>
      </c>
      <c r="L164" s="72">
        <v>40.404040404040401</v>
      </c>
      <c r="M164" s="72">
        <v>25.78</v>
      </c>
      <c r="N164" s="73">
        <v>14.487175620352568</v>
      </c>
      <c r="O164" s="74">
        <v>2330.6362082983342</v>
      </c>
      <c r="P164" s="73">
        <v>77.687873609944475</v>
      </c>
    </row>
    <row r="165" spans="1:16">
      <c r="A165" s="70" t="s">
        <v>107</v>
      </c>
      <c r="B165" s="70" t="s">
        <v>221</v>
      </c>
      <c r="C165" s="71">
        <v>1367528517</v>
      </c>
      <c r="D165" s="71">
        <v>1000000000</v>
      </c>
      <c r="E165" s="72">
        <v>11.438869679531486</v>
      </c>
      <c r="F165" s="72">
        <v>1.0398972435937714</v>
      </c>
      <c r="G165" s="71">
        <v>294.12620600000002</v>
      </c>
      <c r="H165" s="72">
        <v>11.89</v>
      </c>
      <c r="I165" s="72">
        <v>0.62504623841590501</v>
      </c>
      <c r="J165" s="71">
        <v>32367219</v>
      </c>
      <c r="K165" s="72">
        <v>339.85001924323495</v>
      </c>
      <c r="L165" s="72">
        <v>40</v>
      </c>
      <c r="M165" s="72">
        <v>29.41</v>
      </c>
      <c r="N165" s="73">
        <v>84.668967591995113</v>
      </c>
      <c r="O165" s="74">
        <v>1581.8994815679735</v>
      </c>
      <c r="P165" s="73">
        <v>52.729982718932447</v>
      </c>
    </row>
    <row r="166" spans="1:16">
      <c r="A166" s="70" t="s">
        <v>24</v>
      </c>
      <c r="B166" s="70" t="s">
        <v>221</v>
      </c>
      <c r="C166" s="71">
        <v>6655755186</v>
      </c>
      <c r="D166" s="71">
        <v>1000000000</v>
      </c>
      <c r="E166" s="72">
        <v>55.954385984545397</v>
      </c>
      <c r="F166" s="72">
        <v>27.977192992272698</v>
      </c>
      <c r="G166" s="71">
        <v>338.83675399999998</v>
      </c>
      <c r="H166" s="72">
        <v>2.11</v>
      </c>
      <c r="I166" s="72">
        <v>-1.4709078667988427E-2</v>
      </c>
      <c r="J166" s="71">
        <v>-17216026</v>
      </c>
      <c r="K166" s="72">
        <v>-116.17082827360971</v>
      </c>
      <c r="L166" s="72">
        <v>40</v>
      </c>
      <c r="M166" s="72">
        <v>33.880000000000003</v>
      </c>
      <c r="N166" s="73">
        <v>6.2607413714538058</v>
      </c>
      <c r="O166" s="74">
        <v>1204.747297673021</v>
      </c>
      <c r="P166" s="73">
        <v>40.158243255767367</v>
      </c>
    </row>
    <row r="167" spans="1:16">
      <c r="A167" s="70" t="s">
        <v>229</v>
      </c>
      <c r="B167" s="70" t="s">
        <v>221</v>
      </c>
      <c r="C167" s="71">
        <v>145847856000</v>
      </c>
      <c r="D167" s="71">
        <v>1000000000</v>
      </c>
      <c r="E167" s="72">
        <v>2.0568037783485407</v>
      </c>
      <c r="F167" s="72">
        <v>2.2116169659661726E-2</v>
      </c>
      <c r="G167" s="71">
        <v>207.02247700000001</v>
      </c>
      <c r="H167" s="72">
        <v>93.95</v>
      </c>
      <c r="I167" s="72">
        <v>0.30831009618431438</v>
      </c>
      <c r="J167" s="71">
        <v>1709697000</v>
      </c>
      <c r="K167" s="72">
        <v>54.395603431485227</v>
      </c>
      <c r="L167" s="72">
        <v>40</v>
      </c>
      <c r="M167" s="72">
        <v>20.7</v>
      </c>
      <c r="N167" s="73">
        <v>22.268741509760424</v>
      </c>
      <c r="O167" s="74">
        <v>1387.0685865651149</v>
      </c>
      <c r="P167" s="73">
        <v>46.235619552170498</v>
      </c>
    </row>
    <row r="168" spans="1:16">
      <c r="A168" s="70" t="s">
        <v>772</v>
      </c>
      <c r="B168" s="70" t="s">
        <v>221</v>
      </c>
      <c r="C168" s="71">
        <v>4233251169</v>
      </c>
      <c r="D168" s="71">
        <v>1083000000</v>
      </c>
      <c r="E168" s="72">
        <v>7.4581403630876606</v>
      </c>
      <c r="F168" s="72">
        <v>0.38258645547797582</v>
      </c>
      <c r="G168" s="71">
        <v>295.34477800000002</v>
      </c>
      <c r="H168" s="72">
        <v>18.16</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48.017164446085282</v>
      </c>
      <c r="F169" s="72">
        <v>12.902637228559795</v>
      </c>
      <c r="G169" s="71">
        <v>259.57994600000001</v>
      </c>
      <c r="H169" s="72">
        <v>3.21</v>
      </c>
      <c r="I169" s="72">
        <v>-6.6341494932689926E-2</v>
      </c>
      <c r="J169" s="71">
        <v>-82420523</v>
      </c>
      <c r="K169" s="72">
        <v>-45.152588997766976</v>
      </c>
      <c r="L169" s="72">
        <v>32.245062474808542</v>
      </c>
      <c r="M169" s="72">
        <v>20.92</v>
      </c>
      <c r="N169" s="73">
        <v>20.064725677726244</v>
      </c>
      <c r="O169" s="74">
        <v>225.9239869507081</v>
      </c>
      <c r="P169" s="73">
        <v>7.530799565023603</v>
      </c>
    </row>
    <row r="170" spans="1:16">
      <c r="A170" s="70" t="s">
        <v>471</v>
      </c>
      <c r="B170" s="70" t="s">
        <v>221</v>
      </c>
      <c r="C170" s="71">
        <v>4477591418</v>
      </c>
      <c r="D170" s="71">
        <v>1250000000</v>
      </c>
      <c r="E170" s="72">
        <v>12.233790800648084</v>
      </c>
      <c r="F170" s="72">
        <v>1.2233790800648083</v>
      </c>
      <c r="G170" s="71">
        <v>398.33480200000002</v>
      </c>
      <c r="H170" s="72">
        <v>8.2100000000000009</v>
      </c>
      <c r="I170" s="72">
        <v>-0.70650878030962261</v>
      </c>
      <c r="J170" s="71">
        <v>-26535988</v>
      </c>
      <c r="K170" s="72">
        <v>-376.84671850168155</v>
      </c>
      <c r="L170" s="72">
        <v>32</v>
      </c>
      <c r="M170" s="72">
        <v>31.86</v>
      </c>
      <c r="N170" s="73">
        <v>69.736044483809337</v>
      </c>
      <c r="O170" s="74">
        <v>415.27160396340486</v>
      </c>
      <c r="P170" s="73">
        <v>13.842386798780161</v>
      </c>
    </row>
    <row r="171" spans="1:16">
      <c r="A171" s="70" t="s">
        <v>76</v>
      </c>
      <c r="B171" s="70" t="s">
        <v>221</v>
      </c>
      <c r="C171" s="71">
        <v>25510366000</v>
      </c>
      <c r="D171" s="71">
        <v>1395000000</v>
      </c>
      <c r="E171" s="72">
        <v>13.15767417267242</v>
      </c>
      <c r="F171" s="72">
        <v>2.3580061241348425</v>
      </c>
      <c r="G171" s="71">
        <v>610.57306400000004</v>
      </c>
      <c r="H171" s="72">
        <v>4.9800000000000004</v>
      </c>
      <c r="I171" s="72">
        <v>0.10460527636439122</v>
      </c>
      <c r="J171" s="71">
        <v>-526924000</v>
      </c>
      <c r="K171" s="72">
        <v>-10.589762470489102</v>
      </c>
      <c r="L171" s="72">
        <v>28.673835125448029</v>
      </c>
      <c r="M171" s="72">
        <v>43.76</v>
      </c>
      <c r="N171" s="73">
        <v>31.580387760644541</v>
      </c>
      <c r="O171" s="74">
        <v>1964.2206602488604</v>
      </c>
      <c r="P171" s="73">
        <v>65.47402200829535</v>
      </c>
    </row>
    <row r="172" spans="1:16">
      <c r="A172" s="70" t="s">
        <v>227</v>
      </c>
      <c r="B172" s="70" t="s">
        <v>221</v>
      </c>
      <c r="C172" s="71">
        <v>71398402340</v>
      </c>
      <c r="D172" s="71">
        <v>1456000000</v>
      </c>
      <c r="E172" s="72">
        <v>10.600171266543144</v>
      </c>
      <c r="F172" s="72">
        <v>0.56002595448769787</v>
      </c>
      <c r="G172" s="71">
        <v>282.07432799999998</v>
      </c>
      <c r="H172" s="72">
        <v>13.38</v>
      </c>
      <c r="I172" s="72">
        <v>0.1421257720471516</v>
      </c>
      <c r="J172" s="71">
        <v>-549932498</v>
      </c>
      <c r="K172" s="72">
        <v>-34.418769701440702</v>
      </c>
      <c r="L172" s="72">
        <v>27.472527472527471</v>
      </c>
      <c r="M172" s="72">
        <v>19.37</v>
      </c>
      <c r="N172" s="73">
        <v>18.619236983349644</v>
      </c>
      <c r="O172" s="74">
        <v>1303.4072977903843</v>
      </c>
      <c r="P172" s="73">
        <v>43.446909926346144</v>
      </c>
    </row>
    <row r="173" spans="1:16">
      <c r="A173" s="70" t="s">
        <v>106</v>
      </c>
      <c r="B173" s="70" t="s">
        <v>221</v>
      </c>
      <c r="C173" s="71">
        <v>95458865905</v>
      </c>
      <c r="D173" s="71">
        <v>2000000000</v>
      </c>
      <c r="E173" s="72">
        <v>1.4292407215836216</v>
      </c>
      <c r="F173" s="72">
        <v>1.458408899575124E-2</v>
      </c>
      <c r="G173" s="71">
        <v>580.533368</v>
      </c>
      <c r="H173" s="72">
        <v>48.22</v>
      </c>
      <c r="I173" s="72">
        <v>3.1098280542235344</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12.707332992026441</v>
      </c>
      <c r="F174" s="72">
        <v>2.0880300029620495</v>
      </c>
      <c r="G174" s="71">
        <v>886.89157399999999</v>
      </c>
      <c r="H174" s="72">
        <v>3.55</v>
      </c>
      <c r="I174" s="72">
        <v>-3.0112100163393052E-4</v>
      </c>
      <c r="J174" s="71">
        <v>57488849</v>
      </c>
      <c r="K174" s="72">
        <v>105.86052957852748</v>
      </c>
      <c r="L174" s="72">
        <v>19.718032140392388</v>
      </c>
      <c r="M174" s="72">
        <v>43.71</v>
      </c>
      <c r="N174" s="73">
        <v>39.090749986156084</v>
      </c>
      <c r="O174" s="74">
        <v>424.00617402971943</v>
      </c>
      <c r="P174" s="73">
        <v>14.13353913432398</v>
      </c>
    </row>
    <row r="175" spans="1:16">
      <c r="A175" s="70" t="s">
        <v>174</v>
      </c>
      <c r="B175" s="70" t="s">
        <v>221</v>
      </c>
      <c r="C175" s="71">
        <v>14150616391</v>
      </c>
      <c r="D175" s="71">
        <v>2400156000</v>
      </c>
      <c r="E175" s="72">
        <v>14.571129280907742</v>
      </c>
      <c r="F175" s="72">
        <v>6.0709092579431267</v>
      </c>
      <c r="G175" s="71">
        <v>1653.7573420000001</v>
      </c>
      <c r="H175" s="72">
        <v>1.66</v>
      </c>
      <c r="I175" s="72">
        <v>5.0971202727828846E-2</v>
      </c>
      <c r="J175" s="71">
        <v>13770039</v>
      </c>
      <c r="K175" s="72">
        <v>174.30277430586798</v>
      </c>
      <c r="L175" s="72">
        <v>16.665583403745423</v>
      </c>
      <c r="M175" s="72">
        <v>68.900000000000006</v>
      </c>
      <c r="N175" s="73">
        <v>29.912930970065197</v>
      </c>
      <c r="O175" s="74">
        <v>2629.2525027715214</v>
      </c>
      <c r="P175" s="73">
        <v>87.641750092384044</v>
      </c>
    </row>
    <row r="176" spans="1:16">
      <c r="A176" s="70" t="s">
        <v>433</v>
      </c>
      <c r="B176" s="70" t="s">
        <v>221</v>
      </c>
      <c r="C176" s="71">
        <v>49231975000</v>
      </c>
      <c r="D176" s="71">
        <v>2415000000</v>
      </c>
      <c r="E176" s="72">
        <v>3.1330433545056571</v>
      </c>
      <c r="F176" s="72">
        <v>0.1441473823098991</v>
      </c>
      <c r="G176" s="71">
        <v>1289.753751</v>
      </c>
      <c r="H176" s="72">
        <v>9.9</v>
      </c>
      <c r="I176" s="72">
        <v>0.14101655419296222</v>
      </c>
      <c r="J176" s="71">
        <v>164632000</v>
      </c>
      <c r="K176" s="72">
        <v>132.02172117206862</v>
      </c>
      <c r="L176" s="72">
        <v>16.563146997929607</v>
      </c>
      <c r="M176" s="72">
        <v>53.4</v>
      </c>
      <c r="N176" s="73">
        <v>17.414725653682858</v>
      </c>
      <c r="O176" s="74">
        <v>2581.8503628386848</v>
      </c>
      <c r="P176" s="73">
        <v>86.061678761289485</v>
      </c>
    </row>
    <row r="177" spans="1:16">
      <c r="A177" s="70" t="s">
        <v>318</v>
      </c>
      <c r="B177" s="70" t="s">
        <v>221</v>
      </c>
      <c r="C177" s="71">
        <v>30085753929</v>
      </c>
      <c r="D177" s="71">
        <v>3250000000</v>
      </c>
      <c r="E177" s="72">
        <v>20.38764040075985</v>
      </c>
      <c r="F177" s="72">
        <v>3.1365600616553615</v>
      </c>
      <c r="G177" s="71">
        <v>797.71454900000003</v>
      </c>
      <c r="H177" s="72">
        <v>2.46</v>
      </c>
      <c r="I177" s="72">
        <v>-9.5103804440324069E-3</v>
      </c>
      <c r="J177" s="71">
        <v>-805930697</v>
      </c>
      <c r="K177" s="72">
        <v>-8.0652096069744328</v>
      </c>
      <c r="L177" s="72">
        <v>12.307692307692308</v>
      </c>
      <c r="M177" s="72">
        <v>24.54</v>
      </c>
      <c r="N177" s="73">
        <v>24.534759882572583</v>
      </c>
      <c r="O177" s="74">
        <v>589.61292531217293</v>
      </c>
      <c r="P177" s="73">
        <v>19.653764177072432</v>
      </c>
    </row>
    <row r="178" spans="1:16">
      <c r="A178" s="70" t="s">
        <v>28</v>
      </c>
      <c r="B178" s="70" t="s">
        <v>221</v>
      </c>
      <c r="C178" s="71">
        <v>27193874502</v>
      </c>
      <c r="D178" s="71">
        <v>3450000000</v>
      </c>
      <c r="E178" s="72">
        <v>22.684093040622333</v>
      </c>
      <c r="F178" s="72">
        <v>6.5750994320644445</v>
      </c>
      <c r="G178" s="71">
        <v>923.53386499999999</v>
      </c>
      <c r="H178" s="72">
        <v>1.91</v>
      </c>
      <c r="I178" s="72">
        <v>-2.8938856645795319E-2</v>
      </c>
      <c r="J178" s="71">
        <v>171341389</v>
      </c>
      <c r="K178" s="72">
        <v>20.135240061582554</v>
      </c>
      <c r="L178" s="72">
        <v>11.594202898550725</v>
      </c>
      <c r="M178" s="72">
        <v>26.76</v>
      </c>
      <c r="N178" s="73">
        <v>20.565682265413518</v>
      </c>
      <c r="O178" s="74">
        <v>692.58097344954092</v>
      </c>
      <c r="P178" s="73">
        <v>23.086032448318029</v>
      </c>
    </row>
    <row r="179" spans="1:16">
      <c r="A179" s="70" t="s">
        <v>232</v>
      </c>
      <c r="B179" s="70" t="s">
        <v>221</v>
      </c>
      <c r="C179" s="71">
        <v>145246137000</v>
      </c>
      <c r="D179" s="71">
        <v>3800000000</v>
      </c>
      <c r="E179" s="72">
        <v>1.0852979623150905</v>
      </c>
      <c r="F179" s="72">
        <v>1.503182773289599E-2</v>
      </c>
      <c r="G179" s="71">
        <v>1837.418021</v>
      </c>
      <c r="H179" s="72">
        <v>20.059999999999999</v>
      </c>
      <c r="I179" s="72">
        <v>0.29680028211253173</v>
      </c>
      <c r="J179" s="71">
        <v>1670697000</v>
      </c>
      <c r="K179" s="72">
        <v>43.215496286879066</v>
      </c>
      <c r="L179" s="72">
        <v>10.526315789473685</v>
      </c>
      <c r="M179" s="72">
        <v>48.35</v>
      </c>
      <c r="N179" s="73">
        <v>58.815192354201898</v>
      </c>
      <c r="O179" s="74">
        <v>1087.014369383804</v>
      </c>
      <c r="P179" s="73">
        <v>36.233812312793468</v>
      </c>
    </row>
    <row r="180" spans="1:16">
      <c r="A180" s="70" t="s">
        <v>231</v>
      </c>
      <c r="B180" s="70" t="s">
        <v>221</v>
      </c>
      <c r="C180" s="71">
        <v>63039967565</v>
      </c>
      <c r="D180" s="71">
        <v>3840000000</v>
      </c>
      <c r="E180" s="72">
        <v>11.720950608476741</v>
      </c>
      <c r="F180" s="72">
        <v>0.76308272190603788</v>
      </c>
      <c r="G180" s="71">
        <v>792.09881199999995</v>
      </c>
      <c r="H180" s="72">
        <v>4.3099999999999996</v>
      </c>
      <c r="I180" s="72">
        <v>-0.17038273820476757</v>
      </c>
      <c r="J180" s="71">
        <v>1583012802</v>
      </c>
      <c r="K180" s="72">
        <v>9.7030169184948889</v>
      </c>
      <c r="L180" s="72">
        <v>10.416666666666666</v>
      </c>
      <c r="M180" s="72">
        <v>20.62</v>
      </c>
      <c r="N180" s="73">
        <v>29.52643017938497</v>
      </c>
      <c r="O180" s="74">
        <v>1173.6339944545537</v>
      </c>
      <c r="P180" s="73">
        <v>39.121133148485121</v>
      </c>
    </row>
    <row r="181" spans="1:16">
      <c r="A181" s="70" t="s">
        <v>230</v>
      </c>
      <c r="B181" s="70" t="s">
        <v>221</v>
      </c>
      <c r="C181" s="71">
        <v>35563376411</v>
      </c>
      <c r="D181" s="71">
        <v>3900000000</v>
      </c>
      <c r="E181" s="72">
        <v>9.1253260878244209</v>
      </c>
      <c r="F181" s="72">
        <v>1.1699136010031308</v>
      </c>
      <c r="G181" s="71">
        <v>1726.023676</v>
      </c>
      <c r="H181" s="72">
        <v>2.54</v>
      </c>
      <c r="I181" s="72">
        <v>-3.4737635808517187E-2</v>
      </c>
      <c r="J181" s="71">
        <v>86736503</v>
      </c>
      <c r="K181" s="72">
        <v>89.92753604557933</v>
      </c>
      <c r="L181" s="72">
        <v>10.256410256410257</v>
      </c>
      <c r="M181" s="72">
        <v>44.25</v>
      </c>
      <c r="N181" s="73">
        <v>27.065497326170942</v>
      </c>
      <c r="O181" s="74">
        <v>406.41144813058287</v>
      </c>
      <c r="P181" s="73">
        <v>13.547048271019429</v>
      </c>
    </row>
    <row r="182" spans="1:16">
      <c r="A182" s="70" t="s">
        <v>124</v>
      </c>
      <c r="B182" s="70" t="s">
        <v>221</v>
      </c>
      <c r="C182" s="71">
        <v>25119375153</v>
      </c>
      <c r="D182" s="71">
        <v>4000000000</v>
      </c>
      <c r="E182" s="72">
        <v>15.217156430846392</v>
      </c>
      <c r="F182" s="72">
        <v>3.8042891077115981</v>
      </c>
      <c r="G182" s="71">
        <v>1390.9996160000001</v>
      </c>
      <c r="H182" s="72">
        <v>1.89</v>
      </c>
      <c r="I182" s="72">
        <v>-7.3518600035671788E-2</v>
      </c>
      <c r="J182" s="71">
        <v>72975866</v>
      </c>
      <c r="K182" s="72">
        <v>54.812641757481849</v>
      </c>
      <c r="L182" s="72">
        <v>10</v>
      </c>
      <c r="M182" s="72">
        <v>34.770000000000003</v>
      </c>
      <c r="N182" s="73">
        <v>36.852657403320535</v>
      </c>
      <c r="O182" s="74">
        <v>496.959384000228</v>
      </c>
      <c r="P182" s="73">
        <v>16.5653128000076</v>
      </c>
    </row>
    <row r="183" spans="1:16">
      <c r="A183" s="70" t="s">
        <v>137</v>
      </c>
      <c r="B183" s="70" t="s">
        <v>221</v>
      </c>
      <c r="C183" s="71">
        <v>52477720474</v>
      </c>
      <c r="D183" s="71">
        <v>4000000000</v>
      </c>
      <c r="E183" s="72">
        <v>5.0307479313564514</v>
      </c>
      <c r="F183" s="72">
        <v>0.41922899427970428</v>
      </c>
      <c r="G183" s="71">
        <v>2366.5207919999998</v>
      </c>
      <c r="H183" s="72">
        <v>3.36</v>
      </c>
      <c r="I183" s="72">
        <v>1.1245211244731657E-2</v>
      </c>
      <c r="J183" s="71">
        <v>557366146</v>
      </c>
      <c r="K183" s="72">
        <v>21.529832922432284</v>
      </c>
      <c r="L183" s="72">
        <v>10</v>
      </c>
      <c r="M183" s="72">
        <v>59.16</v>
      </c>
      <c r="N183" s="73">
        <v>25.984572626139563</v>
      </c>
      <c r="O183" s="74">
        <v>904.82611360687474</v>
      </c>
      <c r="P183" s="73">
        <v>30.160870453562492</v>
      </c>
    </row>
    <row r="184" spans="1:16">
      <c r="A184" s="70" t="s">
        <v>339</v>
      </c>
      <c r="B184" s="70" t="s">
        <v>221</v>
      </c>
      <c r="C184" s="71">
        <v>87699773164</v>
      </c>
      <c r="D184" s="71">
        <v>4693620000</v>
      </c>
      <c r="E184" s="72">
        <v>7.9733380925952408</v>
      </c>
      <c r="F184" s="72">
        <v>8.9408467940414085E-2</v>
      </c>
      <c r="G184" s="71">
        <v>256.94425699999999</v>
      </c>
      <c r="H184" s="72">
        <v>19.54</v>
      </c>
      <c r="I184" s="72">
        <v>0.34941029967109927</v>
      </c>
      <c r="J184" s="71">
        <v>378526912</v>
      </c>
      <c r="K184" s="72">
        <v>235.59429243435142</v>
      </c>
      <c r="L184" s="72">
        <v>8.5222067402133117</v>
      </c>
      <c r="M184" s="72">
        <v>5.47</v>
      </c>
      <c r="N184" s="73">
        <v>17.722282723905966</v>
      </c>
      <c r="O184" s="74">
        <v>1501.9480326390837</v>
      </c>
      <c r="P184" s="73">
        <v>50.064934421302794</v>
      </c>
    </row>
    <row r="185" spans="1:16">
      <c r="A185" s="70" t="s">
        <v>26</v>
      </c>
      <c r="B185" s="70" t="s">
        <v>221</v>
      </c>
      <c r="C185" s="71">
        <v>8135775636</v>
      </c>
      <c r="D185" s="71">
        <v>5000000000</v>
      </c>
      <c r="E185" s="72">
        <v>0.95746337313628249</v>
      </c>
      <c r="F185" s="72">
        <v>1.5957722885604708E-2</v>
      </c>
      <c r="G185" s="71">
        <v>3271.9011879999998</v>
      </c>
      <c r="H185" s="72">
        <v>12.77</v>
      </c>
      <c r="I185" s="72">
        <v>0.27930545870504986</v>
      </c>
      <c r="J185" s="71">
        <v>1715491599</v>
      </c>
      <c r="K185" s="72">
        <v>34.975397160193261</v>
      </c>
      <c r="L185" s="72">
        <v>8</v>
      </c>
      <c r="M185" s="72">
        <v>65.430000000000007</v>
      </c>
      <c r="N185" s="73">
        <v>40.280426802602889</v>
      </c>
      <c r="O185" s="74">
        <v>1587.0923021329118</v>
      </c>
      <c r="P185" s="73">
        <v>52.903076737763726</v>
      </c>
    </row>
    <row r="186" spans="1:16">
      <c r="A186" s="70" t="s">
        <v>224</v>
      </c>
      <c r="B186" s="70" t="s">
        <v>221</v>
      </c>
      <c r="C186" s="71">
        <v>40618634332</v>
      </c>
      <c r="D186" s="71">
        <v>6900847276</v>
      </c>
      <c r="E186" s="72">
        <v>4.6305178941858518</v>
      </c>
      <c r="F186" s="72">
        <v>0.22366905149410776</v>
      </c>
      <c r="G186" s="71">
        <v>2787.1569650000001</v>
      </c>
      <c r="H186" s="72">
        <v>3.1</v>
      </c>
      <c r="I186" s="72">
        <v>-6.9824532734579225E-2</v>
      </c>
      <c r="J186" s="71">
        <v>1633229917</v>
      </c>
      <c r="K186" s="72">
        <v>12.67582819326962</v>
      </c>
      <c r="L186" s="72">
        <v>5.7963896895839664</v>
      </c>
      <c r="M186" s="72">
        <v>40.380000000000003</v>
      </c>
      <c r="N186" s="73">
        <v>53.064254765514917</v>
      </c>
      <c r="O186" s="74">
        <v>985.56792788089706</v>
      </c>
      <c r="P186" s="73">
        <v>32.852264262696572</v>
      </c>
    </row>
    <row r="187" spans="1:16">
      <c r="A187" s="55" t="s">
        <v>554</v>
      </c>
      <c r="B187" s="55" t="s">
        <v>233</v>
      </c>
      <c r="C187" s="56">
        <v>3279541734</v>
      </c>
      <c r="D187" s="56">
        <v>1891070</v>
      </c>
      <c r="E187" s="57">
        <v>5.4016573557279681</v>
      </c>
      <c r="F187" s="57">
        <v>0.23438111496613875</v>
      </c>
      <c r="G187" s="56">
        <v>6.0773900000000004E-4</v>
      </c>
      <c r="H187" s="57">
        <v>12187.5</v>
      </c>
      <c r="I187" s="57">
        <v>-381.21934343356043</v>
      </c>
      <c r="J187" s="56">
        <v>-614132063</v>
      </c>
      <c r="K187" s="57">
        <v>-37.526896051346533</v>
      </c>
      <c r="L187" s="57">
        <v>21152.046196068892</v>
      </c>
      <c r="M187" s="57">
        <v>32.130000000000003</v>
      </c>
      <c r="N187" s="58">
        <v>23.985322030848558</v>
      </c>
      <c r="O187" s="59">
        <v>242.99095725415236</v>
      </c>
      <c r="P187" s="58">
        <v>8.0996985751384116</v>
      </c>
    </row>
    <row r="188" spans="1:16">
      <c r="A188" s="55" t="s">
        <v>436</v>
      </c>
      <c r="B188" s="55" t="s">
        <v>233</v>
      </c>
      <c r="C188" s="56">
        <v>358892796</v>
      </c>
      <c r="D188" s="56">
        <v>9284470</v>
      </c>
      <c r="E188" s="57">
        <v>121.03050451562812</v>
      </c>
      <c r="F188" s="57">
        <v>228.6982654351518</v>
      </c>
      <c r="G188" s="56">
        <v>5.8189539999999997</v>
      </c>
      <c r="H188" s="57">
        <v>56.8</v>
      </c>
      <c r="I188" s="57">
        <v>-2.6501752424617422</v>
      </c>
      <c r="J188" s="56">
        <v>-3381110</v>
      </c>
      <c r="K188" s="57">
        <v>-156.52102120309601</v>
      </c>
      <c r="L188" s="57">
        <v>4308.2696158208273</v>
      </c>
      <c r="M188" s="57">
        <v>62.67</v>
      </c>
      <c r="N188" s="58">
        <v>22.042094139091056</v>
      </c>
      <c r="O188" s="59">
        <v>431.2384045142984</v>
      </c>
      <c r="P188" s="58">
        <v>14.374613483809947</v>
      </c>
    </row>
    <row r="189" spans="1:16">
      <c r="A189" s="55" t="s">
        <v>33</v>
      </c>
      <c r="B189" s="55" t="s">
        <v>233</v>
      </c>
      <c r="C189" s="56">
        <v>519583617</v>
      </c>
      <c r="D189" s="56">
        <v>25000000</v>
      </c>
      <c r="E189" s="57">
        <v>19.235571187663076</v>
      </c>
      <c r="F189" s="57">
        <v>8.5491427500724786</v>
      </c>
      <c r="G189" s="56">
        <v>22.966707</v>
      </c>
      <c r="H189" s="57">
        <v>90.55</v>
      </c>
      <c r="I189" s="57">
        <v>1.4127611260294799</v>
      </c>
      <c r="J189" s="56">
        <v>1543645</v>
      </c>
      <c r="K189" s="57">
        <v>1457.5890182004282</v>
      </c>
      <c r="L189" s="57">
        <v>1600</v>
      </c>
      <c r="M189" s="57">
        <v>91.86</v>
      </c>
      <c r="N189" s="58">
        <v>19.349633158093827</v>
      </c>
      <c r="O189" s="59">
        <v>1627.8184087749423</v>
      </c>
      <c r="P189" s="58">
        <v>54.260613625831411</v>
      </c>
    </row>
    <row r="190" spans="1:16">
      <c r="A190" s="55" t="s">
        <v>29</v>
      </c>
      <c r="B190" s="55" t="s">
        <v>233</v>
      </c>
      <c r="C190" s="56">
        <v>453946752</v>
      </c>
      <c r="D190" s="56">
        <v>36000000</v>
      </c>
      <c r="E190" s="57">
        <v>71.923280299983375</v>
      </c>
      <c r="F190" s="57">
        <v>86.863865096598275</v>
      </c>
      <c r="G190" s="56">
        <v>23.567941000000001</v>
      </c>
      <c r="H190" s="57">
        <v>23.6</v>
      </c>
      <c r="I190" s="57">
        <v>0.28167704933807158</v>
      </c>
      <c r="J190" s="56">
        <v>-15955475</v>
      </c>
      <c r="K190" s="57">
        <v>-51.894412419561313</v>
      </c>
      <c r="L190" s="57">
        <v>1111.1111111111111</v>
      </c>
      <c r="M190" s="57">
        <v>65.459999999999994</v>
      </c>
      <c r="N190" s="58">
        <v>39.925299861183376</v>
      </c>
      <c r="O190" s="59">
        <v>1276.5511061534694</v>
      </c>
      <c r="P190" s="58">
        <v>42.551703538448983</v>
      </c>
    </row>
    <row r="191" spans="1:16">
      <c r="A191" s="55" t="s">
        <v>550</v>
      </c>
      <c r="B191" s="55" t="s">
        <v>233</v>
      </c>
      <c r="C191" s="56">
        <v>832617284</v>
      </c>
      <c r="D191" s="56">
        <v>39000000</v>
      </c>
      <c r="E191" s="57">
        <v>2.9019636862774116</v>
      </c>
      <c r="F191" s="57">
        <v>5.0618588632084627E-2</v>
      </c>
      <c r="G191" s="56">
        <v>10.211128</v>
      </c>
      <c r="H191" s="57">
        <v>1350</v>
      </c>
      <c r="I191" s="57">
        <v>-38.191810350408332</v>
      </c>
      <c r="J191" s="56">
        <v>-34585163</v>
      </c>
      <c r="K191" s="57">
        <v>-1657.647240234201</v>
      </c>
      <c r="L191" s="57">
        <v>1025.6410256410256</v>
      </c>
      <c r="M191" s="57">
        <v>26.18</v>
      </c>
      <c r="N191" s="58">
        <v>15.489860437091497</v>
      </c>
      <c r="O191" s="59">
        <v>1266.3384911376397</v>
      </c>
      <c r="P191" s="58">
        <v>42.211283037921326</v>
      </c>
    </row>
    <row r="192" spans="1:16">
      <c r="A192" s="55" t="s">
        <v>79</v>
      </c>
      <c r="B192" s="55" t="s">
        <v>233</v>
      </c>
      <c r="C192" s="56">
        <v>6239033292</v>
      </c>
      <c r="D192" s="56">
        <v>46000000</v>
      </c>
      <c r="E192" s="57">
        <v>35.046438283046953</v>
      </c>
      <c r="F192" s="57">
        <v>9.7676806808938004</v>
      </c>
      <c r="G192" s="56">
        <v>14.636780999999999</v>
      </c>
      <c r="H192" s="57">
        <v>78</v>
      </c>
      <c r="I192" s="57">
        <v>-3.32399965826994</v>
      </c>
      <c r="J192" s="56">
        <v>-47850125</v>
      </c>
      <c r="K192" s="57">
        <v>-74.984130135501218</v>
      </c>
      <c r="L192" s="57">
        <v>869.56521739130437</v>
      </c>
      <c r="M192" s="57">
        <v>31.81</v>
      </c>
      <c r="N192" s="58">
        <v>18.951677649315446</v>
      </c>
      <c r="O192" s="59">
        <v>504.95333664527863</v>
      </c>
      <c r="P192" s="58">
        <v>16.831777888175953</v>
      </c>
    </row>
    <row r="193" spans="1:16">
      <c r="A193" s="55" t="s">
        <v>30</v>
      </c>
      <c r="B193" s="55" t="s">
        <v>233</v>
      </c>
      <c r="C193" s="56">
        <v>2031267319</v>
      </c>
      <c r="D193" s="56">
        <v>83895000</v>
      </c>
      <c r="E193" s="57">
        <v>61.87973592183787</v>
      </c>
      <c r="F193" s="57">
        <v>49.172366983998145</v>
      </c>
      <c r="G193" s="56">
        <v>41.711512999999997</v>
      </c>
      <c r="H193" s="57">
        <v>15.5</v>
      </c>
      <c r="I193" s="57">
        <v>-4.5229746604027454E-2</v>
      </c>
      <c r="J193" s="56">
        <v>41940809</v>
      </c>
      <c r="K193" s="57">
        <v>30.00478603071295</v>
      </c>
      <c r="L193" s="57">
        <v>476.78645926455687</v>
      </c>
      <c r="M193" s="57">
        <v>49.71</v>
      </c>
      <c r="N193" s="58">
        <v>22.517969335342844</v>
      </c>
      <c r="O193" s="59">
        <v>802.36833357458045</v>
      </c>
      <c r="P193" s="58">
        <v>26.745611119152681</v>
      </c>
    </row>
    <row r="194" spans="1:16">
      <c r="A194" s="55" t="s">
        <v>301</v>
      </c>
      <c r="B194" s="55" t="s">
        <v>233</v>
      </c>
      <c r="C194" s="56">
        <v>1140720033</v>
      </c>
      <c r="D194" s="56">
        <v>85000000</v>
      </c>
      <c r="E194" s="57">
        <v>85.083482849828712</v>
      </c>
      <c r="F194" s="57">
        <v>142.99745016777936</v>
      </c>
      <c r="G194" s="56">
        <v>66.222807000000003</v>
      </c>
      <c r="H194" s="57">
        <v>7.1</v>
      </c>
      <c r="I194" s="57">
        <v>-0.17965871808171219</v>
      </c>
      <c r="J194" s="56">
        <v>-28264429</v>
      </c>
      <c r="K194" s="57">
        <v>-21.051194772057841</v>
      </c>
      <c r="L194" s="57">
        <v>470.58823529411762</v>
      </c>
      <c r="M194" s="57">
        <v>77.900000000000006</v>
      </c>
      <c r="N194" s="58">
        <v>29.477841937279432</v>
      </c>
      <c r="O194" s="59">
        <v>287.28933329794518</v>
      </c>
      <c r="P194" s="58">
        <v>9.5763111099315061</v>
      </c>
    </row>
    <row r="195" spans="1:16">
      <c r="A195" s="55" t="s">
        <v>161</v>
      </c>
      <c r="B195" s="55" t="s">
        <v>233</v>
      </c>
      <c r="C195" s="56">
        <v>11386108733</v>
      </c>
      <c r="D195" s="56">
        <v>100023579</v>
      </c>
      <c r="E195" s="57">
        <v>32.288842239365763</v>
      </c>
      <c r="F195" s="57">
        <v>2.1665255468450519</v>
      </c>
      <c r="G195" s="56">
        <v>8.2922969999999996</v>
      </c>
      <c r="H195" s="57">
        <v>149.4</v>
      </c>
      <c r="I195" s="57">
        <v>-1.5313562679394579</v>
      </c>
      <c r="J195" s="56">
        <v>-796663172</v>
      </c>
      <c r="K195" s="57">
        <v>-18.707420896067227</v>
      </c>
      <c r="L195" s="57">
        <v>399.90570623352721</v>
      </c>
      <c r="M195" s="57">
        <v>8.2899999999999991</v>
      </c>
      <c r="N195" s="58">
        <v>54.512083255061555</v>
      </c>
      <c r="O195" s="59">
        <v>258.07059901393154</v>
      </c>
      <c r="P195" s="58">
        <v>8.6023533004643848</v>
      </c>
    </row>
    <row r="196" spans="1:16">
      <c r="A196" s="55" t="s">
        <v>540</v>
      </c>
      <c r="B196" s="55" t="s">
        <v>233</v>
      </c>
      <c r="C196" s="56">
        <v>2863294706</v>
      </c>
      <c r="D196" s="56">
        <v>112000000</v>
      </c>
      <c r="E196" s="57">
        <v>2.1083945899269509</v>
      </c>
      <c r="F196" s="57">
        <v>4.4086537929218614E-2</v>
      </c>
      <c r="G196" s="56">
        <v>44.440303</v>
      </c>
      <c r="H196" s="57">
        <v>427</v>
      </c>
      <c r="I196" s="57">
        <v>8.0150444156878962</v>
      </c>
      <c r="J196" s="56">
        <v>-54281567</v>
      </c>
      <c r="K196" s="57">
        <v>-881.03572986387815</v>
      </c>
      <c r="L196" s="57">
        <v>357.14285714285717</v>
      </c>
      <c r="M196" s="57">
        <v>39.67</v>
      </c>
      <c r="N196" s="58">
        <v>58.752858873116907</v>
      </c>
      <c r="O196" s="59">
        <v>2742.8363854762574</v>
      </c>
      <c r="P196" s="58">
        <v>91.427879515875247</v>
      </c>
    </row>
    <row r="197" spans="1:16">
      <c r="A197" s="55" t="s">
        <v>175</v>
      </c>
      <c r="B197" s="55" t="s">
        <v>233</v>
      </c>
      <c r="C197" s="56">
        <v>2503213131</v>
      </c>
      <c r="D197" s="56">
        <v>129600000</v>
      </c>
      <c r="E197" s="57">
        <v>36.657122618221784</v>
      </c>
      <c r="F197" s="57">
        <v>10.878775705787566</v>
      </c>
      <c r="G197" s="56">
        <v>40.565173999999999</v>
      </c>
      <c r="H197" s="57">
        <v>26.9</v>
      </c>
      <c r="I197" s="57">
        <v>-0.82921505555565378</v>
      </c>
      <c r="J197" s="56">
        <v>21111327</v>
      </c>
      <c r="K197" s="57">
        <v>159.61099934646458</v>
      </c>
      <c r="L197" s="57">
        <v>308.64197530864197</v>
      </c>
      <c r="M197" s="57">
        <v>31.3</v>
      </c>
      <c r="N197" s="58">
        <v>20.592447511611123</v>
      </c>
      <c r="O197" s="59">
        <v>366.58083200562476</v>
      </c>
      <c r="P197" s="58">
        <v>12.219361066854159</v>
      </c>
    </row>
    <row r="198" spans="1:16">
      <c r="A198" s="55" t="s">
        <v>552</v>
      </c>
      <c r="B198" s="55" t="s">
        <v>233</v>
      </c>
      <c r="C198" s="56">
        <v>2574862803</v>
      </c>
      <c r="D198" s="56">
        <v>132500000</v>
      </c>
      <c r="E198" s="57">
        <v>41.364101192723524</v>
      </c>
      <c r="F198" s="57">
        <v>14.1900861724609</v>
      </c>
      <c r="G198" s="56">
        <v>42.424709</v>
      </c>
      <c r="H198" s="57">
        <v>22.8</v>
      </c>
      <c r="I198" s="57">
        <v>0.64944079371075958</v>
      </c>
      <c r="J198" s="56">
        <v>-36817958</v>
      </c>
      <c r="K198" s="57">
        <v>-79.173320801767446</v>
      </c>
      <c r="L198" s="57">
        <v>301.88679245283021</v>
      </c>
      <c r="M198" s="57">
        <v>32.01</v>
      </c>
      <c r="N198" s="58">
        <v>38.835087006455971</v>
      </c>
      <c r="O198" s="59">
        <v>1936.3972396367424</v>
      </c>
      <c r="P198" s="58">
        <v>64.546574654558086</v>
      </c>
    </row>
    <row r="199" spans="1:16">
      <c r="A199" s="55" t="s">
        <v>470</v>
      </c>
      <c r="B199" s="55" t="s">
        <v>233</v>
      </c>
      <c r="C199" s="56">
        <v>6806959890</v>
      </c>
      <c r="D199" s="56">
        <v>138768000</v>
      </c>
      <c r="E199" s="57">
        <v>34.547345906463228</v>
      </c>
      <c r="F199" s="57">
        <v>5.9275615049275849</v>
      </c>
      <c r="G199" s="56">
        <v>27.728836000000001</v>
      </c>
      <c r="H199" s="57">
        <v>41.76</v>
      </c>
      <c r="I199" s="57">
        <v>-1.6548167926931896</v>
      </c>
      <c r="J199" s="56">
        <v>-104220162</v>
      </c>
      <c r="K199" s="57">
        <v>-55.922538289664146</v>
      </c>
      <c r="L199" s="57">
        <v>288.25089357777011</v>
      </c>
      <c r="M199" s="57">
        <v>19.98</v>
      </c>
      <c r="N199" s="58">
        <v>10.508051024319821</v>
      </c>
      <c r="O199" s="59">
        <v>364.23281224865565</v>
      </c>
      <c r="P199" s="58">
        <v>12.141093741621855</v>
      </c>
    </row>
    <row r="200" spans="1:16">
      <c r="A200" s="55" t="s">
        <v>481</v>
      </c>
      <c r="B200" s="55" t="s">
        <v>233</v>
      </c>
      <c r="C200" s="56">
        <v>4515514494</v>
      </c>
      <c r="D200" s="56">
        <v>146250000</v>
      </c>
      <c r="E200" s="57">
        <v>25.251101291273457</v>
      </c>
      <c r="F200" s="57">
        <v>2.5390750418575623</v>
      </c>
      <c r="G200" s="56">
        <v>22.737297000000002</v>
      </c>
      <c r="H200" s="57">
        <v>69.7</v>
      </c>
      <c r="I200" s="57">
        <v>3.1599613529430428</v>
      </c>
      <c r="J200" s="56">
        <v>12888411</v>
      </c>
      <c r="K200" s="57">
        <v>771.62343752073082</v>
      </c>
      <c r="L200" s="57">
        <v>273.5042735042735</v>
      </c>
      <c r="M200" s="57">
        <v>15.54</v>
      </c>
      <c r="N200" s="58">
        <v>56.264483134210856</v>
      </c>
      <c r="O200" s="59">
        <v>2832.2106989546755</v>
      </c>
      <c r="P200" s="58">
        <v>94.407023298489179</v>
      </c>
    </row>
    <row r="201" spans="1:16">
      <c r="A201" s="55" t="s">
        <v>101</v>
      </c>
      <c r="B201" s="55" t="s">
        <v>233</v>
      </c>
      <c r="C201" s="56">
        <v>4675184543</v>
      </c>
      <c r="D201" s="56">
        <v>175000000</v>
      </c>
      <c r="E201" s="57">
        <v>33.023480892015414</v>
      </c>
      <c r="F201" s="57">
        <v>20.967289455247883</v>
      </c>
      <c r="G201" s="56">
        <v>134.44486900000001</v>
      </c>
      <c r="H201" s="57">
        <v>9.01</v>
      </c>
      <c r="I201" s="57">
        <v>-0.32375169337099408</v>
      </c>
      <c r="J201" s="56">
        <v>-19232100</v>
      </c>
      <c r="K201" s="57">
        <v>-81.894332912162483</v>
      </c>
      <c r="L201" s="57">
        <v>228.57142857142858</v>
      </c>
      <c r="M201" s="57">
        <v>76.819999999999993</v>
      </c>
      <c r="N201" s="58">
        <v>31.497146926563769</v>
      </c>
      <c r="O201" s="59">
        <v>852.27329959155566</v>
      </c>
      <c r="P201" s="58">
        <v>28.409109986385189</v>
      </c>
    </row>
    <row r="202" spans="1:16">
      <c r="A202" s="55" t="s">
        <v>544</v>
      </c>
      <c r="B202" s="55" t="s">
        <v>233</v>
      </c>
      <c r="C202" s="56">
        <v>5548282822</v>
      </c>
      <c r="D202" s="56">
        <v>179000000</v>
      </c>
      <c r="E202" s="57">
        <v>17.582518857726203</v>
      </c>
      <c r="F202" s="57">
        <v>2.0899226028439561</v>
      </c>
      <c r="G202" s="56">
        <v>47.254246999999999</v>
      </c>
      <c r="H202" s="57">
        <v>48.16</v>
      </c>
      <c r="I202" s="57">
        <v>-8.4416603711908067E-2</v>
      </c>
      <c r="J202" s="56">
        <v>16821625</v>
      </c>
      <c r="K202" s="57">
        <v>500.13004094432017</v>
      </c>
      <c r="L202" s="57">
        <v>223.46368715083798</v>
      </c>
      <c r="M202" s="57">
        <v>26.39</v>
      </c>
      <c r="N202" s="58">
        <v>11.760795198153888</v>
      </c>
      <c r="O202" s="59">
        <v>1044.9987427819651</v>
      </c>
      <c r="P202" s="58">
        <v>34.833291426065507</v>
      </c>
    </row>
    <row r="203" spans="1:16">
      <c r="A203" s="55" t="s">
        <v>31</v>
      </c>
      <c r="B203" s="55" t="s">
        <v>233</v>
      </c>
      <c r="C203" s="56">
        <v>1994719643</v>
      </c>
      <c r="D203" s="56">
        <v>192000000</v>
      </c>
      <c r="E203" s="57">
        <v>26.095750108767088</v>
      </c>
      <c r="F203" s="57">
        <v>16.989420643728572</v>
      </c>
      <c r="G203" s="56">
        <v>171.666124</v>
      </c>
      <c r="H203" s="57">
        <v>8.93</v>
      </c>
      <c r="I203" s="57">
        <v>-0.30393868065333685</v>
      </c>
      <c r="J203" s="56">
        <v>73983991</v>
      </c>
      <c r="K203" s="57">
        <v>20.761248200303225</v>
      </c>
      <c r="L203" s="57">
        <v>208.33333333333334</v>
      </c>
      <c r="M203" s="57">
        <v>89.4</v>
      </c>
      <c r="N203" s="58">
        <v>29.720679517052563</v>
      </c>
      <c r="O203" s="59">
        <v>671.18636686281627</v>
      </c>
      <c r="P203" s="58">
        <v>22.37287889542721</v>
      </c>
    </row>
    <row r="204" spans="1:16">
      <c r="A204" s="55" t="s">
        <v>139</v>
      </c>
      <c r="B204" s="55" t="s">
        <v>233</v>
      </c>
      <c r="C204" s="56">
        <v>791994006</v>
      </c>
      <c r="D204" s="56">
        <v>240000000</v>
      </c>
      <c r="E204" s="57">
        <v>78.044272955162</v>
      </c>
      <c r="F204" s="57">
        <v>108.39482354883611</v>
      </c>
      <c r="G204" s="56">
        <v>150.75718000000001</v>
      </c>
      <c r="H204" s="57">
        <v>3.4</v>
      </c>
      <c r="I204" s="57">
        <v>-0.12238694636767589</v>
      </c>
      <c r="J204" s="56">
        <v>8495887</v>
      </c>
      <c r="K204" s="57">
        <v>84.746889877419505</v>
      </c>
      <c r="L204" s="57">
        <v>166.66666666666666</v>
      </c>
      <c r="M204" s="57">
        <v>62.81</v>
      </c>
      <c r="N204" s="58">
        <v>64.998975507398299</v>
      </c>
      <c r="O204" s="59">
        <v>230.71459273374086</v>
      </c>
      <c r="P204" s="58">
        <v>7.6904864244580287</v>
      </c>
    </row>
    <row r="205" spans="1:16">
      <c r="A205" s="55" t="s">
        <v>234</v>
      </c>
      <c r="B205" s="55" t="s">
        <v>233</v>
      </c>
      <c r="C205" s="56">
        <v>7583767231</v>
      </c>
      <c r="D205" s="56">
        <v>244800000</v>
      </c>
      <c r="E205" s="57">
        <v>21.447141405318451</v>
      </c>
      <c r="F205" s="57">
        <v>5.1535806913971669</v>
      </c>
      <c r="G205" s="56">
        <v>106.89830000000001</v>
      </c>
      <c r="H205" s="57">
        <v>17.45</v>
      </c>
      <c r="I205" s="57">
        <v>-0.16748274259729712</v>
      </c>
      <c r="J205" s="56">
        <v>116949644</v>
      </c>
      <c r="K205" s="57">
        <v>35.584546114565342</v>
      </c>
      <c r="L205" s="57">
        <v>163.3986928104575</v>
      </c>
      <c r="M205" s="57">
        <v>43.66</v>
      </c>
      <c r="N205" s="58">
        <v>44.477585415830973</v>
      </c>
      <c r="O205" s="59">
        <v>770.63712378489959</v>
      </c>
      <c r="P205" s="58">
        <v>25.687904126163321</v>
      </c>
    </row>
    <row r="206" spans="1:16">
      <c r="A206" s="55" t="s">
        <v>629</v>
      </c>
      <c r="B206" s="55" t="s">
        <v>233</v>
      </c>
      <c r="C206" s="56">
        <v>7118953178</v>
      </c>
      <c r="D206" s="56">
        <v>263980843</v>
      </c>
      <c r="E206" s="57">
        <v>4.306356987916673</v>
      </c>
      <c r="F206" s="57">
        <v>8.4524052025018628E-2</v>
      </c>
      <c r="G206" s="56">
        <v>46.937992000000001</v>
      </c>
      <c r="H206" s="57">
        <v>197.9</v>
      </c>
      <c r="I206" s="57">
        <v>0.68825501019767898</v>
      </c>
      <c r="J206" s="56">
        <v>576150738</v>
      </c>
      <c r="K206" s="57">
        <v>88.428772782375574</v>
      </c>
      <c r="L206" s="57">
        <v>151.52614691816859</v>
      </c>
      <c r="M206" s="57">
        <v>17.78</v>
      </c>
      <c r="N206" s="58">
        <v>57.822747615117571</v>
      </c>
      <c r="O206" s="59">
        <v>1321.6377775532158</v>
      </c>
      <c r="P206" s="58">
        <v>44.054592585107194</v>
      </c>
    </row>
    <row r="207" spans="1:16">
      <c r="A207" s="55" t="s">
        <v>138</v>
      </c>
      <c r="B207" s="55" t="s">
        <v>233</v>
      </c>
      <c r="C207" s="56">
        <v>1535118620</v>
      </c>
      <c r="D207" s="56">
        <v>264000000</v>
      </c>
      <c r="E207" s="57">
        <v>54.932201413574724</v>
      </c>
      <c r="F207" s="57">
        <v>17.339710042163738</v>
      </c>
      <c r="G207" s="56">
        <v>59.070202000000002</v>
      </c>
      <c r="H207" s="57">
        <v>12.33</v>
      </c>
      <c r="I207" s="57">
        <v>0.251648397171234</v>
      </c>
      <c r="J207" s="56">
        <v>-72765098</v>
      </c>
      <c r="K207" s="57">
        <v>-43.537356329816255</v>
      </c>
      <c r="L207" s="57">
        <v>151.5151515151515</v>
      </c>
      <c r="M207" s="57">
        <v>22.37</v>
      </c>
      <c r="N207" s="58">
        <v>52.184217437209142</v>
      </c>
      <c r="O207" s="59">
        <v>1074.9728594285623</v>
      </c>
      <c r="P207" s="58">
        <v>35.832428647618741</v>
      </c>
    </row>
    <row r="208" spans="1:16">
      <c r="A208" s="55" t="s">
        <v>160</v>
      </c>
      <c r="B208" s="55" t="s">
        <v>233</v>
      </c>
      <c r="C208" s="56">
        <v>1300173375</v>
      </c>
      <c r="D208" s="56">
        <v>270000000</v>
      </c>
      <c r="E208" s="57">
        <v>39.696227792515998</v>
      </c>
      <c r="F208" s="57">
        <v>36.755766474551848</v>
      </c>
      <c r="G208" s="56">
        <v>253.18759900000001</v>
      </c>
      <c r="H208" s="57">
        <v>3.98</v>
      </c>
      <c r="I208" s="57">
        <v>-1.5932379708550215E-2</v>
      </c>
      <c r="J208" s="56">
        <v>-34355927</v>
      </c>
      <c r="K208" s="57">
        <v>-31.43562390268206</v>
      </c>
      <c r="L208" s="57">
        <v>148.14814814814815</v>
      </c>
      <c r="M208" s="57">
        <v>93.77</v>
      </c>
      <c r="N208" s="58">
        <v>48.800290493695904</v>
      </c>
      <c r="O208" s="59">
        <v>1234.0587488860822</v>
      </c>
      <c r="P208" s="58">
        <v>41.13529162953607</v>
      </c>
    </row>
    <row r="209" spans="1:16">
      <c r="A209" s="55" t="s">
        <v>766</v>
      </c>
      <c r="B209" s="55" t="s">
        <v>233</v>
      </c>
      <c r="C209" s="56">
        <v>5199468670</v>
      </c>
      <c r="D209" s="56">
        <v>273350000</v>
      </c>
      <c r="E209" s="57">
        <v>18.33747545714921</v>
      </c>
      <c r="F209" s="57">
        <v>1.6771058585283711</v>
      </c>
      <c r="G209" s="56">
        <v>54.497838000000002</v>
      </c>
      <c r="H209" s="57">
        <v>40.04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39.918712558063262</v>
      </c>
      <c r="F210" s="57">
        <v>14.041639114564937</v>
      </c>
      <c r="G210" s="56">
        <v>98.355564999999999</v>
      </c>
      <c r="H210" s="57">
        <v>10.19</v>
      </c>
      <c r="I210" s="57">
        <v>-9.9023562774977592E-2</v>
      </c>
      <c r="J210" s="56">
        <v>10367317</v>
      </c>
      <c r="K210" s="57">
        <v>274.21571559932045</v>
      </c>
      <c r="L210" s="57">
        <v>140.70232444636932</v>
      </c>
      <c r="M210" s="57">
        <v>34.590000000000003</v>
      </c>
      <c r="N210" s="58">
        <v>39.457952659903924</v>
      </c>
      <c r="O210" s="59">
        <v>976.08260885734012</v>
      </c>
      <c r="P210" s="58">
        <v>32.536086961911337</v>
      </c>
    </row>
    <row r="211" spans="1:16">
      <c r="A211" s="55" t="s">
        <v>114</v>
      </c>
      <c r="B211" s="55" t="s">
        <v>233</v>
      </c>
      <c r="C211" s="56">
        <v>1413319947</v>
      </c>
      <c r="D211" s="56">
        <v>294204950</v>
      </c>
      <c r="E211" s="57">
        <v>62.988020893740497</v>
      </c>
      <c r="F211" s="57">
        <v>107.04786050292576</v>
      </c>
      <c r="G211" s="56">
        <v>733.94965300000001</v>
      </c>
      <c r="H211" s="57">
        <v>2.5</v>
      </c>
      <c r="I211" s="57">
        <v>9.3594975279458037E-2</v>
      </c>
      <c r="J211" s="56">
        <v>-101180902</v>
      </c>
      <c r="K211" s="57">
        <v>-5.8154245353535199</v>
      </c>
      <c r="L211" s="57">
        <v>135.95964309913887</v>
      </c>
      <c r="M211" s="57">
        <v>86.34</v>
      </c>
      <c r="N211" s="58">
        <v>50.151909444614752</v>
      </c>
      <c r="O211" s="59">
        <v>1419.8845140351862</v>
      </c>
      <c r="P211" s="58">
        <v>47.32948380117287</v>
      </c>
    </row>
    <row r="212" spans="1:16">
      <c r="A212" s="55" t="s">
        <v>159</v>
      </c>
      <c r="B212" s="55" t="s">
        <v>233</v>
      </c>
      <c r="C212" s="56">
        <v>10497610768</v>
      </c>
      <c r="D212" s="56">
        <v>303345000</v>
      </c>
      <c r="E212" s="57">
        <v>34.672975693711592</v>
      </c>
      <c r="F212" s="57">
        <v>10.39110154915468</v>
      </c>
      <c r="G212" s="56">
        <v>100.333235</v>
      </c>
      <c r="H212" s="57">
        <v>11.5</v>
      </c>
      <c r="I212" s="57">
        <v>9.8128292339934475E-2</v>
      </c>
      <c r="J212" s="56">
        <v>128453668</v>
      </c>
      <c r="K212" s="57">
        <v>25.976642410865214</v>
      </c>
      <c r="L212" s="57">
        <v>131.86306021196987</v>
      </c>
      <c r="M212" s="57">
        <v>33.07</v>
      </c>
      <c r="N212" s="58">
        <v>42.655630642885299</v>
      </c>
      <c r="O212" s="59">
        <v>2194.8281500624535</v>
      </c>
      <c r="P212" s="58">
        <v>73.160938335415111</v>
      </c>
    </row>
    <row r="213" spans="1:16">
      <c r="A213" s="55" t="s">
        <v>162</v>
      </c>
      <c r="B213" s="55" t="s">
        <v>233</v>
      </c>
      <c r="C213" s="56">
        <v>11759814183</v>
      </c>
      <c r="D213" s="56">
        <v>314657359</v>
      </c>
      <c r="E213" s="57">
        <v>30.318390570016486</v>
      </c>
      <c r="F213" s="57">
        <v>8.7594243252609054</v>
      </c>
      <c r="G213" s="56">
        <v>118.75529</v>
      </c>
      <c r="H213" s="57">
        <v>11.11</v>
      </c>
      <c r="I213" s="57">
        <v>2.9947816144188618E-2</v>
      </c>
      <c r="J213" s="56">
        <v>49521257</v>
      </c>
      <c r="K213" s="57">
        <v>69.893842739088797</v>
      </c>
      <c r="L213" s="57">
        <v>127.12240427849011</v>
      </c>
      <c r="M213" s="57">
        <v>37.74</v>
      </c>
      <c r="N213" s="58">
        <v>46.025382095931761</v>
      </c>
      <c r="O213" s="59">
        <v>2176.5037078951532</v>
      </c>
      <c r="P213" s="58">
        <v>72.550123596505102</v>
      </c>
    </row>
    <row r="214" spans="1:16">
      <c r="A214" s="55" t="s">
        <v>744</v>
      </c>
      <c r="B214" s="55" t="s">
        <v>233</v>
      </c>
      <c r="C214" s="56">
        <v>25145763000</v>
      </c>
      <c r="D214" s="56">
        <v>322508000</v>
      </c>
      <c r="E214" s="57">
        <v>16.79516558336265</v>
      </c>
      <c r="F214" s="57">
        <v>0.35426354415302908</v>
      </c>
      <c r="G214" s="56">
        <v>16.157962000000001</v>
      </c>
      <c r="H214" s="57">
        <v>147.4</v>
      </c>
      <c r="I214" s="57">
        <v>8.1111331083607467</v>
      </c>
      <c r="J214" s="56">
        <v>-820079000</v>
      </c>
      <c r="K214" s="57">
        <v>-57.809889047274716</v>
      </c>
      <c r="L214" s="57">
        <v>124.02793109008148</v>
      </c>
      <c r="M214" s="57">
        <v>5.01</v>
      </c>
      <c r="N214" s="58">
        <v>43.228944814451651</v>
      </c>
      <c r="O214" s="59">
        <v>2886.6687157637011</v>
      </c>
      <c r="P214" s="58">
        <v>96.2222905254567</v>
      </c>
    </row>
    <row r="215" spans="1:16">
      <c r="A215" s="55" t="s">
        <v>406</v>
      </c>
      <c r="B215" s="55" t="s">
        <v>233</v>
      </c>
      <c r="C215" s="56">
        <v>7271413193</v>
      </c>
      <c r="D215" s="56">
        <v>330000000</v>
      </c>
      <c r="E215" s="57">
        <v>62.83025150949679</v>
      </c>
      <c r="F215" s="57">
        <v>0.51458027444305321</v>
      </c>
      <c r="G215" s="56">
        <v>1.7811269999999999</v>
      </c>
      <c r="H215" s="57">
        <v>364</v>
      </c>
      <c r="I215" s="57">
        <v>4.4184320300991544</v>
      </c>
      <c r="J215" s="56">
        <v>-339048262</v>
      </c>
      <c r="K215" s="57">
        <v>-360.1257215705769</v>
      </c>
      <c r="L215" s="57">
        <v>121.21212121212122</v>
      </c>
      <c r="M215" s="57">
        <v>0.53</v>
      </c>
      <c r="N215" s="58">
        <v>45.498581235768057</v>
      </c>
      <c r="O215" s="59">
        <v>396.16164834945198</v>
      </c>
      <c r="P215" s="58">
        <v>13.205388278315066</v>
      </c>
    </row>
    <row r="216" spans="1:16">
      <c r="A216" s="55" t="s">
        <v>456</v>
      </c>
      <c r="B216" s="55" t="s">
        <v>233</v>
      </c>
      <c r="C216" s="56">
        <v>10885731681</v>
      </c>
      <c r="D216" s="56">
        <v>350000000</v>
      </c>
      <c r="E216" s="57">
        <v>12.268083761200646</v>
      </c>
      <c r="F216" s="57">
        <v>2.061862817008512</v>
      </c>
      <c r="G216" s="56">
        <v>185.064885</v>
      </c>
      <c r="H216" s="57">
        <v>17.62</v>
      </c>
      <c r="I216" s="57">
        <v>-1.4648820543726693</v>
      </c>
      <c r="J216" s="56">
        <v>260197818</v>
      </c>
      <c r="K216" s="57">
        <v>22.867217126317332</v>
      </c>
      <c r="L216" s="57">
        <v>114.28571428571429</v>
      </c>
      <c r="M216" s="57">
        <v>52.87</v>
      </c>
      <c r="N216" s="58">
        <v>39.128424600098072</v>
      </c>
      <c r="O216" s="59">
        <v>252.30684402860078</v>
      </c>
      <c r="P216" s="58">
        <v>8.410228134286692</v>
      </c>
    </row>
    <row r="217" spans="1:16">
      <c r="A217" s="55" t="s">
        <v>237</v>
      </c>
      <c r="B217" s="55" t="s">
        <v>233</v>
      </c>
      <c r="C217" s="56">
        <v>49023532000</v>
      </c>
      <c r="D217" s="56">
        <v>369276000</v>
      </c>
      <c r="E217" s="57">
        <v>2.7085588891283869</v>
      </c>
      <c r="F217" s="57">
        <v>8.1497575710561168E-2</v>
      </c>
      <c r="G217" s="56">
        <v>164.20942500000001</v>
      </c>
      <c r="H217" s="57">
        <v>89.95</v>
      </c>
      <c r="I217" s="57">
        <v>-0.73035827650288354</v>
      </c>
      <c r="J217" s="56">
        <v>1835127000</v>
      </c>
      <c r="K217" s="57">
        <v>18.11037601212341</v>
      </c>
      <c r="L217" s="57">
        <v>108.32006412547796</v>
      </c>
      <c r="M217" s="57">
        <v>44.46</v>
      </c>
      <c r="N217" s="58">
        <v>61.504934906907543</v>
      </c>
      <c r="O217" s="59">
        <v>663.11733510516274</v>
      </c>
      <c r="P217" s="58">
        <v>22.10391117017209</v>
      </c>
    </row>
    <row r="218" spans="1:16">
      <c r="A218" s="55" t="s">
        <v>451</v>
      </c>
      <c r="B218" s="55" t="s">
        <v>233</v>
      </c>
      <c r="C218" s="56">
        <v>4310209139</v>
      </c>
      <c r="D218" s="56">
        <v>386500000</v>
      </c>
      <c r="E218" s="57">
        <v>36.334864370063066</v>
      </c>
      <c r="F218" s="57">
        <v>8.5463634881954764</v>
      </c>
      <c r="G218" s="56">
        <v>94.595506999999998</v>
      </c>
      <c r="H218" s="57">
        <v>11.64</v>
      </c>
      <c r="I218" s="57">
        <v>-0.84131713459262336</v>
      </c>
      <c r="J218" s="56">
        <v>-57974808</v>
      </c>
      <c r="K218" s="57">
        <v>-73.333576197440792</v>
      </c>
      <c r="L218" s="57">
        <v>103.49288486416559</v>
      </c>
      <c r="M218" s="57">
        <v>24.47</v>
      </c>
      <c r="N218" s="58">
        <v>43.902153588705914</v>
      </c>
      <c r="O218" s="59">
        <v>675.7647436011423</v>
      </c>
      <c r="P218" s="58">
        <v>22.525491453371409</v>
      </c>
    </row>
    <row r="219" spans="1:16">
      <c r="A219" s="55" t="s">
        <v>549</v>
      </c>
      <c r="B219" s="55" t="s">
        <v>233</v>
      </c>
      <c r="C219" s="56">
        <v>4405616240</v>
      </c>
      <c r="D219" s="56">
        <v>402000000</v>
      </c>
      <c r="E219" s="57">
        <v>36.935947452852744</v>
      </c>
      <c r="F219" s="57">
        <v>6.5628904500449083</v>
      </c>
      <c r="G219" s="56">
        <v>416.05720400000001</v>
      </c>
      <c r="H219" s="57">
        <v>14.9</v>
      </c>
      <c r="I219" s="57">
        <v>0.75001096634027498</v>
      </c>
      <c r="J219" s="56">
        <v>82863015</v>
      </c>
      <c r="K219" s="57">
        <v>67.919324441670383</v>
      </c>
      <c r="L219" s="57">
        <v>99.50248756218906</v>
      </c>
      <c r="M219" s="57">
        <v>18.079999999999998</v>
      </c>
      <c r="N219" s="58">
        <v>26.173369447757011</v>
      </c>
      <c r="O219" s="59">
        <v>2098.4720187173325</v>
      </c>
      <c r="P219" s="58">
        <v>69.949067290577744</v>
      </c>
    </row>
    <row r="220" spans="1:16" ht="12" customHeight="1">
      <c r="A220" s="55" t="s">
        <v>455</v>
      </c>
      <c r="B220" s="55" t="s">
        <v>233</v>
      </c>
      <c r="C220" s="56">
        <v>2527222364</v>
      </c>
      <c r="D220" s="56">
        <v>600000000</v>
      </c>
      <c r="E220" s="57">
        <v>43.224084459861039</v>
      </c>
      <c r="F220" s="57">
        <v>14.408028153287013</v>
      </c>
      <c r="G220" s="56">
        <v>163.504896</v>
      </c>
      <c r="H220" s="57">
        <v>5.66</v>
      </c>
      <c r="I220" s="57">
        <v>-4.7595641740958428E-2</v>
      </c>
      <c r="J220" s="56">
        <v>-2865114</v>
      </c>
      <c r="K220" s="57">
        <v>-1047.0787549814772</v>
      </c>
      <c r="L220" s="57">
        <v>66.666666666666671</v>
      </c>
      <c r="M220" s="57">
        <v>27.25</v>
      </c>
      <c r="N220" s="58">
        <v>58.888931555108307</v>
      </c>
      <c r="O220" s="59">
        <v>615.57579444279634</v>
      </c>
      <c r="P220" s="58">
        <v>20.519193148093212</v>
      </c>
    </row>
    <row r="221" spans="1:16">
      <c r="A221" s="55" t="s">
        <v>667</v>
      </c>
      <c r="B221" s="55" t="s">
        <v>233</v>
      </c>
      <c r="C221" s="56">
        <v>18538498598</v>
      </c>
      <c r="D221" s="56">
        <v>662000000</v>
      </c>
      <c r="E221" s="57">
        <v>19.558388161273221</v>
      </c>
      <c r="F221" s="57">
        <v>2.4620327494049876</v>
      </c>
      <c r="G221" s="56">
        <v>158.43219300000001</v>
      </c>
      <c r="H221" s="57">
        <v>12.91</v>
      </c>
      <c r="I221" s="57">
        <v>-1.8265052536506232E-2</v>
      </c>
      <c r="J221" s="56">
        <v>30638765</v>
      </c>
      <c r="K221" s="57">
        <v>259.27938022306057</v>
      </c>
      <c r="L221" s="57">
        <v>60.422960725075527</v>
      </c>
      <c r="M221" s="57">
        <v>23.93</v>
      </c>
      <c r="N221" s="58">
        <v>54.874947621289614</v>
      </c>
      <c r="O221" s="59">
        <v>331.72842348017622</v>
      </c>
      <c r="P221" s="58">
        <v>11.057614116005874</v>
      </c>
    </row>
    <row r="222" spans="1:16">
      <c r="A222" s="55" t="s">
        <v>108</v>
      </c>
      <c r="B222" s="55" t="s">
        <v>233</v>
      </c>
      <c r="C222" s="56">
        <v>15078182984</v>
      </c>
      <c r="D222" s="56">
        <v>750000000</v>
      </c>
      <c r="E222" s="57">
        <v>16.137263563874317</v>
      </c>
      <c r="F222" s="57">
        <v>2.689543927312386</v>
      </c>
      <c r="G222" s="56">
        <v>290.32257499999997</v>
      </c>
      <c r="H222" s="57">
        <v>8.5399999999999991</v>
      </c>
      <c r="I222" s="57">
        <v>4.3354440089524715E-2</v>
      </c>
      <c r="J222" s="56">
        <v>110116171</v>
      </c>
      <c r="K222" s="57">
        <v>54.487909863847335</v>
      </c>
      <c r="L222" s="57">
        <v>53.333333333333336</v>
      </c>
      <c r="M222" s="57">
        <v>38.700000000000003</v>
      </c>
      <c r="N222" s="58">
        <v>65.349826723510702</v>
      </c>
      <c r="O222" s="59">
        <v>1673.8262443655751</v>
      </c>
      <c r="P222" s="58">
        <v>55.794208145519171</v>
      </c>
    </row>
    <row r="223" spans="1:16">
      <c r="A223" s="55" t="s">
        <v>176</v>
      </c>
      <c r="B223" s="55" t="s">
        <v>233</v>
      </c>
      <c r="C223" s="56">
        <v>2007242303</v>
      </c>
      <c r="D223" s="56">
        <v>850000000</v>
      </c>
      <c r="E223" s="57">
        <v>45.781162836957947</v>
      </c>
      <c r="F223" s="57">
        <v>31.869935841947754</v>
      </c>
      <c r="G223" s="56">
        <v>693.49307699999997</v>
      </c>
      <c r="H223" s="57">
        <v>1.26</v>
      </c>
      <c r="I223" s="57">
        <v>-6.6146675625837092E-2</v>
      </c>
      <c r="J223" s="56">
        <v>254788867</v>
      </c>
      <c r="K223" s="57">
        <v>5.6380014437600998</v>
      </c>
      <c r="L223" s="57">
        <v>47.058823529411768</v>
      </c>
      <c r="M223" s="57">
        <v>81.58</v>
      </c>
      <c r="N223" s="58">
        <v>0.1546630731356351</v>
      </c>
      <c r="O223" s="59">
        <v>408.77777892858018</v>
      </c>
      <c r="P223" s="58">
        <v>13.625925964286006</v>
      </c>
    </row>
    <row r="224" spans="1:16">
      <c r="A224" s="55" t="s">
        <v>762</v>
      </c>
      <c r="B224" s="55" t="s">
        <v>233</v>
      </c>
      <c r="C224" s="56">
        <v>4581844648</v>
      </c>
      <c r="D224" s="56">
        <v>870000000</v>
      </c>
      <c r="E224" s="57">
        <v>19.770211816566633</v>
      </c>
      <c r="F224" s="57">
        <v>2.0658528543956773</v>
      </c>
      <c r="G224" s="56">
        <v>174.93409199999999</v>
      </c>
      <c r="H224" s="57">
        <v>11.57</v>
      </c>
      <c r="I224" s="57">
        <v>-0.10003240261551483</v>
      </c>
      <c r="J224" s="56">
        <v>4586945</v>
      </c>
      <c r="K224" s="57">
        <v>2086.3559515102102</v>
      </c>
      <c r="L224" s="57">
        <v>45.977011494252871</v>
      </c>
      <c r="M224" s="57">
        <v>20.100000000000001</v>
      </c>
      <c r="N224" s="58">
        <v>31.112677480950666</v>
      </c>
      <c r="O224" s="59">
        <v>408.02784447687759</v>
      </c>
      <c r="P224" s="58">
        <v>13.600928149229253</v>
      </c>
    </row>
    <row r="225" spans="1:16">
      <c r="A225" s="55" t="s">
        <v>524</v>
      </c>
      <c r="B225" s="55" t="s">
        <v>233</v>
      </c>
      <c r="C225" s="56">
        <v>7797972597</v>
      </c>
      <c r="D225" s="56">
        <v>960000000</v>
      </c>
      <c r="E225" s="57">
        <v>21.830209866905577</v>
      </c>
      <c r="F225" s="57">
        <v>3.7899669907822182</v>
      </c>
      <c r="G225" s="56">
        <v>279.81076200000001</v>
      </c>
      <c r="H225" s="57">
        <v>6.55</v>
      </c>
      <c r="I225" s="57">
        <v>7.8871748495624061E-2</v>
      </c>
      <c r="J225" s="56">
        <v>-282199228</v>
      </c>
      <c r="K225" s="57">
        <v>-20.411111826287492</v>
      </c>
      <c r="L225" s="57">
        <v>41.666666666666664</v>
      </c>
      <c r="M225" s="57">
        <v>29.14</v>
      </c>
      <c r="N225" s="58">
        <v>17.080467598135666</v>
      </c>
      <c r="O225" s="59">
        <v>2134.6788872865</v>
      </c>
      <c r="P225" s="58">
        <v>71.155962909549999</v>
      </c>
    </row>
    <row r="226" spans="1:16">
      <c r="A226" s="55" t="s">
        <v>80</v>
      </c>
      <c r="B226" s="55" t="s">
        <v>233</v>
      </c>
      <c r="C226" s="56">
        <v>2545549000</v>
      </c>
      <c r="D226" s="56">
        <v>1053000000</v>
      </c>
      <c r="E226" s="57">
        <v>32.688263949755459</v>
      </c>
      <c r="F226" s="57">
        <v>31.042985707270141</v>
      </c>
      <c r="G226" s="56">
        <v>774.54246000000001</v>
      </c>
      <c r="H226" s="57">
        <v>1.58</v>
      </c>
      <c r="I226" s="57">
        <v>-4.726251623340616E-2</v>
      </c>
      <c r="J226" s="56">
        <v>-222180000</v>
      </c>
      <c r="K226" s="57">
        <v>-4.7394004860923573</v>
      </c>
      <c r="L226" s="57">
        <v>37.986704653371319</v>
      </c>
      <c r="M226" s="57">
        <v>73.55</v>
      </c>
      <c r="N226" s="58">
        <v>46.504648888745052</v>
      </c>
      <c r="O226" s="59">
        <v>283.22181554263301</v>
      </c>
      <c r="P226" s="58">
        <v>9.440727184754433</v>
      </c>
    </row>
    <row r="227" spans="1:16">
      <c r="A227" s="55" t="s">
        <v>340</v>
      </c>
      <c r="B227" s="55" t="s">
        <v>233</v>
      </c>
      <c r="C227" s="56">
        <v>15777601159</v>
      </c>
      <c r="D227" s="56">
        <v>1086980000</v>
      </c>
      <c r="E227" s="57">
        <v>15.028984568889181</v>
      </c>
      <c r="F227" s="57">
        <v>1.3826367153847523</v>
      </c>
      <c r="G227" s="56">
        <v>266.47241100000002</v>
      </c>
      <c r="H227" s="57">
        <v>9.99</v>
      </c>
      <c r="I227" s="57">
        <v>-9.2892417507272285E-2</v>
      </c>
      <c r="J227" s="56">
        <v>896857779</v>
      </c>
      <c r="K227" s="57">
        <v>12.119870345686103</v>
      </c>
      <c r="L227" s="57">
        <v>36.799205137169039</v>
      </c>
      <c r="M227" s="57">
        <v>24.51</v>
      </c>
      <c r="N227" s="58">
        <v>59.472122772864125</v>
      </c>
      <c r="O227" s="59">
        <v>489.77461220770317</v>
      </c>
      <c r="P227" s="58">
        <v>16.325820406923437</v>
      </c>
    </row>
    <row r="228" spans="1:16">
      <c r="A228" s="55" t="s">
        <v>648</v>
      </c>
      <c r="B228" s="55" t="s">
        <v>233</v>
      </c>
      <c r="C228" s="56">
        <v>4399219392</v>
      </c>
      <c r="D228" s="56">
        <v>1112000000</v>
      </c>
      <c r="E228" s="57">
        <v>14.539643340804092</v>
      </c>
      <c r="F228" s="57">
        <v>0.70033309221523066</v>
      </c>
      <c r="G228" s="56">
        <v>277.98263300000002</v>
      </c>
      <c r="H228" s="57">
        <v>9.9</v>
      </c>
      <c r="I228" s="57">
        <v>-1.1305920823126616</v>
      </c>
      <c r="J228" s="56">
        <v>-160816500</v>
      </c>
      <c r="K228" s="57">
        <v>-129.09769830832036</v>
      </c>
      <c r="L228" s="57">
        <v>35.97122302158273</v>
      </c>
      <c r="M228" s="57">
        <v>24.99</v>
      </c>
      <c r="N228" s="58">
        <v>52.822499176123891</v>
      </c>
      <c r="O228" s="59">
        <v>91.36882877607519</v>
      </c>
      <c r="P228" s="58">
        <v>3.045627625869173</v>
      </c>
    </row>
    <row r="229" spans="1:16">
      <c r="A229" s="55" t="s">
        <v>485</v>
      </c>
      <c r="B229" s="55" t="s">
        <v>233</v>
      </c>
      <c r="C229" s="56">
        <v>1973820337</v>
      </c>
      <c r="D229" s="56">
        <v>1482400000</v>
      </c>
      <c r="E229" s="57">
        <v>4.8448759925574505</v>
      </c>
      <c r="F229" s="57">
        <v>0.29711499733585894</v>
      </c>
      <c r="G229" s="56">
        <v>727.55648099999996</v>
      </c>
      <c r="H229" s="57">
        <v>11.35</v>
      </c>
      <c r="I229" s="57">
        <v>4.053702408507931E-2</v>
      </c>
      <c r="J229" s="56">
        <v>80169598</v>
      </c>
      <c r="K229" s="57">
        <v>203.3987996297549</v>
      </c>
      <c r="L229" s="57">
        <v>26.98327037236913</v>
      </c>
      <c r="M229" s="57">
        <v>49.07</v>
      </c>
      <c r="N229" s="58">
        <v>27.257322878498496</v>
      </c>
      <c r="O229" s="59">
        <v>1756.9143720789691</v>
      </c>
      <c r="P229" s="58">
        <v>58.563812402632301</v>
      </c>
    </row>
    <row r="230" spans="1:16">
      <c r="A230" s="55" t="s">
        <v>8</v>
      </c>
      <c r="B230" s="55" t="s">
        <v>233</v>
      </c>
      <c r="C230" s="56">
        <v>7531082000</v>
      </c>
      <c r="D230" s="56">
        <v>2160000000</v>
      </c>
      <c r="E230" s="57">
        <v>30.256347509400342</v>
      </c>
      <c r="F230" s="57">
        <v>7.0037841456945236</v>
      </c>
      <c r="G230" s="56">
        <v>595.52635199999997</v>
      </c>
      <c r="H230" s="57">
        <v>2.2200000000000002</v>
      </c>
      <c r="I230" s="57">
        <v>-8.6046371689651124E-2</v>
      </c>
      <c r="J230" s="56">
        <v>255518000</v>
      </c>
      <c r="K230" s="57">
        <v>16.906832395369406</v>
      </c>
      <c r="L230" s="57">
        <v>18.518518518518519</v>
      </c>
      <c r="M230" s="57">
        <v>27.57</v>
      </c>
      <c r="N230" s="58">
        <v>53.472121406965769</v>
      </c>
      <c r="O230" s="59">
        <v>621.4999800430877</v>
      </c>
      <c r="P230" s="58">
        <v>20.716666001436256</v>
      </c>
    </row>
    <row r="231" spans="1:16">
      <c r="A231" s="55" t="s">
        <v>674</v>
      </c>
      <c r="B231" s="55" t="s">
        <v>233</v>
      </c>
      <c r="C231" s="56">
        <v>5220479890</v>
      </c>
      <c r="D231" s="56">
        <v>2178000000</v>
      </c>
      <c r="E231" s="57">
        <v>3.607949446970983</v>
      </c>
      <c r="F231" s="57">
        <v>9.7443673282854831E-2</v>
      </c>
      <c r="G231" s="56">
        <v>656.11429699999997</v>
      </c>
      <c r="H231" s="57">
        <v>16.899999999999999</v>
      </c>
      <c r="I231" s="57">
        <v>0.10706172712125195</v>
      </c>
      <c r="J231" s="56">
        <v>116330745</v>
      </c>
      <c r="K231" s="57">
        <v>318.28215318315034</v>
      </c>
      <c r="L231" s="57">
        <v>18.365472910927455</v>
      </c>
      <c r="M231" s="57">
        <v>30.12</v>
      </c>
      <c r="N231" s="58">
        <v>60.536588139495571</v>
      </c>
      <c r="O231" s="59">
        <v>1276.0281207918083</v>
      </c>
      <c r="P231" s="58">
        <v>42.534270693060279</v>
      </c>
    </row>
    <row r="232" spans="1:16">
      <c r="A232" s="55" t="s">
        <v>238</v>
      </c>
      <c r="B232" s="55" t="s">
        <v>233</v>
      </c>
      <c r="C232" s="56">
        <v>7606887578</v>
      </c>
      <c r="D232" s="56">
        <v>2344397132</v>
      </c>
      <c r="E232" s="57">
        <v>33.782237838490026</v>
      </c>
      <c r="F232" s="57">
        <v>14.409776132796441</v>
      </c>
      <c r="G232" s="56">
        <v>735.54148399999997</v>
      </c>
      <c r="H232" s="57">
        <v>1.61</v>
      </c>
      <c r="I232" s="57">
        <v>-4.3687743515213873E-2</v>
      </c>
      <c r="J232" s="56">
        <v>-222958515</v>
      </c>
      <c r="K232" s="57">
        <v>-10.514947733662471</v>
      </c>
      <c r="L232" s="57">
        <v>17.061955695994257</v>
      </c>
      <c r="M232" s="57">
        <v>31.37</v>
      </c>
      <c r="N232" s="58">
        <v>51.785969540941842</v>
      </c>
      <c r="O232" s="59">
        <v>563.57004053106164</v>
      </c>
      <c r="P232" s="58">
        <v>18.785668017702054</v>
      </c>
    </row>
    <row r="233" spans="1:16">
      <c r="A233" s="55" t="s">
        <v>235</v>
      </c>
      <c r="B233" s="55" t="s">
        <v>233</v>
      </c>
      <c r="C233" s="56">
        <v>83438856000</v>
      </c>
      <c r="D233" s="56">
        <v>2798079000</v>
      </c>
      <c r="E233" s="57">
        <v>0.62165998397262845</v>
      </c>
      <c r="F233" s="57">
        <v>2.8853746750391292E-3</v>
      </c>
      <c r="G233" s="56">
        <v>821.38268200000005</v>
      </c>
      <c r="H233" s="57">
        <v>78.349999999999994</v>
      </c>
      <c r="I233" s="57">
        <v>-2.6247629646606043</v>
      </c>
      <c r="J233" s="56">
        <v>5300546000</v>
      </c>
      <c r="K233" s="57">
        <v>40.647148991820842</v>
      </c>
      <c r="L233" s="57">
        <v>14.295522034938971</v>
      </c>
      <c r="M233" s="57">
        <v>29.35</v>
      </c>
      <c r="N233" s="58">
        <v>55.277235208106767</v>
      </c>
      <c r="O233" s="59">
        <v>1122.4051713670624</v>
      </c>
      <c r="P233" s="58">
        <v>37.413505712235413</v>
      </c>
    </row>
    <row r="234" spans="1:16">
      <c r="A234" s="55" t="s">
        <v>529</v>
      </c>
      <c r="B234" s="55" t="s">
        <v>233</v>
      </c>
      <c r="C234" s="56">
        <v>11202226165</v>
      </c>
      <c r="D234" s="56">
        <v>2876530554</v>
      </c>
      <c r="E234" s="57">
        <v>9.6518689124491903</v>
      </c>
      <c r="F234" s="57">
        <v>0.67107710008695354</v>
      </c>
      <c r="G234" s="56">
        <v>750.95738100000005</v>
      </c>
      <c r="H234" s="57">
        <v>5.52</v>
      </c>
      <c r="I234" s="57">
        <v>6.1166879654918738E-2</v>
      </c>
      <c r="J234" s="56">
        <v>-880002369</v>
      </c>
      <c r="K234" s="57">
        <v>-16.343879603805931</v>
      </c>
      <c r="L234" s="57">
        <v>13.905640579543798</v>
      </c>
      <c r="M234" s="57">
        <v>26.1</v>
      </c>
      <c r="N234" s="58">
        <v>16.513505940247303</v>
      </c>
      <c r="O234" s="59">
        <v>1714.9884362401585</v>
      </c>
      <c r="P234" s="58">
        <v>57.166281208005287</v>
      </c>
    </row>
    <row r="235" spans="1:16">
      <c r="A235" s="55" t="s">
        <v>463</v>
      </c>
      <c r="B235" s="55" t="s">
        <v>233</v>
      </c>
      <c r="C235" s="56">
        <v>40334782642</v>
      </c>
      <c r="D235" s="56">
        <v>3000000000</v>
      </c>
      <c r="E235" s="57">
        <v>12.250668273954345</v>
      </c>
      <c r="F235" s="57">
        <v>0.93445219480963726</v>
      </c>
      <c r="G235" s="56">
        <v>808.37745500000005</v>
      </c>
      <c r="H235" s="57">
        <v>4.04</v>
      </c>
      <c r="I235" s="57">
        <v>3.2730580329148218E-2</v>
      </c>
      <c r="J235" s="56">
        <v>-4574215000</v>
      </c>
      <c r="K235" s="57">
        <v>-2.8660655434866968</v>
      </c>
      <c r="L235" s="57">
        <v>13.333333333333334</v>
      </c>
      <c r="M235" s="57">
        <v>26.94</v>
      </c>
      <c r="N235" s="58">
        <v>34.170746035762861</v>
      </c>
      <c r="O235" s="59">
        <v>1154.6049997314888</v>
      </c>
      <c r="P235" s="58">
        <v>38.486833324382957</v>
      </c>
    </row>
    <row r="236" spans="1:16">
      <c r="A236" s="55" t="s">
        <v>236</v>
      </c>
      <c r="B236" s="55" t="s">
        <v>233</v>
      </c>
      <c r="C236" s="56">
        <v>19322859634</v>
      </c>
      <c r="D236" s="56">
        <v>4500000000</v>
      </c>
      <c r="E236" s="57">
        <v>7.9527685078319861</v>
      </c>
      <c r="F236" s="57">
        <v>0.88364094531466508</v>
      </c>
      <c r="G236" s="56">
        <v>2540.2949250000001</v>
      </c>
      <c r="H236" s="57">
        <v>1.98</v>
      </c>
      <c r="I236" s="57">
        <v>-1.793812150414098E-2</v>
      </c>
      <c r="J236" s="56">
        <v>132915830</v>
      </c>
      <c r="K236" s="57">
        <v>67.712024970991038</v>
      </c>
      <c r="L236" s="57">
        <v>8.8888888888888893</v>
      </c>
      <c r="M236" s="57">
        <v>56.45</v>
      </c>
      <c r="N236" s="58">
        <v>33.770406908755142</v>
      </c>
      <c r="O236" s="59">
        <v>725.29275639044999</v>
      </c>
      <c r="P236" s="58">
        <v>24.176425213015001</v>
      </c>
    </row>
    <row r="237" spans="1:16">
      <c r="A237" s="55" t="s">
        <v>681</v>
      </c>
      <c r="B237" s="55" t="s">
        <v>233</v>
      </c>
      <c r="C237" s="56">
        <v>119321530000</v>
      </c>
      <c r="D237" s="56">
        <v>5921052000</v>
      </c>
      <c r="E237" s="57">
        <v>1.1511873167749072</v>
      </c>
      <c r="F237" s="57">
        <v>1.1436633386560233E-2</v>
      </c>
      <c r="G237" s="56">
        <v>1931.812445</v>
      </c>
      <c r="H237" s="57">
        <v>17.989999999999998</v>
      </c>
      <c r="I237" s="57">
        <v>-0.71662139523048651</v>
      </c>
      <c r="J237" s="56">
        <v>4524638000</v>
      </c>
      <c r="K237" s="57">
        <v>22.246615972371714</v>
      </c>
      <c r="L237" s="57">
        <v>6.7555562761482246</v>
      </c>
      <c r="M237" s="57">
        <v>32.619999999999997</v>
      </c>
      <c r="N237" s="58">
        <v>47.07702098723442</v>
      </c>
      <c r="O237" s="59">
        <v>732.82411405078551</v>
      </c>
      <c r="P237" s="58">
        <v>24.427470468359516</v>
      </c>
    </row>
    <row r="238" spans="1:16">
      <c r="A238" s="101" t="s">
        <v>91</v>
      </c>
      <c r="B238" s="101" t="s">
        <v>696</v>
      </c>
      <c r="C238" s="102">
        <v>4663031329</v>
      </c>
      <c r="D238" s="102">
        <v>52000000</v>
      </c>
      <c r="E238" s="103">
        <v>61.734223229691835</v>
      </c>
      <c r="F238" s="103">
        <v>34.917547075617556</v>
      </c>
      <c r="G238" s="102">
        <v>18.913271000000002</v>
      </c>
      <c r="H238" s="103">
        <v>34.26</v>
      </c>
      <c r="I238" s="103">
        <v>-0.56084595261259551</v>
      </c>
      <c r="J238" s="102">
        <v>-394278669</v>
      </c>
      <c r="K238" s="103">
        <v>-4.484138095738575</v>
      </c>
      <c r="L238" s="103">
        <v>769.23076923076928</v>
      </c>
      <c r="M238" s="103">
        <v>36.369999999999997</v>
      </c>
      <c r="N238" s="104">
        <v>1.08233001750768</v>
      </c>
      <c r="O238" s="105">
        <v>281.21501094971802</v>
      </c>
      <c r="P238" s="104">
        <v>9.3738336983239332</v>
      </c>
    </row>
    <row r="239" spans="1:16">
      <c r="A239" s="101" t="s">
        <v>338</v>
      </c>
      <c r="B239" s="101" t="s">
        <v>696</v>
      </c>
      <c r="C239" s="102">
        <v>11840467894</v>
      </c>
      <c r="D239" s="102">
        <v>85048841</v>
      </c>
      <c r="E239" s="103">
        <v>81.361054642632638</v>
      </c>
      <c r="F239" s="103">
        <v>63.775946217877824</v>
      </c>
      <c r="G239" s="102">
        <v>31.079121000000001</v>
      </c>
      <c r="H239" s="103">
        <v>15.82</v>
      </c>
      <c r="I239" s="103">
        <v>-0.60813072968835868</v>
      </c>
      <c r="J239" s="102">
        <v>31544883</v>
      </c>
      <c r="K239" s="103">
        <v>40.441824273052461</v>
      </c>
      <c r="L239" s="103">
        <v>470.31799057673226</v>
      </c>
      <c r="M239" s="103">
        <v>36.54</v>
      </c>
      <c r="N239" s="104">
        <v>23.687258279991955</v>
      </c>
      <c r="O239" s="105">
        <v>424.87764758537753</v>
      </c>
      <c r="P239" s="104">
        <v>14.162588252845918</v>
      </c>
    </row>
    <row r="240" spans="1:16">
      <c r="A240" s="101" t="s">
        <v>418</v>
      </c>
      <c r="B240" s="101" t="s">
        <v>696</v>
      </c>
      <c r="C240" s="102">
        <v>2439015994</v>
      </c>
      <c r="D240" s="102">
        <v>196000000</v>
      </c>
      <c r="E240" s="103">
        <v>49.380100001418199</v>
      </c>
      <c r="F240" s="103">
        <v>35.991326531645917</v>
      </c>
      <c r="G240" s="102">
        <v>110.663554</v>
      </c>
      <c r="H240" s="103">
        <v>7.32</v>
      </c>
      <c r="I240" s="103">
        <v>0.13214704540474198</v>
      </c>
      <c r="J240" s="102">
        <v>-61738437</v>
      </c>
      <c r="K240" s="103">
        <v>-22.222784810700666</v>
      </c>
      <c r="L240" s="103">
        <v>204.08163265306123</v>
      </c>
      <c r="M240" s="103">
        <v>56.46</v>
      </c>
      <c r="N240" s="104">
        <v>5.9223515962456015E-2</v>
      </c>
      <c r="O240" s="105">
        <v>2068.9716431897286</v>
      </c>
      <c r="P240" s="104">
        <v>68.965721439657628</v>
      </c>
    </row>
    <row r="241" spans="1:16">
      <c r="A241" s="101" t="s">
        <v>650</v>
      </c>
      <c r="B241" s="101" t="s">
        <v>696</v>
      </c>
      <c r="C241" s="102">
        <v>8057302670</v>
      </c>
      <c r="D241" s="102">
        <v>268000000</v>
      </c>
      <c r="E241" s="103">
        <v>16.952514082250019</v>
      </c>
      <c r="F241" s="103">
        <v>1.9767390487698251</v>
      </c>
      <c r="G241" s="102">
        <v>72.488142999999994</v>
      </c>
      <c r="H241" s="103">
        <v>32.56</v>
      </c>
      <c r="I241" s="103">
        <v>-1.6822470411773338</v>
      </c>
      <c r="J241" s="102">
        <v>-178534898</v>
      </c>
      <c r="K241" s="103">
        <v>-48.035426664875345</v>
      </c>
      <c r="L241" s="103">
        <v>149.25373134328359</v>
      </c>
      <c r="M241" s="103">
        <v>27.04</v>
      </c>
      <c r="N241" s="104">
        <v>0.22537048400226301</v>
      </c>
      <c r="O241" s="105">
        <v>642.44432369682022</v>
      </c>
      <c r="P241" s="104">
        <v>21.414810789894009</v>
      </c>
    </row>
    <row r="242" spans="1:16">
      <c r="A242" s="101" t="s">
        <v>90</v>
      </c>
      <c r="B242" s="101" t="s">
        <v>696</v>
      </c>
      <c r="C242" s="102">
        <v>580181807</v>
      </c>
      <c r="D242" s="102">
        <v>280000000</v>
      </c>
      <c r="E242" s="103">
        <v>63.363983759557513</v>
      </c>
      <c r="F242" s="103">
        <v>113.14997099920984</v>
      </c>
      <c r="G242" s="102">
        <v>236.45923999999999</v>
      </c>
      <c r="H242" s="103">
        <v>2.67</v>
      </c>
      <c r="I242" s="103">
        <v>-0.10426104033074511</v>
      </c>
      <c r="J242" s="102">
        <v>1475420</v>
      </c>
      <c r="K242" s="103">
        <v>379.55294085751854</v>
      </c>
      <c r="L242" s="103">
        <v>142.85714285714286</v>
      </c>
      <c r="M242" s="103">
        <v>84.44</v>
      </c>
      <c r="N242" s="104">
        <v>5.6473695175796479</v>
      </c>
      <c r="O242" s="105">
        <v>428.71008682988378</v>
      </c>
      <c r="P242" s="104">
        <v>14.290336227662793</v>
      </c>
    </row>
    <row r="243" spans="1:16">
      <c r="A243" s="101" t="s">
        <v>469</v>
      </c>
      <c r="B243" s="101" t="s">
        <v>696</v>
      </c>
      <c r="C243" s="102">
        <v>443218015</v>
      </c>
      <c r="D243" s="102">
        <v>347500000</v>
      </c>
      <c r="E243" s="103">
        <v>30.005626298726725</v>
      </c>
      <c r="F243" s="103">
        <v>21.58678150987534</v>
      </c>
      <c r="G243" s="102">
        <v>335.80419000000001</v>
      </c>
      <c r="H243" s="103">
        <v>3.97</v>
      </c>
      <c r="I243" s="103">
        <v>-0.18137542581535904</v>
      </c>
      <c r="J243" s="102">
        <v>-20352695</v>
      </c>
      <c r="K243" s="103">
        <v>-68.295623749090723</v>
      </c>
      <c r="L243" s="103">
        <v>115.10791366906474</v>
      </c>
      <c r="M243" s="103">
        <v>96.63</v>
      </c>
      <c r="N243" s="104">
        <v>15.606924946468032</v>
      </c>
      <c r="O243" s="105">
        <v>1024.1487073378657</v>
      </c>
      <c r="P243" s="104">
        <v>34.138290244595524</v>
      </c>
    </row>
    <row r="244" spans="1:16">
      <c r="A244" s="101" t="s">
        <v>437</v>
      </c>
      <c r="B244" s="101" t="s">
        <v>696</v>
      </c>
      <c r="C244" s="102">
        <v>26585946865</v>
      </c>
      <c r="D244" s="102">
        <v>385000000</v>
      </c>
      <c r="E244" s="103">
        <v>15.534704529919841</v>
      </c>
      <c r="F244" s="103">
        <v>1.8340855407225314</v>
      </c>
      <c r="G244" s="102">
        <v>117.04502599999999</v>
      </c>
      <c r="H244" s="103">
        <v>22</v>
      </c>
      <c r="I244" s="103">
        <v>-0.37198277441433092</v>
      </c>
      <c r="J244" s="102">
        <v>-1360985632</v>
      </c>
      <c r="K244" s="103">
        <v>-6.2234308730747863</v>
      </c>
      <c r="L244" s="103">
        <v>103.8961038961039</v>
      </c>
      <c r="M244" s="103">
        <v>30.4</v>
      </c>
      <c r="N244" s="104">
        <v>4.7881423273020793</v>
      </c>
      <c r="O244" s="105">
        <v>847.48767850504282</v>
      </c>
      <c r="P244" s="104">
        <v>28.249589283501429</v>
      </c>
    </row>
    <row r="245" spans="1:16">
      <c r="A245" s="101" t="s">
        <v>186</v>
      </c>
      <c r="B245" s="101" t="s">
        <v>696</v>
      </c>
      <c r="C245" s="102">
        <v>4100200245</v>
      </c>
      <c r="D245" s="102">
        <v>1130000000</v>
      </c>
      <c r="E245" s="103">
        <v>18.358649528561351</v>
      </c>
      <c r="F245" s="103">
        <v>8.1232962515758196</v>
      </c>
      <c r="G245" s="102">
        <v>889.34080200000005</v>
      </c>
      <c r="H245" s="103">
        <v>2.4500000000000002</v>
      </c>
      <c r="I245" s="103">
        <v>-3.4886637687759237E-2</v>
      </c>
      <c r="J245" s="102">
        <v>-21599676</v>
      </c>
      <c r="K245" s="103">
        <v>-104.63119909761609</v>
      </c>
      <c r="L245" s="103">
        <v>35.398230088495573</v>
      </c>
      <c r="M245" s="103">
        <v>78.7</v>
      </c>
      <c r="N245" s="104">
        <v>0.13580124881339725</v>
      </c>
      <c r="O245" s="105">
        <v>855.04312904892845</v>
      </c>
      <c r="P245" s="104">
        <v>28.501437634964283</v>
      </c>
    </row>
    <row r="246" spans="1:16">
      <c r="A246" s="65" t="s">
        <v>765</v>
      </c>
      <c r="B246" s="65" t="s">
        <v>743</v>
      </c>
      <c r="C246" s="66">
        <v>311457358</v>
      </c>
      <c r="D246" s="66">
        <v>11320341</v>
      </c>
      <c r="E246" s="67">
        <v>17.747346194678528</v>
      </c>
      <c r="F246" s="67">
        <v>5.4435400702711849</v>
      </c>
      <c r="G246" s="66">
        <v>8.0576760000000007</v>
      </c>
      <c r="H246" s="67">
        <v>279.75</v>
      </c>
      <c r="I246" s="67">
        <v>-9.4888594006363292E-2</v>
      </c>
      <c r="J246" s="66">
        <v>16005244</v>
      </c>
      <c r="K246" s="67">
        <v>203.69937552967016</v>
      </c>
      <c r="L246" s="67">
        <v>3533.46246371907</v>
      </c>
      <c r="M246" s="67">
        <v>71.17</v>
      </c>
      <c r="N246" s="68">
        <v>63.902350149513119</v>
      </c>
      <c r="O246" s="69">
        <v>676.00175631108323</v>
      </c>
      <c r="P246" s="68">
        <v>22.533391877036106</v>
      </c>
    </row>
    <row r="247" spans="1:16">
      <c r="A247" s="30" t="s">
        <v>388</v>
      </c>
      <c r="B247" s="30" t="s">
        <v>349</v>
      </c>
      <c r="C247" s="31">
        <v>162494773</v>
      </c>
      <c r="D247" s="31">
        <v>6917538</v>
      </c>
      <c r="E247" s="32">
        <v>72.581673297856113</v>
      </c>
      <c r="F247" s="32">
        <v>86.714166174685758</v>
      </c>
      <c r="G247" s="31">
        <v>4.5362669999999996</v>
      </c>
      <c r="H247" s="32">
        <v>121.5</v>
      </c>
      <c r="I247" s="32">
        <v>0.52339609022571665</v>
      </c>
      <c r="J247" s="31">
        <v>-22534642</v>
      </c>
      <c r="K247" s="32">
        <v>-37.143793897413588</v>
      </c>
      <c r="L247" s="32">
        <v>5782.4040865406159</v>
      </c>
      <c r="M247" s="32">
        <v>65.569999999999993</v>
      </c>
      <c r="N247" s="33">
        <v>55.537223898139715</v>
      </c>
      <c r="O247" s="34">
        <v>749.26630982612869</v>
      </c>
      <c r="P247" s="33">
        <v>24.975543660870958</v>
      </c>
    </row>
    <row r="248" spans="1:16">
      <c r="A248" s="30" t="s">
        <v>417</v>
      </c>
      <c r="B248" s="30" t="s">
        <v>349</v>
      </c>
      <c r="C248" s="31">
        <v>651050782</v>
      </c>
      <c r="D248" s="31">
        <v>7635461</v>
      </c>
      <c r="E248" s="32">
        <v>49.141818943175892</v>
      </c>
      <c r="F248" s="32">
        <v>44.386199623026528</v>
      </c>
      <c r="G248" s="31">
        <v>5.6142630000000002</v>
      </c>
      <c r="H248" s="32">
        <v>145</v>
      </c>
      <c r="I248" s="32">
        <v>-8.4493696438221093</v>
      </c>
      <c r="J248" s="31">
        <v>5770573</v>
      </c>
      <c r="K248" s="32">
        <v>191.85994960985676</v>
      </c>
      <c r="L248" s="32">
        <v>5238.7144666183221</v>
      </c>
      <c r="M248" s="32">
        <v>73.52</v>
      </c>
      <c r="N248" s="33">
        <v>30.090616389035471</v>
      </c>
      <c r="O248" s="34">
        <v>93.443532924146012</v>
      </c>
      <c r="P248" s="33">
        <v>3.1147844308048671</v>
      </c>
    </row>
    <row r="249" spans="1:16">
      <c r="A249" s="30" t="s">
        <v>377</v>
      </c>
      <c r="B249" s="30" t="s">
        <v>349</v>
      </c>
      <c r="C249" s="31">
        <v>124002509</v>
      </c>
      <c r="D249" s="31">
        <v>8000000</v>
      </c>
      <c r="E249" s="32">
        <v>41.695853764301674</v>
      </c>
      <c r="F249" s="32">
        <v>43.433181004480907</v>
      </c>
      <c r="G249" s="31">
        <v>7.9945810000000002</v>
      </c>
      <c r="H249" s="32">
        <v>120</v>
      </c>
      <c r="I249" s="32">
        <v>3.6487167468311275</v>
      </c>
      <c r="J249" s="31">
        <v>-631248</v>
      </c>
      <c r="K249" s="32">
        <v>-1520.796897574329</v>
      </c>
      <c r="L249" s="32">
        <v>5000</v>
      </c>
      <c r="M249" s="32">
        <v>99.93</v>
      </c>
      <c r="N249" s="33">
        <v>29.700334105349686</v>
      </c>
      <c r="O249" s="34">
        <v>2725.6249843449882</v>
      </c>
      <c r="P249" s="33">
        <v>90.854166144832945</v>
      </c>
    </row>
    <row r="250" spans="1:16">
      <c r="A250" s="30" t="s">
        <v>414</v>
      </c>
      <c r="B250" s="30" t="s">
        <v>349</v>
      </c>
      <c r="C250" s="31">
        <v>-2879838</v>
      </c>
      <c r="D250" s="31">
        <v>13336879</v>
      </c>
      <c r="E250" s="32">
        <v>73.345375862756711</v>
      </c>
      <c r="F250" s="32">
        <v>122.20979446500141</v>
      </c>
      <c r="G250" s="31">
        <v>12.119565</v>
      </c>
      <c r="H250" s="32">
        <v>45</v>
      </c>
      <c r="I250" s="32">
        <v>-3.413185425437284</v>
      </c>
      <c r="J250" s="31">
        <v>-1648253</v>
      </c>
      <c r="K250" s="32">
        <v>-364.11858798376221</v>
      </c>
      <c r="L250" s="32">
        <v>2999.2024370919162</v>
      </c>
      <c r="M250" s="32">
        <v>90.87</v>
      </c>
      <c r="N250" s="33">
        <v>160.96520977022445</v>
      </c>
      <c r="O250" s="34">
        <v>398.69702610062035</v>
      </c>
      <c r="P250" s="33">
        <v>13.289900870020679</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5.6250668800676413</v>
      </c>
      <c r="F252" s="32">
        <v>0.12180412786721108</v>
      </c>
      <c r="G252" s="31">
        <v>4.3228220000000004</v>
      </c>
      <c r="H252" s="32">
        <v>1645</v>
      </c>
      <c r="I252" s="32">
        <v>-28.541937954501236</v>
      </c>
      <c r="J252" s="31">
        <v>162266865</v>
      </c>
      <c r="K252" s="32">
        <v>284.60061763071593</v>
      </c>
      <c r="L252" s="32">
        <v>1422.2222222222222</v>
      </c>
      <c r="M252" s="32">
        <v>15.37</v>
      </c>
      <c r="N252" s="33">
        <v>5.1148354266213447</v>
      </c>
      <c r="O252" s="34">
        <v>271.5492067249059</v>
      </c>
      <c r="P252" s="33">
        <v>9.0516402241635294</v>
      </c>
    </row>
    <row r="253" spans="1:16">
      <c r="A253" s="30" t="s">
        <v>669</v>
      </c>
      <c r="B253" s="30" t="s">
        <v>349</v>
      </c>
      <c r="C253" s="31">
        <v>204500139</v>
      </c>
      <c r="D253" s="31">
        <v>30000000</v>
      </c>
      <c r="E253" s="32">
        <v>1.2362445579162418</v>
      </c>
      <c r="F253" s="32">
        <v>1.1979113933296917E-2</v>
      </c>
      <c r="G253" s="31">
        <v>9.3998380000000008</v>
      </c>
      <c r="H253" s="32">
        <v>3442.5</v>
      </c>
      <c r="I253" s="32">
        <v>345.07951147102449</v>
      </c>
      <c r="J253" s="31">
        <v>30988843</v>
      </c>
      <c r="K253" s="32">
        <v>3330.2308188789107</v>
      </c>
      <c r="L253" s="32">
        <v>1333.3333333333333</v>
      </c>
      <c r="M253" s="32">
        <v>31.33</v>
      </c>
      <c r="N253" s="33">
        <v>66.191165879989086</v>
      </c>
      <c r="O253" s="34">
        <v>2793.4868867107543</v>
      </c>
      <c r="P253" s="33">
        <v>93.11622955702515</v>
      </c>
    </row>
    <row r="254" spans="1:16">
      <c r="A254" s="30" t="s">
        <v>405</v>
      </c>
      <c r="B254" s="30" t="s">
        <v>349</v>
      </c>
      <c r="C254" s="31">
        <v>7204572126</v>
      </c>
      <c r="D254" s="31">
        <v>32387040</v>
      </c>
      <c r="E254" s="32">
        <v>37.264762548014666</v>
      </c>
      <c r="F254" s="32">
        <v>16.09240888275135</v>
      </c>
      <c r="G254" s="31">
        <v>14.567467000000001</v>
      </c>
      <c r="H254" s="32">
        <v>73.7</v>
      </c>
      <c r="I254" s="32">
        <v>0.71011413928788159</v>
      </c>
      <c r="J254" s="31">
        <v>-327345700</v>
      </c>
      <c r="K254" s="32">
        <v>-7.0740912741484001</v>
      </c>
      <c r="L254" s="32">
        <v>1235.0619260049698</v>
      </c>
      <c r="M254" s="32">
        <v>44.97</v>
      </c>
      <c r="N254" s="33">
        <v>368.74689757873256</v>
      </c>
      <c r="O254" s="34">
        <v>632.0201429743546</v>
      </c>
      <c r="P254" s="33">
        <v>21.067338099145154</v>
      </c>
    </row>
    <row r="255" spans="1:16">
      <c r="A255" s="30" t="s">
        <v>673</v>
      </c>
      <c r="B255" s="30" t="s">
        <v>349</v>
      </c>
      <c r="C255" s="31">
        <v>1474864054</v>
      </c>
      <c r="D255" s="31">
        <v>36732300</v>
      </c>
      <c r="E255" s="32">
        <v>13.590586191113751</v>
      </c>
      <c r="F255" s="32">
        <v>2.7205152091487022</v>
      </c>
      <c r="G255" s="31">
        <v>21.706330999999999</v>
      </c>
      <c r="H255" s="32">
        <v>135.6</v>
      </c>
      <c r="I255" s="32">
        <v>3.8242480115968647E-7</v>
      </c>
      <c r="J255" s="31">
        <v>-253569202</v>
      </c>
      <c r="K255" s="32">
        <v>-19.701102344440081</v>
      </c>
      <c r="L255" s="32">
        <v>1088.959852772628</v>
      </c>
      <c r="M255" s="32">
        <v>59.09</v>
      </c>
      <c r="N255" s="33">
        <v>15.272355791452421</v>
      </c>
      <c r="O255" s="34">
        <v>2722.5656946877107</v>
      </c>
      <c r="P255" s="33">
        <v>90.752189822923683</v>
      </c>
    </row>
    <row r="256" spans="1:16">
      <c r="A256" s="30" t="s">
        <v>81</v>
      </c>
      <c r="B256" s="30" t="s">
        <v>349</v>
      </c>
      <c r="C256" s="31">
        <v>886453369</v>
      </c>
      <c r="D256" s="31">
        <v>37250000</v>
      </c>
      <c r="E256" s="32">
        <v>43.993844095374186</v>
      </c>
      <c r="F256" s="32">
        <v>34.736552779608516</v>
      </c>
      <c r="G256" s="31">
        <v>26.585895000000001</v>
      </c>
      <c r="H256" s="32">
        <v>34.200000000000003</v>
      </c>
      <c r="I256" s="32">
        <v>-1.0167583114776448</v>
      </c>
      <c r="J256" s="31">
        <v>-336099310</v>
      </c>
      <c r="K256" s="32">
        <v>-3.7682314789637621</v>
      </c>
      <c r="L256" s="32">
        <v>1073.8255033557048</v>
      </c>
      <c r="M256" s="32">
        <v>71.37</v>
      </c>
      <c r="N256" s="33">
        <v>38.787078004221968</v>
      </c>
      <c r="O256" s="34">
        <v>100.02062292109626</v>
      </c>
      <c r="P256" s="33">
        <v>3.3340207640365422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1.5756849081682327</v>
      </c>
      <c r="F258" s="32">
        <v>2.1954822416297544E-2</v>
      </c>
      <c r="G258" s="31">
        <v>16.937048000000001</v>
      </c>
      <c r="H258" s="32">
        <v>1499</v>
      </c>
      <c r="I258" s="32">
        <v>-9.5335936015064817</v>
      </c>
      <c r="J258" s="31">
        <v>-10386136</v>
      </c>
      <c r="K258" s="32">
        <v>-6910.1176502984363</v>
      </c>
      <c r="L258" s="32">
        <v>853.84553135992132</v>
      </c>
      <c r="M258" s="32">
        <v>36.15</v>
      </c>
      <c r="N258" s="33">
        <v>12.119447882095669</v>
      </c>
      <c r="O258" s="34">
        <v>831.77093616612729</v>
      </c>
      <c r="P258" s="33">
        <v>27.725697872204243</v>
      </c>
    </row>
    <row r="259" spans="1:16">
      <c r="A259" s="30" t="s">
        <v>240</v>
      </c>
      <c r="B259" s="30" t="s">
        <v>349</v>
      </c>
      <c r="C259" s="31">
        <v>4697773484</v>
      </c>
      <c r="D259" s="31">
        <v>70000000</v>
      </c>
      <c r="E259" s="32">
        <v>3.8909748837571252</v>
      </c>
      <c r="F259" s="32">
        <v>7.9407650688920917E-2</v>
      </c>
      <c r="G259" s="31">
        <v>14.69279</v>
      </c>
      <c r="H259" s="32">
        <v>700</v>
      </c>
      <c r="I259" s="32">
        <v>42.730388161436736</v>
      </c>
      <c r="J259" s="31">
        <v>-580466284</v>
      </c>
      <c r="K259" s="32">
        <v>-84.414894285229494</v>
      </c>
      <c r="L259" s="32">
        <v>571.42857142857144</v>
      </c>
      <c r="M259" s="32">
        <v>20.98</v>
      </c>
      <c r="N259" s="33">
        <v>17.415546928552576</v>
      </c>
      <c r="O259" s="34">
        <v>2476.905180128917</v>
      </c>
      <c r="P259" s="33">
        <v>82.563506004297238</v>
      </c>
    </row>
    <row r="260" spans="1:16">
      <c r="A260" s="30" t="s">
        <v>141</v>
      </c>
      <c r="B260" s="30" t="s">
        <v>349</v>
      </c>
      <c r="C260" s="31">
        <v>30199553337</v>
      </c>
      <c r="D260" s="31">
        <v>105000000</v>
      </c>
      <c r="E260" s="32">
        <v>6.8159696294025256</v>
      </c>
      <c r="F260" s="32">
        <v>0.21144624257491937</v>
      </c>
      <c r="G260" s="31">
        <v>19.260493</v>
      </c>
      <c r="H260" s="32">
        <v>304.75</v>
      </c>
      <c r="I260" s="32">
        <v>-1.3224532907696016</v>
      </c>
      <c r="J260" s="31">
        <v>-367159109</v>
      </c>
      <c r="K260" s="32">
        <v>-87.795724550578967</v>
      </c>
      <c r="L260" s="32">
        <v>380.95238095238096</v>
      </c>
      <c r="M260" s="32">
        <v>18.34</v>
      </c>
      <c r="N260" s="33">
        <v>2.3430278880361248</v>
      </c>
      <c r="O260" s="34">
        <v>598.89653088311127</v>
      </c>
      <c r="P260" s="33">
        <v>19.963217696103708</v>
      </c>
    </row>
    <row r="261" spans="1:16">
      <c r="A261" s="30" t="s">
        <v>168</v>
      </c>
      <c r="B261" s="30" t="s">
        <v>349</v>
      </c>
      <c r="C261" s="31">
        <v>44654191</v>
      </c>
      <c r="D261" s="31">
        <v>108559000</v>
      </c>
      <c r="E261" s="32">
        <v>104.66932328158695</v>
      </c>
      <c r="F261" s="32">
        <v>192.83398572497345</v>
      </c>
      <c r="G261" s="31">
        <v>72.105159999999998</v>
      </c>
      <c r="H261" s="32">
        <v>5.3</v>
      </c>
      <c r="I261" s="32">
        <v>-1.8164960765891358E-2</v>
      </c>
      <c r="J261" s="31">
        <v>-63594848</v>
      </c>
      <c r="K261" s="32">
        <v>-8.535203983819569</v>
      </c>
      <c r="L261" s="32">
        <v>368.4632319752393</v>
      </c>
      <c r="M261" s="32">
        <v>66.42</v>
      </c>
      <c r="N261" s="33">
        <v>30.627989662274974</v>
      </c>
      <c r="O261" s="34">
        <v>604.78906957492859</v>
      </c>
      <c r="P261" s="33">
        <v>20.15963565249762</v>
      </c>
    </row>
    <row r="262" spans="1:16">
      <c r="A262" s="30" t="s">
        <v>12</v>
      </c>
      <c r="B262" s="30" t="s">
        <v>349</v>
      </c>
      <c r="C262" s="31">
        <v>4936975181</v>
      </c>
      <c r="D262" s="31">
        <v>150000000</v>
      </c>
      <c r="E262" s="32">
        <v>29.713388369956942</v>
      </c>
      <c r="F262" s="32">
        <v>19.808925579971294</v>
      </c>
      <c r="G262" s="31">
        <v>132.63754700000001</v>
      </c>
      <c r="H262" s="32">
        <v>10.15</v>
      </c>
      <c r="I262" s="32">
        <v>-0.14553831839608122</v>
      </c>
      <c r="J262" s="31">
        <v>-90708270</v>
      </c>
      <c r="K262" s="32">
        <v>-16.536529690181503</v>
      </c>
      <c r="L262" s="32">
        <v>266.66666666666669</v>
      </c>
      <c r="M262" s="32">
        <v>88.42</v>
      </c>
      <c r="N262" s="33">
        <v>10.503274484386774</v>
      </c>
      <c r="O262" s="34">
        <v>51.649108639628423</v>
      </c>
      <c r="P262" s="33">
        <v>1.7216369546542807</v>
      </c>
    </row>
    <row r="263" spans="1:16">
      <c r="A263" s="30" t="s">
        <v>672</v>
      </c>
      <c r="B263" s="30" t="s">
        <v>349</v>
      </c>
      <c r="C263" s="31">
        <v>620166725</v>
      </c>
      <c r="D263" s="31">
        <v>174710256</v>
      </c>
      <c r="E263" s="32">
        <v>7.3835230351502448</v>
      </c>
      <c r="F263" s="32">
        <v>1.0307690676533112</v>
      </c>
      <c r="G263" s="31">
        <v>132.143317</v>
      </c>
      <c r="H263" s="32">
        <v>41</v>
      </c>
      <c r="I263" s="32">
        <v>1.8631171362903203</v>
      </c>
      <c r="J263" s="31">
        <v>1111214</v>
      </c>
      <c r="K263" s="32">
        <v>6446.2115272125802</v>
      </c>
      <c r="L263" s="32">
        <v>228.95049733084932</v>
      </c>
      <c r="M263" s="32">
        <v>75.63</v>
      </c>
      <c r="N263" s="33">
        <v>19.043078759373124</v>
      </c>
      <c r="O263" s="34">
        <v>1616.6031616835846</v>
      </c>
      <c r="P263" s="33">
        <v>53.88677205611949</v>
      </c>
    </row>
    <row r="264" spans="1:16">
      <c r="A264" s="30" t="s">
        <v>752</v>
      </c>
      <c r="B264" s="30" t="s">
        <v>349</v>
      </c>
      <c r="C264" s="31">
        <v>2885537108</v>
      </c>
      <c r="D264" s="31">
        <v>175740000</v>
      </c>
      <c r="E264" s="32">
        <v>61.105703276739689</v>
      </c>
      <c r="F264" s="32">
        <v>34.77051512276072</v>
      </c>
      <c r="G264" s="31">
        <v>61.770183000000003</v>
      </c>
      <c r="H264" s="32">
        <v>10.6</v>
      </c>
      <c r="I264" s="32">
        <v>-0.18846815090664393</v>
      </c>
      <c r="J264" s="31">
        <v>-201250415</v>
      </c>
      <c r="K264" s="32">
        <v>-8.7324043530543776</v>
      </c>
      <c r="L264" s="32">
        <v>227.60896779333106</v>
      </c>
      <c r="M264" s="32">
        <v>35.14</v>
      </c>
      <c r="N264" s="33">
        <v>54.136818793897994</v>
      </c>
      <c r="O264" s="34">
        <v>429.56773071555449</v>
      </c>
      <c r="P264" s="33">
        <v>14.31892435718515</v>
      </c>
    </row>
    <row r="265" spans="1:16">
      <c r="A265" s="30" t="s">
        <v>242</v>
      </c>
      <c r="B265" s="30" t="s">
        <v>349</v>
      </c>
      <c r="C265" s="31">
        <v>26961819075</v>
      </c>
      <c r="D265" s="31">
        <v>187500000</v>
      </c>
      <c r="E265" s="32">
        <v>1.3405328324767538</v>
      </c>
      <c r="F265" s="32">
        <v>8.9592837592431338E-3</v>
      </c>
      <c r="G265" s="31">
        <v>37.479664</v>
      </c>
      <c r="H265" s="32">
        <v>796.5</v>
      </c>
      <c r="I265" s="32">
        <v>29.798557373390846</v>
      </c>
      <c r="J265" s="31">
        <v>1083260368</v>
      </c>
      <c r="K265" s="32">
        <v>138.12468767434868</v>
      </c>
      <c r="L265" s="32">
        <v>213.33333333333334</v>
      </c>
      <c r="M265" s="32">
        <v>19.98</v>
      </c>
      <c r="N265" s="33">
        <v>12.479133752746055</v>
      </c>
      <c r="O265" s="34">
        <v>2032.9331223983033</v>
      </c>
      <c r="P265" s="33">
        <v>67.764437413276781</v>
      </c>
    </row>
    <row r="266" spans="1:16">
      <c r="A266" s="30" t="s">
        <v>15</v>
      </c>
      <c r="B266" s="30" t="s">
        <v>349</v>
      </c>
      <c r="C266" s="31">
        <v>1874835039</v>
      </c>
      <c r="D266" s="31">
        <v>197281323</v>
      </c>
      <c r="E266" s="32">
        <v>165.62365099717982</v>
      </c>
      <c r="F266" s="32">
        <v>419.76515688000484</v>
      </c>
      <c r="G266" s="31">
        <v>116.67577300000001</v>
      </c>
      <c r="H266" s="32">
        <v>2.0699999999999998</v>
      </c>
      <c r="I266" s="32">
        <v>-3.8143417994879858E-2</v>
      </c>
      <c r="J266" s="31">
        <v>3624504</v>
      </c>
      <c r="K266" s="32">
        <v>108.85976288065898</v>
      </c>
      <c r="L266" s="32">
        <v>202.75614230344553</v>
      </c>
      <c r="M266" s="32">
        <v>59.14</v>
      </c>
      <c r="N266" s="33">
        <v>53.819584052075228</v>
      </c>
      <c r="O266" s="34">
        <v>160.23541213231647</v>
      </c>
      <c r="P266" s="33">
        <v>5.3411804044105491</v>
      </c>
    </row>
    <row r="267" spans="1:16">
      <c r="A267" s="30" t="s">
        <v>99</v>
      </c>
      <c r="B267" s="30" t="s">
        <v>349</v>
      </c>
      <c r="C267" s="31">
        <v>659872586</v>
      </c>
      <c r="D267" s="31">
        <v>252208000</v>
      </c>
      <c r="E267" s="32">
        <v>101.03523471470685</v>
      </c>
      <c r="F267" s="32">
        <v>200.30140739926341</v>
      </c>
      <c r="G267" s="31">
        <v>192.870518</v>
      </c>
      <c r="H267" s="32">
        <v>2.02</v>
      </c>
      <c r="I267" s="32">
        <v>-5.7974224955830593E-2</v>
      </c>
      <c r="J267" s="31">
        <v>-24015799</v>
      </c>
      <c r="K267" s="32">
        <v>-21.003506899770439</v>
      </c>
      <c r="L267" s="32">
        <v>158.59925141153334</v>
      </c>
      <c r="M267" s="32">
        <v>77.709999999999994</v>
      </c>
      <c r="N267" s="33">
        <v>14.838191439146849</v>
      </c>
      <c r="O267" s="34">
        <v>404.63730981026214</v>
      </c>
      <c r="P267" s="33">
        <v>13.487910327008738</v>
      </c>
    </row>
    <row r="268" spans="1:16">
      <c r="A268" s="30" t="s">
        <v>112</v>
      </c>
      <c r="B268" s="30" t="s">
        <v>349</v>
      </c>
      <c r="C268" s="31">
        <v>16362685066</v>
      </c>
      <c r="D268" s="31">
        <v>255600000</v>
      </c>
      <c r="E268" s="32">
        <v>12.165709029254835</v>
      </c>
      <c r="F268" s="32">
        <v>1.0347102324670712</v>
      </c>
      <c r="G268" s="31">
        <v>71.434415000000001</v>
      </c>
      <c r="H268" s="32">
        <v>46.04</v>
      </c>
      <c r="I268" s="32">
        <v>0.93630716426387295</v>
      </c>
      <c r="J268" s="31">
        <v>772128556</v>
      </c>
      <c r="K268" s="32">
        <v>15.22751607699897</v>
      </c>
      <c r="L268" s="32">
        <v>156.49452269170578</v>
      </c>
      <c r="M268" s="32">
        <v>27.94</v>
      </c>
      <c r="N268" s="33">
        <v>0.29037932706189135</v>
      </c>
      <c r="O268" s="34">
        <v>2090.3875241333103</v>
      </c>
      <c r="P268" s="33">
        <v>69.679584137777013</v>
      </c>
    </row>
    <row r="269" spans="1:16">
      <c r="A269" s="30" t="s">
        <v>14</v>
      </c>
      <c r="B269" s="30" t="s">
        <v>349</v>
      </c>
      <c r="C269" s="31">
        <v>8079434926</v>
      </c>
      <c r="D269" s="31">
        <v>333000000</v>
      </c>
      <c r="E269" s="32">
        <v>1.3388922062453721</v>
      </c>
      <c r="F269" s="32">
        <v>1.5892084253170628E-2</v>
      </c>
      <c r="G269" s="31">
        <v>115.707533</v>
      </c>
      <c r="H269" s="32">
        <v>258.25</v>
      </c>
      <c r="I269" s="32">
        <v>7.6405678699627231</v>
      </c>
      <c r="J269" s="31">
        <v>1490626344</v>
      </c>
      <c r="K269" s="32">
        <v>56.519194323322651</v>
      </c>
      <c r="L269" s="32">
        <v>120.12012012012012</v>
      </c>
      <c r="M269" s="32">
        <v>34.74</v>
      </c>
      <c r="N269" s="33">
        <v>47.912031014503867</v>
      </c>
      <c r="O269" s="34">
        <v>1776.37271048757</v>
      </c>
      <c r="P269" s="33">
        <v>59.212423682919002</v>
      </c>
    </row>
    <row r="270" spans="1:16">
      <c r="A270" s="30" t="s">
        <v>729</v>
      </c>
      <c r="B270" s="30" t="s">
        <v>349</v>
      </c>
      <c r="C270" s="31">
        <v>6782904588</v>
      </c>
      <c r="D270" s="31">
        <v>351991314</v>
      </c>
      <c r="E270" s="32">
        <v>5.2258705392823712</v>
      </c>
      <c r="F270" s="32">
        <v>0.10382230405194273</v>
      </c>
      <c r="G270" s="31">
        <v>53.715555000000002</v>
      </c>
      <c r="H270" s="32">
        <v>142.5</v>
      </c>
      <c r="I270" s="32">
        <v>-7.6236865934022831</v>
      </c>
      <c r="J270" s="31">
        <v>-557334135</v>
      </c>
      <c r="K270" s="32">
        <v>-90.313430922367601</v>
      </c>
      <c r="L270" s="32">
        <v>113.63916781196481</v>
      </c>
      <c r="M270" s="32">
        <v>15.26</v>
      </c>
      <c r="N270" s="33">
        <v>10.992719225929671</v>
      </c>
      <c r="O270" s="34">
        <v>836.19258224085854</v>
      </c>
      <c r="P270" s="33">
        <v>27.873086074695284</v>
      </c>
    </row>
    <row r="271" spans="1:16">
      <c r="A271" s="30" t="s">
        <v>246</v>
      </c>
      <c r="B271" s="30" t="s">
        <v>349</v>
      </c>
      <c r="C271" s="31">
        <v>77122493000</v>
      </c>
      <c r="D271" s="31">
        <v>363281000</v>
      </c>
      <c r="E271" s="32">
        <v>0.84968420826779256</v>
      </c>
      <c r="F271" s="32">
        <v>8.9613688875400978E-3</v>
      </c>
      <c r="G271" s="31">
        <v>180.39090300000001</v>
      </c>
      <c r="H271" s="32">
        <v>261</v>
      </c>
      <c r="I271" s="32">
        <v>-0.34160658117787079</v>
      </c>
      <c r="J271" s="31">
        <v>-2888679000</v>
      </c>
      <c r="K271" s="32">
        <v>-32.823425863517542</v>
      </c>
      <c r="L271" s="32">
        <v>110.1076026546943</v>
      </c>
      <c r="M271" s="32">
        <v>49.65</v>
      </c>
      <c r="N271" s="33">
        <v>68.397809674502398</v>
      </c>
      <c r="O271" s="34">
        <v>512.04627755575666</v>
      </c>
      <c r="P271" s="33">
        <v>17.068209251858555</v>
      </c>
    </row>
    <row r="272" spans="1:16">
      <c r="A272" s="30" t="s">
        <v>247</v>
      </c>
      <c r="B272" s="30" t="s">
        <v>349</v>
      </c>
      <c r="C272" s="31">
        <v>35055157000</v>
      </c>
      <c r="D272" s="31">
        <v>370000000</v>
      </c>
      <c r="E272" s="32">
        <v>2.4136554002462169</v>
      </c>
      <c r="F272" s="32">
        <v>3.0916554377433288E-2</v>
      </c>
      <c r="G272" s="31">
        <v>79.204424000000003</v>
      </c>
      <c r="H272" s="32">
        <v>209.3</v>
      </c>
      <c r="I272" s="32">
        <v>12.056768797414179</v>
      </c>
      <c r="J272" s="31">
        <v>-539398000</v>
      </c>
      <c r="K272" s="32">
        <v>-144.73542727262614</v>
      </c>
      <c r="L272" s="32">
        <v>108.10810810810811</v>
      </c>
      <c r="M272" s="32">
        <v>21.4</v>
      </c>
      <c r="N272" s="33">
        <v>54.907104870057175</v>
      </c>
      <c r="O272" s="34">
        <v>2156.429095125146</v>
      </c>
      <c r="P272" s="33">
        <v>71.880969837504864</v>
      </c>
    </row>
    <row r="273" spans="1:16">
      <c r="A273" s="30" t="s">
        <v>348</v>
      </c>
      <c r="B273" s="30" t="s">
        <v>349</v>
      </c>
      <c r="C273" s="31">
        <v>82316348000</v>
      </c>
      <c r="D273" s="31">
        <v>435000000</v>
      </c>
      <c r="E273" s="32">
        <v>2.4290372554560666</v>
      </c>
      <c r="F273" s="32">
        <v>5.076357900639638E-2</v>
      </c>
      <c r="G273" s="31">
        <v>143.01765399999999</v>
      </c>
      <c r="H273" s="32">
        <v>110.4</v>
      </c>
      <c r="I273" s="32">
        <v>1.3893034851524817</v>
      </c>
      <c r="J273" s="31">
        <v>116650000</v>
      </c>
      <c r="K273" s="32">
        <v>410.20145735105012</v>
      </c>
      <c r="L273" s="32">
        <v>91.954022988505741</v>
      </c>
      <c r="M273" s="32">
        <v>34.29</v>
      </c>
      <c r="N273" s="33">
        <v>35.71142611858204</v>
      </c>
      <c r="O273" s="34">
        <v>1923.2366521195204</v>
      </c>
      <c r="P273" s="33">
        <v>64.107888403984006</v>
      </c>
    </row>
    <row r="274" spans="1:16">
      <c r="A274" s="30" t="s">
        <v>111</v>
      </c>
      <c r="B274" s="30" t="s">
        <v>349</v>
      </c>
      <c r="C274" s="31">
        <v>640246857</v>
      </c>
      <c r="D274" s="31">
        <v>450000000</v>
      </c>
      <c r="E274" s="32">
        <v>100.31700172545243</v>
      </c>
      <c r="F274" s="32">
        <v>222.92667050100539</v>
      </c>
      <c r="G274" s="31">
        <v>332.285709</v>
      </c>
      <c r="H274" s="32">
        <v>1.2</v>
      </c>
      <c r="I274" s="32">
        <v>-3.4013619360735214E-2</v>
      </c>
      <c r="J274" s="31">
        <v>-234342255</v>
      </c>
      <c r="K274" s="32">
        <v>-1.9202682845225671</v>
      </c>
      <c r="L274" s="32">
        <v>88.888888888888886</v>
      </c>
      <c r="M274" s="32">
        <v>73.84</v>
      </c>
      <c r="N274" s="33">
        <v>37.534695210672801</v>
      </c>
      <c r="O274" s="34">
        <v>602.11286211751258</v>
      </c>
      <c r="P274" s="33">
        <v>20.07042873725042</v>
      </c>
    </row>
    <row r="275" spans="1:16">
      <c r="A275" s="30" t="s">
        <v>7</v>
      </c>
      <c r="B275" s="30" t="s">
        <v>349</v>
      </c>
      <c r="C275" s="31">
        <v>83965464000</v>
      </c>
      <c r="D275" s="31">
        <v>500000000</v>
      </c>
      <c r="E275" s="32">
        <v>8.2396077946689736</v>
      </c>
      <c r="F275" s="32">
        <v>0.39236227593661777</v>
      </c>
      <c r="G275" s="31">
        <v>111.62364100000001</v>
      </c>
      <c r="H275" s="32">
        <v>43.5</v>
      </c>
      <c r="I275" s="32">
        <v>-0.26807435778075472</v>
      </c>
      <c r="J275" s="31">
        <v>418795000</v>
      </c>
      <c r="K275" s="32">
        <v>50.143865136880812</v>
      </c>
      <c r="L275" s="32">
        <v>80</v>
      </c>
      <c r="M275" s="32">
        <v>22.32</v>
      </c>
      <c r="N275" s="33">
        <v>31.03054777559398</v>
      </c>
      <c r="O275" s="34">
        <v>639.36357958001452</v>
      </c>
      <c r="P275" s="33">
        <v>21.312119319333817</v>
      </c>
    </row>
    <row r="276" spans="1:16">
      <c r="A276" s="30" t="s">
        <v>125</v>
      </c>
      <c r="B276" s="30" t="s">
        <v>349</v>
      </c>
      <c r="C276" s="31">
        <v>4744517178</v>
      </c>
      <c r="D276" s="31">
        <v>540000000</v>
      </c>
      <c r="E276" s="32">
        <v>14.842154062598119</v>
      </c>
      <c r="F276" s="32">
        <v>3.4356838107866019</v>
      </c>
      <c r="G276" s="31">
        <v>324.72809000000001</v>
      </c>
      <c r="H276" s="32">
        <v>8.3000000000000007</v>
      </c>
      <c r="I276" s="32">
        <v>0.1282162574410215</v>
      </c>
      <c r="J276" s="31">
        <v>502484611</v>
      </c>
      <c r="K276" s="32">
        <v>8.597278215949185</v>
      </c>
      <c r="L276" s="32">
        <v>74.074074074074076</v>
      </c>
      <c r="M276" s="32">
        <v>60.13</v>
      </c>
      <c r="N276" s="33">
        <v>2.2395483807479692</v>
      </c>
      <c r="O276" s="34">
        <v>1454.4976849597617</v>
      </c>
      <c r="P276" s="33">
        <v>48.483256165325393</v>
      </c>
    </row>
    <row r="277" spans="1:16">
      <c r="A277" s="30" t="s">
        <v>133</v>
      </c>
      <c r="B277" s="30" t="s">
        <v>349</v>
      </c>
      <c r="C277" s="31">
        <v>2247762700</v>
      </c>
      <c r="D277" s="31">
        <v>543595733</v>
      </c>
      <c r="E277" s="32">
        <v>0.96512464592962144</v>
      </c>
      <c r="F277" s="32">
        <v>8.4545028010437149E-3</v>
      </c>
      <c r="G277" s="31">
        <v>196.92824899999999</v>
      </c>
      <c r="H277" s="32">
        <v>210.5</v>
      </c>
      <c r="I277" s="32">
        <v>10.338088646998244</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20.49738826409655</v>
      </c>
      <c r="F278" s="32">
        <v>4.3536982433729694</v>
      </c>
      <c r="G278" s="31">
        <v>218.04563899999999</v>
      </c>
      <c r="H278" s="32">
        <v>8.9499999999999993</v>
      </c>
      <c r="I278" s="32">
        <v>0.50352883636269929</v>
      </c>
      <c r="J278" s="31">
        <v>1465040722</v>
      </c>
      <c r="K278" s="32">
        <v>3.2135902909052381</v>
      </c>
      <c r="L278" s="32">
        <v>67.968827049037543</v>
      </c>
      <c r="M278" s="32">
        <v>37.049999999999997</v>
      </c>
      <c r="N278" s="33">
        <v>43.626082350695022</v>
      </c>
      <c r="O278" s="34">
        <v>1875.3288709427841</v>
      </c>
      <c r="P278" s="33">
        <v>62.510962364759472</v>
      </c>
    </row>
    <row r="279" spans="1:16">
      <c r="A279" s="30" t="s">
        <v>13</v>
      </c>
      <c r="B279" s="30" t="s">
        <v>349</v>
      </c>
      <c r="C279" s="31">
        <v>2897114703</v>
      </c>
      <c r="D279" s="31">
        <v>590000000</v>
      </c>
      <c r="E279" s="32">
        <v>51.640789252002534</v>
      </c>
      <c r="F279" s="32">
        <v>87.526761444072093</v>
      </c>
      <c r="G279" s="31">
        <v>499.73981700000002</v>
      </c>
      <c r="H279" s="32">
        <v>1.55</v>
      </c>
      <c r="I279" s="32">
        <v>-3.6720057361816938E-2</v>
      </c>
      <c r="J279" s="31">
        <v>-87697633</v>
      </c>
      <c r="K279" s="32">
        <v>-6.7276616234328692</v>
      </c>
      <c r="L279" s="32">
        <v>67.79661016949153</v>
      </c>
      <c r="M279" s="32">
        <v>84.7</v>
      </c>
      <c r="N279" s="33">
        <v>11.691560380710573</v>
      </c>
      <c r="O279" s="34">
        <v>235.81723842285956</v>
      </c>
      <c r="P279" s="33">
        <v>7.8605746140953183</v>
      </c>
    </row>
    <row r="280" spans="1:16">
      <c r="A280" s="30" t="s">
        <v>305</v>
      </c>
      <c r="B280" s="30" t="s">
        <v>349</v>
      </c>
      <c r="C280" s="31">
        <v>1496832828</v>
      </c>
      <c r="D280" s="31">
        <v>600000000</v>
      </c>
      <c r="E280" s="32">
        <v>34.275815430218039</v>
      </c>
      <c r="F280" s="32">
        <v>28.563179525181699</v>
      </c>
      <c r="G280" s="31">
        <v>523.35924</v>
      </c>
      <c r="H280" s="32">
        <v>2.23</v>
      </c>
      <c r="I280" s="32">
        <v>7.4950965853539655E-3</v>
      </c>
      <c r="J280" s="31">
        <v>-18291894</v>
      </c>
      <c r="K280" s="32">
        <v>-65.602829318822856</v>
      </c>
      <c r="L280" s="32">
        <v>66.666666666666671</v>
      </c>
      <c r="M280" s="32">
        <v>87.22</v>
      </c>
      <c r="N280" s="33">
        <v>27.829858360971983</v>
      </c>
      <c r="O280" s="34">
        <v>845.28601672834668</v>
      </c>
      <c r="P280" s="33">
        <v>28.176200557611555</v>
      </c>
    </row>
    <row r="281" spans="1:16">
      <c r="A281" s="30" t="s">
        <v>131</v>
      </c>
      <c r="B281" s="30" t="s">
        <v>349</v>
      </c>
      <c r="C281" s="31">
        <v>5420476820</v>
      </c>
      <c r="D281" s="31">
        <v>600000000</v>
      </c>
      <c r="E281" s="32">
        <v>27.891190330459011</v>
      </c>
      <c r="F281" s="32">
        <v>15.495105739143895</v>
      </c>
      <c r="G281" s="31">
        <v>476.48790200000002</v>
      </c>
      <c r="H281" s="32">
        <v>3.01</v>
      </c>
      <c r="I281" s="32">
        <v>4.2204238736508692E-2</v>
      </c>
      <c r="J281" s="31">
        <v>-882648890</v>
      </c>
      <c r="K281" s="32">
        <v>-2.0393159957409566</v>
      </c>
      <c r="L281" s="32">
        <v>66.666666666666671</v>
      </c>
      <c r="M281" s="32">
        <v>79.41</v>
      </c>
      <c r="N281" s="33">
        <v>33.234709875584507</v>
      </c>
      <c r="O281" s="34">
        <v>779.76662548226261</v>
      </c>
      <c r="P281" s="33">
        <v>25.992220849408753</v>
      </c>
    </row>
    <row r="282" spans="1:16">
      <c r="A282" s="30" t="s">
        <v>82</v>
      </c>
      <c r="B282" s="30" t="s">
        <v>349</v>
      </c>
      <c r="C282" s="31">
        <v>1381899413</v>
      </c>
      <c r="D282" s="31">
        <v>645000000</v>
      </c>
      <c r="E282" s="32">
        <v>58.199043405603163</v>
      </c>
      <c r="F282" s="32">
        <v>90.231075047446765</v>
      </c>
      <c r="G282" s="31">
        <v>592.54522899999995</v>
      </c>
      <c r="H282" s="32">
        <v>1.1599999999999999</v>
      </c>
      <c r="I282" s="32">
        <v>-2.4071524547157219E-2</v>
      </c>
      <c r="J282" s="31">
        <v>-92350724</v>
      </c>
      <c r="K282" s="32">
        <v>-6.9842441083623772</v>
      </c>
      <c r="L282" s="32">
        <v>62.015503875968989</v>
      </c>
      <c r="M282" s="32">
        <v>91.86</v>
      </c>
      <c r="N282" s="33">
        <v>0.43120676716063711</v>
      </c>
      <c r="O282" s="34">
        <v>189.6046598165191</v>
      </c>
      <c r="P282" s="33">
        <v>6.3201553272173037</v>
      </c>
    </row>
    <row r="283" spans="1:16">
      <c r="A283" s="30" t="s">
        <v>245</v>
      </c>
      <c r="B283" s="30" t="s">
        <v>349</v>
      </c>
      <c r="C283" s="31">
        <v>32480282242</v>
      </c>
      <c r="D283" s="31">
        <v>683200000</v>
      </c>
      <c r="E283" s="32">
        <v>6.3551825934456909</v>
      </c>
      <c r="F283" s="32">
        <v>0.71554478848920133</v>
      </c>
      <c r="G283" s="31">
        <v>462.86641400000002</v>
      </c>
      <c r="H283" s="32">
        <v>13.6</v>
      </c>
      <c r="I283" s="32">
        <v>-9.3223541333978588E-2</v>
      </c>
      <c r="J283" s="31">
        <v>103749729</v>
      </c>
      <c r="K283" s="32">
        <v>85.606006739545322</v>
      </c>
      <c r="L283" s="32">
        <v>58.548009367681502</v>
      </c>
      <c r="M283" s="32">
        <v>67.739999999999995</v>
      </c>
      <c r="N283" s="33">
        <v>19.968197369594773</v>
      </c>
      <c r="O283" s="34">
        <v>1035.5751003480332</v>
      </c>
      <c r="P283" s="33">
        <v>34.519170011601105</v>
      </c>
    </row>
    <row r="284" spans="1:16">
      <c r="A284" s="30" t="s">
        <v>249</v>
      </c>
      <c r="B284" s="30" t="s">
        <v>349</v>
      </c>
      <c r="C284" s="31">
        <v>66241618000</v>
      </c>
      <c r="D284" s="31">
        <v>685260000</v>
      </c>
      <c r="E284" s="32">
        <v>3.6580240822512895</v>
      </c>
      <c r="F284" s="32">
        <v>7.4141041402194657E-2</v>
      </c>
      <c r="G284" s="31">
        <v>150.89256599999999</v>
      </c>
      <c r="H284" s="32">
        <v>72.5</v>
      </c>
      <c r="I284" s="32">
        <v>1.0668372322270869</v>
      </c>
      <c r="J284" s="31">
        <v>-924269000</v>
      </c>
      <c r="K284" s="32">
        <v>-53.381342444677905</v>
      </c>
      <c r="L284" s="32">
        <v>58.372004786504391</v>
      </c>
      <c r="M284" s="32">
        <v>22.01</v>
      </c>
      <c r="N284" s="33">
        <v>19.039314033005702</v>
      </c>
      <c r="O284" s="34">
        <v>917.97433400195712</v>
      </c>
      <c r="P284" s="33">
        <v>30.599144466731904</v>
      </c>
    </row>
    <row r="285" spans="1:16">
      <c r="A285" s="30" t="s">
        <v>250</v>
      </c>
      <c r="B285" s="30" t="s">
        <v>349</v>
      </c>
      <c r="C285" s="31">
        <v>14579845739</v>
      </c>
      <c r="D285" s="31">
        <v>758500000</v>
      </c>
      <c r="E285" s="32">
        <v>10.879604508446528</v>
      </c>
      <c r="F285" s="32">
        <v>0.65198085386507632</v>
      </c>
      <c r="G285" s="31">
        <v>164.048046</v>
      </c>
      <c r="H285" s="32">
        <v>22.42</v>
      </c>
      <c r="I285" s="32">
        <v>0.2234345828300377</v>
      </c>
      <c r="J285" s="31">
        <v>-336082138</v>
      </c>
      <c r="K285" s="32">
        <v>-49.651552740360152</v>
      </c>
      <c r="L285" s="32">
        <v>52.735662491760053</v>
      </c>
      <c r="M285" s="32">
        <v>21.62</v>
      </c>
      <c r="N285" s="33">
        <v>25.330726931658571</v>
      </c>
      <c r="O285" s="34">
        <v>2074.7216907248276</v>
      </c>
      <c r="P285" s="33">
        <v>69.157389690827586</v>
      </c>
    </row>
    <row r="286" spans="1:16">
      <c r="A286" s="30" t="s">
        <v>510</v>
      </c>
      <c r="B286" s="30" t="s">
        <v>349</v>
      </c>
      <c r="C286" s="31">
        <v>7188334000</v>
      </c>
      <c r="D286" s="31">
        <v>768000000</v>
      </c>
      <c r="E286" s="32">
        <v>25.52694141987628</v>
      </c>
      <c r="F286" s="32">
        <v>16.619102486898619</v>
      </c>
      <c r="G286" s="31">
        <v>642.21395900000005</v>
      </c>
      <c r="H286" s="32">
        <v>2.44</v>
      </c>
      <c r="I286" s="32">
        <v>-0.12264967647784751</v>
      </c>
      <c r="J286" s="31">
        <v>-707475000</v>
      </c>
      <c r="K286" s="32">
        <v>-2.1711014523481396</v>
      </c>
      <c r="L286" s="32">
        <v>52.083333333333336</v>
      </c>
      <c r="M286" s="32">
        <v>83.62</v>
      </c>
      <c r="N286" s="33">
        <v>28.926657046192595</v>
      </c>
      <c r="O286" s="34">
        <v>70.477723577868915</v>
      </c>
      <c r="P286" s="33">
        <v>2.3492574525956305</v>
      </c>
    </row>
    <row r="287" spans="1:16">
      <c r="A287" s="30" t="s">
        <v>438</v>
      </c>
      <c r="B287" s="30" t="s">
        <v>349</v>
      </c>
      <c r="C287" s="31">
        <v>13120657000</v>
      </c>
      <c r="D287" s="31">
        <v>1000000000</v>
      </c>
      <c r="E287" s="32">
        <v>15.927168245049039</v>
      </c>
      <c r="F287" s="32">
        <v>3.9817920612622597</v>
      </c>
      <c r="G287" s="31">
        <v>554.46052299999997</v>
      </c>
      <c r="H287" s="32">
        <v>4.53</v>
      </c>
      <c r="I287" s="32">
        <v>-0.12814623332197073</v>
      </c>
      <c r="J287" s="31">
        <v>-420715000</v>
      </c>
      <c r="K287" s="32">
        <v>-9.5076239259356097</v>
      </c>
      <c r="L287" s="32">
        <v>40</v>
      </c>
      <c r="M287" s="32">
        <v>55.44</v>
      </c>
      <c r="N287" s="33">
        <v>36.360147536214136</v>
      </c>
      <c r="O287" s="34">
        <v>430.10569065922522</v>
      </c>
      <c r="P287" s="33">
        <v>14.336856355307507</v>
      </c>
    </row>
    <row r="288" spans="1:16">
      <c r="A288" s="30" t="s">
        <v>185</v>
      </c>
      <c r="B288" s="30" t="s">
        <v>349</v>
      </c>
      <c r="C288" s="31">
        <v>10277253756</v>
      </c>
      <c r="D288" s="31">
        <v>1000000000</v>
      </c>
      <c r="E288" s="32">
        <v>33.651904697805897</v>
      </c>
      <c r="F288" s="32">
        <v>5.6086507829676497</v>
      </c>
      <c r="G288" s="31">
        <v>174.82693900000001</v>
      </c>
      <c r="H288" s="32">
        <v>6.8</v>
      </c>
      <c r="I288" s="32">
        <v>-0.1692400003874015</v>
      </c>
      <c r="J288" s="31">
        <v>-1076513816</v>
      </c>
      <c r="K288" s="32">
        <v>-5.5735466752244633</v>
      </c>
      <c r="L288" s="32">
        <v>40</v>
      </c>
      <c r="M288" s="32">
        <v>17.48</v>
      </c>
      <c r="N288" s="33">
        <v>30.893209658143785</v>
      </c>
      <c r="O288" s="34">
        <v>172.10015012996794</v>
      </c>
      <c r="P288" s="33">
        <v>5.7366716709989314</v>
      </c>
    </row>
    <row r="289" spans="1:16">
      <c r="A289" s="30" t="s">
        <v>515</v>
      </c>
      <c r="B289" s="30" t="s">
        <v>349</v>
      </c>
      <c r="C289" s="31">
        <v>13770402942</v>
      </c>
      <c r="D289" s="31">
        <v>1290150000</v>
      </c>
      <c r="E289" s="32">
        <v>8.5548528098891694</v>
      </c>
      <c r="F289" s="32">
        <v>0.73676642336069187</v>
      </c>
      <c r="G289" s="31">
        <v>488.67153000000002</v>
      </c>
      <c r="H289" s="32">
        <v>9.57</v>
      </c>
      <c r="I289" s="32">
        <v>8.5154475790515605E-2</v>
      </c>
      <c r="J289" s="31">
        <v>-1119626416</v>
      </c>
      <c r="K289" s="32">
        <v>-10.370736018790039</v>
      </c>
      <c r="L289" s="32">
        <v>31.00414680463512</v>
      </c>
      <c r="M289" s="32">
        <v>37.869999999999997</v>
      </c>
      <c r="N289" s="33">
        <v>26.299787460961486</v>
      </c>
      <c r="O289" s="34">
        <v>1260.8830683038561</v>
      </c>
      <c r="P289" s="33">
        <v>42.029435610128537</v>
      </c>
    </row>
    <row r="290" spans="1:16">
      <c r="A290" s="30" t="s">
        <v>142</v>
      </c>
      <c r="B290" s="30" t="s">
        <v>349</v>
      </c>
      <c r="C290" s="31">
        <v>3099745984</v>
      </c>
      <c r="D290" s="31">
        <v>1500000000</v>
      </c>
      <c r="E290" s="32">
        <v>30.002662736317848</v>
      </c>
      <c r="F290" s="32">
        <v>20.001775157545232</v>
      </c>
      <c r="G290" s="31">
        <v>2501.1703550000002</v>
      </c>
      <c r="H290" s="32">
        <v>1.06</v>
      </c>
      <c r="I290" s="32">
        <v>-1.0311210282903049E-2</v>
      </c>
      <c r="J290" s="31">
        <v>-110755372</v>
      </c>
      <c r="K290" s="32">
        <v>-13.543361129246174</v>
      </c>
      <c r="L290" s="32">
        <v>26.666666666666668</v>
      </c>
      <c r="M290" s="32">
        <v>83.85</v>
      </c>
      <c r="N290" s="33">
        <v>57.770533871025435</v>
      </c>
      <c r="O290" s="34">
        <v>1085.2962649859387</v>
      </c>
      <c r="P290" s="33">
        <v>36.176542166197954</v>
      </c>
    </row>
    <row r="291" spans="1:16">
      <c r="A291" s="30" t="s">
        <v>342</v>
      </c>
      <c r="B291" s="30" t="s">
        <v>349</v>
      </c>
      <c r="C291" s="31">
        <v>34867255000</v>
      </c>
      <c r="D291" s="31">
        <v>1625000000</v>
      </c>
      <c r="E291" s="32">
        <v>4.0151574703980941</v>
      </c>
      <c r="F291" s="32">
        <v>3.8013325163532251E-2</v>
      </c>
      <c r="G291" s="31">
        <v>152.95793800000001</v>
      </c>
      <c r="H291" s="32">
        <v>65.150000000000006</v>
      </c>
      <c r="I291" s="32">
        <v>-4.1939074817287576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2.854191067568258E-2</v>
      </c>
      <c r="G292" s="31">
        <v>238.33388400000001</v>
      </c>
      <c r="H292" s="32">
        <v>68.3</v>
      </c>
      <c r="I292" s="32">
        <v>-36.314429130427769</v>
      </c>
      <c r="J292" s="31">
        <v>-246395102</v>
      </c>
      <c r="K292" s="32">
        <v>-538.00988759914549</v>
      </c>
      <c r="L292" s="32">
        <v>20.518545723716318</v>
      </c>
      <c r="M292" s="32">
        <v>7.94</v>
      </c>
      <c r="N292" s="33">
        <v>18.367108928461228</v>
      </c>
      <c r="O292" s="34">
        <v>1187.9328989128528</v>
      </c>
      <c r="P292" s="33">
        <v>39.597763297095092</v>
      </c>
    </row>
    <row r="293" spans="1:16">
      <c r="A293" s="30" t="s">
        <v>248</v>
      </c>
      <c r="B293" s="30" t="s">
        <v>349</v>
      </c>
      <c r="C293" s="31">
        <v>15944511283</v>
      </c>
      <c r="D293" s="31">
        <v>1950000000</v>
      </c>
      <c r="E293" s="32">
        <v>2.0466014737116729</v>
      </c>
      <c r="F293" s="32">
        <v>6.5596201080502334E-2</v>
      </c>
      <c r="G293" s="31">
        <v>1199.2076440000001</v>
      </c>
      <c r="H293" s="32">
        <v>16.3</v>
      </c>
      <c r="I293" s="32">
        <v>-8.9551646725613665E-2</v>
      </c>
      <c r="J293" s="31">
        <v>1209286139</v>
      </c>
      <c r="K293" s="32">
        <v>25.800345339110844</v>
      </c>
      <c r="L293" s="32">
        <v>20.512820512820515</v>
      </c>
      <c r="M293" s="32">
        <v>61.49</v>
      </c>
      <c r="N293" s="33">
        <v>77.954537839149765</v>
      </c>
      <c r="O293" s="34">
        <v>1207.5364469250621</v>
      </c>
      <c r="P293" s="33">
        <v>40.251214897502074</v>
      </c>
    </row>
    <row r="294" spans="1:16">
      <c r="A294" s="30" t="s">
        <v>668</v>
      </c>
      <c r="B294" s="30" t="s">
        <v>349</v>
      </c>
      <c r="C294" s="31">
        <v>9236034572</v>
      </c>
      <c r="D294" s="31">
        <v>1995840000</v>
      </c>
      <c r="E294" s="32">
        <v>0.80836356408450027</v>
      </c>
      <c r="F294" s="32">
        <v>1.065853243278256E-2</v>
      </c>
      <c r="G294" s="31">
        <v>1250.3727839999999</v>
      </c>
      <c r="H294" s="32">
        <v>39.58</v>
      </c>
      <c r="I294" s="32">
        <v>-2.1360460621236257</v>
      </c>
      <c r="J294" s="31">
        <v>775924109</v>
      </c>
      <c r="K294" s="32">
        <v>97.743992125394826</v>
      </c>
      <c r="L294" s="32">
        <v>20.041686708353375</v>
      </c>
      <c r="M294" s="32">
        <v>62.64</v>
      </c>
      <c r="N294" s="33">
        <v>49.128707498160907</v>
      </c>
      <c r="O294" s="34">
        <v>1580.1011712253662</v>
      </c>
      <c r="P294" s="33">
        <v>52.670039040845538</v>
      </c>
    </row>
    <row r="295" spans="1:16">
      <c r="A295" s="30" t="s">
        <v>251</v>
      </c>
      <c r="B295" s="30" t="s">
        <v>349</v>
      </c>
      <c r="C295" s="31">
        <v>382411470000</v>
      </c>
      <c r="D295" s="31">
        <v>2100376000</v>
      </c>
      <c r="E295" s="32">
        <v>0.39494215038910524</v>
      </c>
      <c r="F295" s="32">
        <v>2.066307951837913E-3</v>
      </c>
      <c r="G295" s="31">
        <v>1095.0032759999999</v>
      </c>
      <c r="H295" s="32">
        <v>92.5</v>
      </c>
      <c r="I295" s="32">
        <v>1.1393745851453758</v>
      </c>
      <c r="J295" s="31">
        <v>30614000</v>
      </c>
      <c r="K295" s="32">
        <v>6243.3597700398514</v>
      </c>
      <c r="L295" s="32">
        <v>19.044209227300254</v>
      </c>
      <c r="M295" s="32">
        <v>52.13</v>
      </c>
      <c r="N295" s="33">
        <v>85.220524625920405</v>
      </c>
      <c r="O295" s="34">
        <v>1574.4655341052337</v>
      </c>
      <c r="P295" s="33">
        <v>52.48218447017446</v>
      </c>
    </row>
    <row r="296" spans="1:16">
      <c r="A296" s="30" t="s">
        <v>243</v>
      </c>
      <c r="B296" s="30" t="s">
        <v>349</v>
      </c>
      <c r="C296" s="31">
        <v>126462671000</v>
      </c>
      <c r="D296" s="31">
        <v>2435345000</v>
      </c>
      <c r="E296" s="32">
        <v>1.3790356206781933</v>
      </c>
      <c r="F296" s="32">
        <v>1.7695588570076741E-2</v>
      </c>
      <c r="G296" s="31">
        <v>888.70126800000003</v>
      </c>
      <c r="H296" s="32">
        <v>32.64</v>
      </c>
      <c r="I296" s="32">
        <v>-0.70679306437316924</v>
      </c>
      <c r="J296" s="31">
        <v>6206650000</v>
      </c>
      <c r="K296" s="32">
        <v>12.556055198859289</v>
      </c>
      <c r="L296" s="32">
        <v>16.424777598245832</v>
      </c>
      <c r="M296" s="32">
        <v>36.49</v>
      </c>
      <c r="N296" s="33">
        <v>53.061316617320827</v>
      </c>
      <c r="O296" s="34">
        <v>1092.9813787866751</v>
      </c>
      <c r="P296" s="33">
        <v>36.432712626222504</v>
      </c>
    </row>
    <row r="297" spans="1:16">
      <c r="A297" s="30" t="s">
        <v>252</v>
      </c>
      <c r="B297" s="30" t="s">
        <v>349</v>
      </c>
      <c r="C297" s="31">
        <v>714571000000</v>
      </c>
      <c r="D297" s="31">
        <v>2536000000</v>
      </c>
      <c r="E297" s="32">
        <v>0.28134892087383462</v>
      </c>
      <c r="F297" s="32">
        <v>5.233113372601233E-4</v>
      </c>
      <c r="G297" s="31">
        <v>667.62948400000005</v>
      </c>
      <c r="H297" s="32">
        <v>213</v>
      </c>
      <c r="I297" s="32">
        <v>4.7080029843188527</v>
      </c>
      <c r="J297" s="31">
        <v>2084000000</v>
      </c>
      <c r="K297" s="32">
        <v>257.98080614203457</v>
      </c>
      <c r="L297" s="32">
        <v>15.772870662460567</v>
      </c>
      <c r="M297" s="32">
        <v>26.32</v>
      </c>
      <c r="N297" s="33">
        <v>80.097979008971549</v>
      </c>
      <c r="O297" s="34">
        <v>2730.0385470049332</v>
      </c>
      <c r="P297" s="33">
        <v>91.001284900164435</v>
      </c>
    </row>
    <row r="298" spans="1:16">
      <c r="A298" s="30" t="s">
        <v>253</v>
      </c>
      <c r="B298" s="30" t="s">
        <v>349</v>
      </c>
      <c r="C298" s="31">
        <v>90551503000</v>
      </c>
      <c r="D298" s="31">
        <v>2616996000</v>
      </c>
      <c r="E298" s="32">
        <v>1.9845358293791815</v>
      </c>
      <c r="F298" s="32">
        <v>3.6110756822292964E-2</v>
      </c>
      <c r="G298" s="31">
        <v>934.14203199999997</v>
      </c>
      <c r="H298" s="32">
        <v>21.58</v>
      </c>
      <c r="I298" s="32">
        <v>0.24771849840977112</v>
      </c>
      <c r="J298" s="31">
        <v>545713000</v>
      </c>
      <c r="K298" s="32">
        <v>100.70662784284046</v>
      </c>
      <c r="L298" s="32">
        <v>15.284700473367174</v>
      </c>
      <c r="M298" s="32">
        <v>35.69</v>
      </c>
      <c r="N298" s="33">
        <v>47.458381006113314</v>
      </c>
      <c r="O298" s="34">
        <v>1691.3564978318236</v>
      </c>
      <c r="P298" s="33">
        <v>56.378549927727455</v>
      </c>
    </row>
    <row r="299" spans="1:16">
      <c r="A299" s="30" t="s">
        <v>254</v>
      </c>
      <c r="B299" s="30" t="s">
        <v>349</v>
      </c>
      <c r="C299" s="31">
        <v>257153289000</v>
      </c>
      <c r="D299" s="31">
        <v>3063214000</v>
      </c>
      <c r="E299" s="32">
        <v>0.70546852493231671</v>
      </c>
      <c r="F299" s="32">
        <v>5.90521476355425E-3</v>
      </c>
      <c r="G299" s="31">
        <v>1450.4123199999999</v>
      </c>
      <c r="H299" s="32">
        <v>39.1</v>
      </c>
      <c r="I299" s="32">
        <v>-0.77159829817397707</v>
      </c>
      <c r="J299" s="31">
        <v>1446830000</v>
      </c>
      <c r="K299" s="32">
        <v>82.570409792442788</v>
      </c>
      <c r="L299" s="32">
        <v>13.058180068385688</v>
      </c>
      <c r="M299" s="32">
        <v>47.34</v>
      </c>
      <c r="N299" s="33">
        <v>46.868671924932023</v>
      </c>
      <c r="O299" s="34">
        <v>444.88782922992664</v>
      </c>
      <c r="P299" s="33">
        <v>14.829594307664221</v>
      </c>
    </row>
    <row r="300" spans="1:16">
      <c r="A300" s="30" t="s">
        <v>677</v>
      </c>
      <c r="B300" s="30" t="s">
        <v>349</v>
      </c>
      <c r="C300" s="31">
        <v>43272614597</v>
      </c>
      <c r="D300" s="31">
        <v>20000000000</v>
      </c>
      <c r="E300" s="32">
        <v>7.6374064895042943</v>
      </c>
      <c r="F300" s="32">
        <v>0.38187032447521474</v>
      </c>
      <c r="G300" s="31">
        <v>3998.646272</v>
      </c>
      <c r="H300" s="32">
        <v>1.31</v>
      </c>
      <c r="I300" s="32">
        <v>-1.2811211350832741E-2</v>
      </c>
      <c r="J300" s="31">
        <v>-504124534</v>
      </c>
      <c r="K300" s="32">
        <v>-39.672736895602071</v>
      </c>
      <c r="L300" s="32">
        <v>2</v>
      </c>
      <c r="M300" s="32">
        <v>19.989999999999998</v>
      </c>
      <c r="N300" s="33">
        <v>12.16233413819895</v>
      </c>
      <c r="O300" s="34">
        <v>1037.3368954863438</v>
      </c>
      <c r="P300" s="33">
        <v>34.57789651621146</v>
      </c>
    </row>
    <row r="301" spans="1:16">
      <c r="A301" s="25" t="s">
        <v>314</v>
      </c>
      <c r="B301" s="25" t="s">
        <v>376</v>
      </c>
      <c r="C301" s="26">
        <v>202339880</v>
      </c>
      <c r="D301" s="26">
        <v>18255333</v>
      </c>
      <c r="E301" s="27">
        <v>47.605231908178602</v>
      </c>
      <c r="F301" s="27">
        <v>47.413524095002415</v>
      </c>
      <c r="G301" s="26">
        <v>15.26498</v>
      </c>
      <c r="H301" s="27">
        <v>55.05</v>
      </c>
      <c r="I301" s="27">
        <v>-3.1175649876024352</v>
      </c>
      <c r="J301" s="26">
        <v>81750563</v>
      </c>
      <c r="K301" s="27">
        <v>12.281790829990982</v>
      </c>
      <c r="L301" s="27">
        <v>2191.1405286334684</v>
      </c>
      <c r="M301" s="27">
        <v>83.61</v>
      </c>
      <c r="N301" s="28">
        <v>44.748796694607449</v>
      </c>
      <c r="O301" s="29">
        <v>1309.0866268799766</v>
      </c>
      <c r="P301" s="28">
        <v>43.636220895999223</v>
      </c>
    </row>
    <row r="302" spans="1:16">
      <c r="A302" s="25" t="s">
        <v>757</v>
      </c>
      <c r="B302" s="25" t="s">
        <v>376</v>
      </c>
      <c r="C302" s="26">
        <v>903452863</v>
      </c>
      <c r="D302" s="26">
        <v>49875000</v>
      </c>
      <c r="E302" s="27">
        <v>51.752629432151267</v>
      </c>
      <c r="F302" s="27">
        <v>49.411747876501984</v>
      </c>
      <c r="G302" s="26">
        <v>37.056989999999999</v>
      </c>
      <c r="H302" s="27">
        <v>20.86</v>
      </c>
      <c r="I302" s="27">
        <v>-0.38260239494722015</v>
      </c>
      <c r="J302" s="26">
        <v>-3766086</v>
      </c>
      <c r="K302" s="27">
        <v>-278.10703207521016</v>
      </c>
      <c r="L302" s="27">
        <v>802.00501253132836</v>
      </c>
      <c r="M302" s="27">
        <v>74.290000000000006</v>
      </c>
      <c r="N302" s="28">
        <v>9.0611392962528559</v>
      </c>
      <c r="O302" s="29">
        <v>755.02649943207678</v>
      </c>
      <c r="P302" s="28">
        <v>25.167549981069225</v>
      </c>
    </row>
    <row r="303" spans="1:16">
      <c r="A303" s="25" t="s">
        <v>98</v>
      </c>
      <c r="B303" s="25" t="s">
        <v>376</v>
      </c>
      <c r="C303" s="26">
        <v>7603602013</v>
      </c>
      <c r="D303" s="26">
        <v>65000000</v>
      </c>
      <c r="E303" s="27">
        <v>35.731641082811649</v>
      </c>
      <c r="F303" s="27">
        <v>15.269932086671645</v>
      </c>
      <c r="G303" s="26">
        <v>31.101011</v>
      </c>
      <c r="H303" s="27">
        <v>36</v>
      </c>
      <c r="I303" s="27">
        <v>0.15771228978003649</v>
      </c>
      <c r="J303" s="26">
        <v>100241054</v>
      </c>
      <c r="K303" s="27">
        <v>23.343729007478313</v>
      </c>
      <c r="L303" s="27">
        <v>615.38461538461536</v>
      </c>
      <c r="M303" s="27">
        <v>47.84</v>
      </c>
      <c r="N303" s="28">
        <v>15.291719785102396</v>
      </c>
      <c r="O303" s="29">
        <v>1878.0376608037168</v>
      </c>
      <c r="P303" s="28">
        <v>62.601255360123893</v>
      </c>
    </row>
    <row r="304" spans="1:16">
      <c r="A304" s="25" t="s">
        <v>92</v>
      </c>
      <c r="B304" s="25" t="s">
        <v>376</v>
      </c>
      <c r="C304" s="26">
        <v>4540468594</v>
      </c>
      <c r="D304" s="26">
        <v>80000000</v>
      </c>
      <c r="E304" s="27">
        <v>41.38212318762853</v>
      </c>
      <c r="F304" s="27">
        <v>22.490284341102463</v>
      </c>
      <c r="G304" s="26">
        <v>41.814453999999998</v>
      </c>
      <c r="H304" s="27">
        <v>23.12</v>
      </c>
      <c r="I304" s="27">
        <v>0.75334277145280026</v>
      </c>
      <c r="J304" s="26">
        <v>269179938</v>
      </c>
      <c r="K304" s="27">
        <v>6.8355762828060387</v>
      </c>
      <c r="L304" s="27">
        <v>500</v>
      </c>
      <c r="M304" s="27">
        <v>52.26</v>
      </c>
      <c r="N304" s="28">
        <v>36.326065491562922</v>
      </c>
      <c r="O304" s="29">
        <v>2404.6503458888938</v>
      </c>
      <c r="P304" s="28">
        <v>80.155011529629789</v>
      </c>
    </row>
    <row r="305" spans="1:16">
      <c r="A305" s="25" t="s">
        <v>70</v>
      </c>
      <c r="B305" s="25" t="s">
        <v>376</v>
      </c>
      <c r="C305" s="26">
        <v>2433900313</v>
      </c>
      <c r="D305" s="26">
        <v>128172525</v>
      </c>
      <c r="E305" s="27">
        <v>45.748087621442721</v>
      </c>
      <c r="F305" s="27">
        <v>11.897528382530426</v>
      </c>
      <c r="G305" s="26">
        <v>29.906797999999998</v>
      </c>
      <c r="H305" s="27">
        <v>29.24</v>
      </c>
      <c r="I305" s="27">
        <v>0.17944423747747607</v>
      </c>
      <c r="J305" s="26">
        <v>-9819135</v>
      </c>
      <c r="K305" s="27">
        <v>-391.6002529754403</v>
      </c>
      <c r="L305" s="27">
        <v>312.07936334249479</v>
      </c>
      <c r="M305" s="27">
        <v>23.33</v>
      </c>
      <c r="N305" s="28">
        <v>24.135031883223597</v>
      </c>
      <c r="O305" s="29">
        <v>1937.0083888569634</v>
      </c>
      <c r="P305" s="28">
        <v>64.566946295232114</v>
      </c>
    </row>
    <row r="306" spans="1:16">
      <c r="A306" s="25" t="s">
        <v>764</v>
      </c>
      <c r="B306" s="25" t="s">
        <v>376</v>
      </c>
      <c r="C306" s="26">
        <v>2150114200</v>
      </c>
      <c r="D306" s="26">
        <v>225000000</v>
      </c>
      <c r="E306" s="27">
        <v>29.595545426480136</v>
      </c>
      <c r="F306" s="27">
        <v>5.9788980659555833</v>
      </c>
      <c r="G306" s="26">
        <v>59.967219999999998</v>
      </c>
      <c r="H306" s="27">
        <v>22.54</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1.83677701471938</v>
      </c>
      <c r="F307" s="27">
        <v>3.591312962595327E-2</v>
      </c>
      <c r="G307" s="26">
        <v>112.25637500000001</v>
      </c>
      <c r="H307" s="27">
        <v>194</v>
      </c>
      <c r="I307" s="27">
        <v>17.884039408956795</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2.9201166055181083</v>
      </c>
      <c r="F308" s="27">
        <v>5.6222474335428915E-2</v>
      </c>
      <c r="G308" s="26">
        <v>85.154841000000005</v>
      </c>
      <c r="H308" s="27">
        <v>160.9</v>
      </c>
      <c r="I308" s="27">
        <v>2.1604132440313322</v>
      </c>
      <c r="J308" s="26">
        <v>610474964</v>
      </c>
      <c r="K308" s="27">
        <v>85.079000881025479</v>
      </c>
      <c r="L308" s="27">
        <v>123.99256044637322</v>
      </c>
      <c r="M308" s="27">
        <v>26.39</v>
      </c>
      <c r="N308" s="28">
        <v>71.554226529256525</v>
      </c>
      <c r="O308" s="29">
        <v>788.91787263680396</v>
      </c>
      <c r="P308" s="28">
        <v>26.297262421226797</v>
      </c>
    </row>
    <row r="309" spans="1:16">
      <c r="A309" s="25" t="s">
        <v>69</v>
      </c>
      <c r="B309" s="25" t="s">
        <v>376</v>
      </c>
      <c r="C309" s="26">
        <v>1771741339</v>
      </c>
      <c r="D309" s="26">
        <v>400000000</v>
      </c>
      <c r="E309" s="27">
        <v>1.4522923418010691</v>
      </c>
      <c r="F309" s="27">
        <v>5.5011073553070798E-2</v>
      </c>
      <c r="G309" s="26">
        <v>398.89761299999998</v>
      </c>
      <c r="H309" s="27">
        <v>69.05</v>
      </c>
      <c r="I309" s="27">
        <v>-1.0250583258687129</v>
      </c>
      <c r="J309" s="26">
        <v>207480419</v>
      </c>
      <c r="K309" s="27">
        <v>127.24092291330875</v>
      </c>
      <c r="L309" s="27">
        <v>100</v>
      </c>
      <c r="M309" s="27">
        <v>99.72</v>
      </c>
      <c r="N309" s="28">
        <v>66.533330743728257</v>
      </c>
      <c r="O309" s="29">
        <v>1361.5092066190798</v>
      </c>
      <c r="P309" s="28">
        <v>45.383640220635996</v>
      </c>
    </row>
    <row r="310" spans="1:16">
      <c r="A310" s="25" t="s">
        <v>636</v>
      </c>
      <c r="B310" s="25" t="s">
        <v>376</v>
      </c>
      <c r="C310" s="26">
        <v>35674236000</v>
      </c>
      <c r="D310" s="26">
        <v>636584000</v>
      </c>
      <c r="E310" s="27">
        <v>34.150667389890792</v>
      </c>
      <c r="F310" s="27">
        <v>3.1556916096550256</v>
      </c>
      <c r="G310" s="26">
        <v>66.826561999999996</v>
      </c>
      <c r="H310" s="27">
        <v>17.54</v>
      </c>
      <c r="I310" s="27">
        <v>0.88083979761923115</v>
      </c>
      <c r="J310" s="26">
        <v>810045000</v>
      </c>
      <c r="K310" s="27">
        <v>13.359662734786339</v>
      </c>
      <c r="L310" s="27">
        <v>62.835383861360008</v>
      </c>
      <c r="M310" s="27">
        <v>10.49</v>
      </c>
      <c r="N310" s="28">
        <v>43.312089740225908</v>
      </c>
      <c r="O310" s="29">
        <v>2301.1627182444645</v>
      </c>
      <c r="P310" s="28">
        <v>76.705423941482152</v>
      </c>
    </row>
    <row r="311" spans="1:16">
      <c r="A311" s="25" t="s">
        <v>123</v>
      </c>
      <c r="B311" s="25" t="s">
        <v>376</v>
      </c>
      <c r="C311" s="26">
        <v>5623639508</v>
      </c>
      <c r="D311" s="26">
        <v>1705025558</v>
      </c>
      <c r="E311" s="27">
        <v>34.777900656737359</v>
      </c>
      <c r="F311" s="27">
        <v>23.996811690737378</v>
      </c>
      <c r="G311" s="26">
        <v>1420.090837</v>
      </c>
      <c r="H311" s="27">
        <v>0.81</v>
      </c>
      <c r="I311" s="27">
        <v>-1.9481206524002981E-2</v>
      </c>
      <c r="J311" s="26">
        <v>-116222603</v>
      </c>
      <c r="K311" s="27">
        <v>-12.46979233721</v>
      </c>
      <c r="L311" s="27">
        <v>23.460058890214007</v>
      </c>
      <c r="M311" s="27">
        <v>83.28</v>
      </c>
      <c r="N311" s="28">
        <v>6.3158334581878233</v>
      </c>
      <c r="O311" s="29">
        <v>933.40580816780766</v>
      </c>
      <c r="P311" s="28">
        <v>31.11352693892692</v>
      </c>
    </row>
    <row r="312" spans="1:16">
      <c r="A312" s="25" t="s">
        <v>359</v>
      </c>
      <c r="B312" s="25" t="s">
        <v>376</v>
      </c>
      <c r="C312" s="26">
        <v>10008596677</v>
      </c>
      <c r="D312" s="26">
        <v>2640000000</v>
      </c>
      <c r="E312" s="27">
        <v>10.188659744572744</v>
      </c>
      <c r="F312" s="27">
        <v>1.2864469374460537</v>
      </c>
      <c r="G312" s="26">
        <v>1242.5161049999999</v>
      </c>
      <c r="H312" s="27">
        <v>3.16</v>
      </c>
      <c r="I312" s="27">
        <v>-6.7273322955951897E-2</v>
      </c>
      <c r="J312" s="26">
        <v>-490022606</v>
      </c>
      <c r="K312" s="27">
        <v>-16.162519653225957</v>
      </c>
      <c r="L312" s="27">
        <v>15.151515151515152</v>
      </c>
      <c r="M312" s="27">
        <v>47.06</v>
      </c>
      <c r="N312" s="28">
        <v>52.74028793581472</v>
      </c>
      <c r="O312" s="29">
        <v>281.14616059613735</v>
      </c>
      <c r="P312" s="28">
        <v>9.371538686537912</v>
      </c>
    </row>
    <row r="313" spans="1:16">
      <c r="A313" s="25" t="s">
        <v>345</v>
      </c>
      <c r="B313" s="25" t="s">
        <v>376</v>
      </c>
      <c r="C313" s="26">
        <v>16202777314</v>
      </c>
      <c r="D313" s="26">
        <v>2650000000</v>
      </c>
      <c r="E313" s="27">
        <v>5.8815959451807034</v>
      </c>
      <c r="F313" s="27">
        <v>0.31706716685610259</v>
      </c>
      <c r="G313" s="26">
        <v>846.06924800000002</v>
      </c>
      <c r="H313" s="27">
        <v>8.0399999999999991</v>
      </c>
      <c r="I313" s="27">
        <v>-0.25553855340361942</v>
      </c>
      <c r="J313" s="26">
        <v>51151779</v>
      </c>
      <c r="K313" s="27">
        <v>362.64623367253756</v>
      </c>
      <c r="L313" s="27">
        <v>15.09433962264151</v>
      </c>
      <c r="M313" s="27">
        <v>31.92</v>
      </c>
      <c r="N313" s="28">
        <v>51.941410134350868</v>
      </c>
      <c r="O313" s="29">
        <v>113.7280810535469</v>
      </c>
      <c r="P313" s="28">
        <v>3.79093603511823</v>
      </c>
    </row>
    <row r="314" spans="1:16">
      <c r="A314" s="25" t="s">
        <v>395</v>
      </c>
      <c r="B314" s="25" t="s">
        <v>376</v>
      </c>
      <c r="C314" s="26">
        <v>386633607000</v>
      </c>
      <c r="D314" s="26">
        <v>6021689000</v>
      </c>
      <c r="E314" s="27">
        <v>0.92649247629994358</v>
      </c>
      <c r="F314" s="27">
        <v>1.768496979509458E-3</v>
      </c>
      <c r="G314" s="26">
        <v>495.63727299999999</v>
      </c>
      <c r="H314" s="27">
        <v>86.8</v>
      </c>
      <c r="I314" s="27">
        <v>-0.20073358825611365</v>
      </c>
      <c r="J314" s="26">
        <v>4518370000</v>
      </c>
      <c r="K314" s="27">
        <v>115.94600331535487</v>
      </c>
      <c r="L314" s="27">
        <v>6.6426545774781793</v>
      </c>
      <c r="M314" s="27">
        <v>8.26</v>
      </c>
      <c r="N314" s="28">
        <v>22.788018269674151</v>
      </c>
      <c r="O314" s="29">
        <v>1616.7936313746966</v>
      </c>
      <c r="P314" s="28">
        <v>53.893121045823221</v>
      </c>
    </row>
    <row r="315" spans="1:16">
      <c r="A315" s="65" t="s">
        <v>441</v>
      </c>
      <c r="B315" s="65" t="s">
        <v>393</v>
      </c>
      <c r="C315" s="66">
        <v>40007605000</v>
      </c>
      <c r="D315" s="66">
        <v>191012000</v>
      </c>
      <c r="E315" s="67">
        <v>1.2172794500914532</v>
      </c>
      <c r="F315" s="67">
        <v>1.5467937993773344E-2</v>
      </c>
      <c r="G315" s="66">
        <v>79.717928999999998</v>
      </c>
      <c r="H315" s="67">
        <v>412.25</v>
      </c>
      <c r="I315" s="67">
        <v>1.8745882176182818</v>
      </c>
      <c r="J315" s="66">
        <v>1862105000</v>
      </c>
      <c r="K315" s="67">
        <v>42.262355774781767</v>
      </c>
      <c r="L315" s="67">
        <v>209.4109270621741</v>
      </c>
      <c r="M315" s="67">
        <v>41.73</v>
      </c>
      <c r="N315" s="68">
        <v>53.053771455378353</v>
      </c>
      <c r="O315" s="69">
        <v>1129.3722695140802</v>
      </c>
      <c r="P315" s="68">
        <v>37.645742317136005</v>
      </c>
    </row>
    <row r="316" spans="1:16">
      <c r="A316" s="65" t="s">
        <v>412</v>
      </c>
      <c r="B316" s="65" t="s">
        <v>393</v>
      </c>
      <c r="C316" s="66">
        <v>2598430651</v>
      </c>
      <c r="D316" s="66">
        <v>216000000</v>
      </c>
      <c r="E316" s="67">
        <v>19.188691235391044</v>
      </c>
      <c r="F316" s="67">
        <v>6.8335794997831352</v>
      </c>
      <c r="G316" s="66">
        <v>154.526747</v>
      </c>
      <c r="H316" s="67">
        <v>13.49</v>
      </c>
      <c r="I316" s="67">
        <v>-0.20054788316959637</v>
      </c>
      <c r="J316" s="66">
        <v>20464961</v>
      </c>
      <c r="K316" s="67">
        <v>137.2101319909674</v>
      </c>
      <c r="L316" s="67">
        <v>185.18518518518519</v>
      </c>
      <c r="M316" s="67">
        <v>71.540000000000006</v>
      </c>
      <c r="N316" s="68">
        <v>58.401626917072825</v>
      </c>
      <c r="O316" s="69">
        <v>554.33139363807618</v>
      </c>
      <c r="P316" s="68">
        <v>18.477713121269208</v>
      </c>
    </row>
    <row r="317" spans="1:16">
      <c r="A317" s="65" t="s">
        <v>444</v>
      </c>
      <c r="B317" s="65" t="s">
        <v>393</v>
      </c>
      <c r="C317" s="66">
        <v>8884541574</v>
      </c>
      <c r="D317" s="66">
        <v>400000000</v>
      </c>
      <c r="E317" s="67">
        <v>16.211354562426362</v>
      </c>
      <c r="F317" s="67">
        <v>1.3073673034214808</v>
      </c>
      <c r="G317" s="66">
        <v>79.448606999999996</v>
      </c>
      <c r="H317" s="67">
        <v>31.06</v>
      </c>
      <c r="I317" s="67">
        <v>1.2592424808940166</v>
      </c>
      <c r="J317" s="66">
        <v>72826471</v>
      </c>
      <c r="K317" s="67">
        <v>170.26775882082765</v>
      </c>
      <c r="L317" s="67">
        <v>100</v>
      </c>
      <c r="M317" s="67">
        <v>19.86</v>
      </c>
      <c r="N317" s="68">
        <v>20.278681507637572</v>
      </c>
      <c r="O317" s="69">
        <v>2582.6914609920132</v>
      </c>
      <c r="P317" s="68">
        <v>86.089715366400441</v>
      </c>
    </row>
    <row r="318" spans="1:16">
      <c r="A318" s="65" t="s">
        <v>392</v>
      </c>
      <c r="B318" s="65" t="s">
        <v>393</v>
      </c>
      <c r="C318" s="66">
        <v>2102739086</v>
      </c>
      <c r="D318" s="66">
        <v>500000000</v>
      </c>
      <c r="E318" s="67">
        <v>21.308921832482042</v>
      </c>
      <c r="F318" s="67">
        <v>2.6636152290602553</v>
      </c>
      <c r="G318" s="66">
        <v>109.220557</v>
      </c>
      <c r="H318" s="67">
        <v>17.190000000000001</v>
      </c>
      <c r="I318" s="67">
        <v>-0.58619591039116159</v>
      </c>
      <c r="J318" s="66">
        <v>36441663</v>
      </c>
      <c r="K318" s="67">
        <v>219.52894959815637</v>
      </c>
      <c r="L318" s="67">
        <v>80</v>
      </c>
      <c r="M318" s="67">
        <v>21.84</v>
      </c>
      <c r="N318" s="68">
        <v>17.293000450887352</v>
      </c>
      <c r="O318" s="69">
        <v>1253.1725070275174</v>
      </c>
      <c r="P318" s="68">
        <v>41.77241690091725</v>
      </c>
    </row>
    <row r="319" spans="1:16">
      <c r="A319" s="30" t="s">
        <v>84</v>
      </c>
      <c r="B319" s="30" t="s">
        <v>605</v>
      </c>
      <c r="C319" s="31">
        <v>1981884130</v>
      </c>
      <c r="D319" s="31">
        <v>20000000</v>
      </c>
      <c r="E319" s="32">
        <v>25.927323120560757</v>
      </c>
      <c r="F319" s="32">
        <v>3.3155144655448541</v>
      </c>
      <c r="G319" s="31">
        <v>3.9666589999999999</v>
      </c>
      <c r="H319" s="32">
        <v>389</v>
      </c>
      <c r="I319" s="32">
        <v>-11.774011593138937</v>
      </c>
      <c r="J319" s="31">
        <v>-83036840</v>
      </c>
      <c r="K319" s="32">
        <v>-94.175067355645993</v>
      </c>
      <c r="L319" s="32">
        <v>2000</v>
      </c>
      <c r="M319" s="32">
        <v>19.829999999999998</v>
      </c>
      <c r="N319" s="33">
        <v>32.715736228460969</v>
      </c>
      <c r="O319" s="34">
        <v>586.07715213127244</v>
      </c>
      <c r="P319" s="33">
        <v>19.535905071042414</v>
      </c>
    </row>
    <row r="320" spans="1:16">
      <c r="A320" s="30" t="s">
        <v>38</v>
      </c>
      <c r="B320" s="30" t="s">
        <v>605</v>
      </c>
      <c r="C320" s="31">
        <v>-97528469</v>
      </c>
      <c r="D320" s="31">
        <v>42000000</v>
      </c>
      <c r="E320" s="32">
        <v>112.05167285303952</v>
      </c>
      <c r="F320" s="32">
        <v>133.39484863457085</v>
      </c>
      <c r="G320" s="31">
        <v>17.263808999999998</v>
      </c>
      <c r="H320" s="32">
        <v>20.68</v>
      </c>
      <c r="I320" s="32">
        <v>-0.49661311858580603</v>
      </c>
      <c r="J320" s="31">
        <v>-153589240</v>
      </c>
      <c r="K320" s="32">
        <v>-5.4691331241693755</v>
      </c>
      <c r="L320" s="32">
        <v>952.38095238095241</v>
      </c>
      <c r="M320" s="32">
        <v>41.1</v>
      </c>
      <c r="N320" s="33">
        <v>102.06882631398656</v>
      </c>
      <c r="O320" s="34">
        <v>523.89050424306947</v>
      </c>
      <c r="P320" s="33">
        <v>17.463016808102317</v>
      </c>
    </row>
    <row r="321" spans="1:16">
      <c r="A321" s="30" t="s">
        <v>94</v>
      </c>
      <c r="B321" s="30" t="s">
        <v>605</v>
      </c>
      <c r="C321" s="31">
        <v>3080653025</v>
      </c>
      <c r="D321" s="31">
        <v>72000000</v>
      </c>
      <c r="E321" s="32">
        <v>83.017865444643675</v>
      </c>
      <c r="F321" s="32">
        <v>30.34278707772064</v>
      </c>
      <c r="G321" s="31">
        <v>12.606714999999999</v>
      </c>
      <c r="H321" s="32">
        <v>38.24</v>
      </c>
      <c r="I321" s="32">
        <v>-2.2757168298540051</v>
      </c>
      <c r="J321" s="31">
        <v>46315316</v>
      </c>
      <c r="K321" s="32">
        <v>59.073331163280848</v>
      </c>
      <c r="L321" s="32">
        <v>555.55555555555554</v>
      </c>
      <c r="M321" s="32">
        <v>17.5</v>
      </c>
      <c r="N321" s="33">
        <v>52.822499176123891</v>
      </c>
      <c r="O321" s="34">
        <v>376.16372322774401</v>
      </c>
      <c r="P321" s="33">
        <v>12.538790774258134</v>
      </c>
    </row>
    <row r="322" spans="1:16">
      <c r="A322" s="30" t="s">
        <v>440</v>
      </c>
      <c r="B322" s="30" t="s">
        <v>605</v>
      </c>
      <c r="C322" s="31">
        <v>2531212102</v>
      </c>
      <c r="D322" s="31">
        <v>75000000</v>
      </c>
      <c r="E322" s="32">
        <v>15.279778473771689</v>
      </c>
      <c r="F322" s="32">
        <v>1.3059639721172385</v>
      </c>
      <c r="G322" s="31">
        <v>17.011634999999998</v>
      </c>
      <c r="H322" s="32">
        <v>153.9</v>
      </c>
      <c r="I322" s="32">
        <v>-7.2815759016381216</v>
      </c>
      <c r="J322" s="31">
        <v>-204398626</v>
      </c>
      <c r="K322" s="32">
        <v>-57.24108928207766</v>
      </c>
      <c r="L322" s="32">
        <v>533.33333333333337</v>
      </c>
      <c r="M322" s="32">
        <v>22.68</v>
      </c>
      <c r="N322" s="33">
        <v>42.61632195758196</v>
      </c>
      <c r="O322" s="34">
        <v>1038.2453898755321</v>
      </c>
      <c r="P322" s="33">
        <v>34.608179662517735</v>
      </c>
    </row>
    <row r="323" spans="1:16">
      <c r="A323" s="30" t="s">
        <v>306</v>
      </c>
      <c r="B323" s="30" t="s">
        <v>605</v>
      </c>
      <c r="C323" s="31">
        <v>576980288</v>
      </c>
      <c r="D323" s="31">
        <v>77449591</v>
      </c>
      <c r="E323" s="32">
        <v>9.3393302181000113</v>
      </c>
      <c r="F323" s="32">
        <v>1.4887150671068503</v>
      </c>
      <c r="G323" s="31">
        <v>54.217528999999999</v>
      </c>
      <c r="H323" s="32">
        <v>79</v>
      </c>
      <c r="I323" s="32">
        <v>5.3060657684911661</v>
      </c>
      <c r="J323" s="31">
        <v>-12886865</v>
      </c>
      <c r="K323" s="32">
        <v>-486.80706060007611</v>
      </c>
      <c r="L323" s="32">
        <v>516.46496106093059</v>
      </c>
      <c r="M323" s="32">
        <v>70</v>
      </c>
      <c r="N323" s="33">
        <v>22.057903006089337</v>
      </c>
      <c r="O323" s="34">
        <v>2948.941163946311</v>
      </c>
      <c r="P323" s="33">
        <v>98.298038798210371</v>
      </c>
    </row>
    <row r="324" spans="1:16">
      <c r="A324" s="30" t="s">
        <v>37</v>
      </c>
      <c r="B324" s="30" t="s">
        <v>605</v>
      </c>
      <c r="C324" s="31">
        <v>674554994</v>
      </c>
      <c r="D324" s="31">
        <v>112400000</v>
      </c>
      <c r="E324" s="32">
        <v>75.32784938002473</v>
      </c>
      <c r="F324" s="32">
        <v>134.03531918153865</v>
      </c>
      <c r="G324" s="31">
        <v>100.007176</v>
      </c>
      <c r="H324" s="32">
        <v>5.31</v>
      </c>
      <c r="I324" s="32">
        <v>-9.847370039908121E-2</v>
      </c>
      <c r="J324" s="31">
        <v>11423592</v>
      </c>
      <c r="K324" s="32">
        <v>49.196434886680123</v>
      </c>
      <c r="L324" s="32">
        <v>355.87188612099646</v>
      </c>
      <c r="M324" s="32">
        <v>88.97</v>
      </c>
      <c r="N324" s="33">
        <v>27.497852149847908</v>
      </c>
      <c r="O324" s="34">
        <v>479.92731303937887</v>
      </c>
      <c r="P324" s="33">
        <v>15.997577101312629</v>
      </c>
    </row>
    <row r="325" spans="1:16">
      <c r="A325" s="30" t="s">
        <v>487</v>
      </c>
      <c r="B325" s="30" t="s">
        <v>605</v>
      </c>
      <c r="C325" s="31">
        <v>3548163984</v>
      </c>
      <c r="D325" s="31">
        <v>132000000</v>
      </c>
      <c r="E325" s="32">
        <v>11.000035684115758</v>
      </c>
      <c r="F325" s="32">
        <v>1.1904800523934804</v>
      </c>
      <c r="G325" s="31">
        <v>51.506743</v>
      </c>
      <c r="H325" s="32">
        <v>70.599999999999994</v>
      </c>
      <c r="I325" s="32">
        <v>5.8386499321194094</v>
      </c>
      <c r="J325" s="31">
        <v>-103901230</v>
      </c>
      <c r="K325" s="32">
        <v>-88.930612274753628</v>
      </c>
      <c r="L325" s="32">
        <v>303.030303030303</v>
      </c>
      <c r="M325" s="32">
        <v>39.020000000000003</v>
      </c>
      <c r="N325" s="33">
        <v>16.988510926249347</v>
      </c>
      <c r="O325" s="34">
        <v>1385.6318114403605</v>
      </c>
      <c r="P325" s="33">
        <v>46.187727048012015</v>
      </c>
    </row>
    <row r="326" spans="1:16">
      <c r="A326" s="30" t="s">
        <v>380</v>
      </c>
      <c r="B326" s="30" t="s">
        <v>605</v>
      </c>
      <c r="C326" s="31">
        <v>4751651642</v>
      </c>
      <c r="D326" s="31">
        <v>262500000</v>
      </c>
      <c r="E326" s="32">
        <v>65.548652463093035</v>
      </c>
      <c r="F326" s="32">
        <v>31.213644030044303</v>
      </c>
      <c r="G326" s="31">
        <v>75.351630999999998</v>
      </c>
      <c r="H326" s="32">
        <v>8.1</v>
      </c>
      <c r="I326" s="32">
        <v>-7.5723208235876633</v>
      </c>
      <c r="J326" s="31">
        <v>-20576283</v>
      </c>
      <c r="K326" s="32">
        <v>-102.05924947669119</v>
      </c>
      <c r="L326" s="32">
        <v>152.38095238095238</v>
      </c>
      <c r="M326" s="32">
        <v>28.7</v>
      </c>
      <c r="N326" s="33">
        <v>67.709360458601765</v>
      </c>
      <c r="O326" s="34">
        <v>565.65945969171753</v>
      </c>
      <c r="P326" s="33">
        <v>18.855315323057251</v>
      </c>
    </row>
    <row r="327" spans="1:16">
      <c r="A327" s="30" t="s">
        <v>197</v>
      </c>
      <c r="B327" s="30" t="s">
        <v>605</v>
      </c>
      <c r="C327" s="31">
        <v>8818140480</v>
      </c>
      <c r="D327" s="31">
        <v>390000000</v>
      </c>
      <c r="E327" s="32">
        <v>56.346781760603093</v>
      </c>
      <c r="F327" s="32">
        <v>16.053214176809998</v>
      </c>
      <c r="G327" s="31">
        <v>74.35284</v>
      </c>
      <c r="H327" s="32">
        <v>9.5500000000000007</v>
      </c>
      <c r="I327" s="32">
        <v>-0.57749664340410156</v>
      </c>
      <c r="J327" s="31">
        <v>-173746692</v>
      </c>
      <c r="K327" s="32">
        <v>-20.201823468385804</v>
      </c>
      <c r="L327" s="32">
        <v>102.56410256410257</v>
      </c>
      <c r="M327" s="32">
        <v>19.059999999999999</v>
      </c>
      <c r="N327" s="33">
        <v>15.224085130305236</v>
      </c>
      <c r="O327" s="34">
        <v>229.70330943691309</v>
      </c>
      <c r="P327" s="33">
        <v>7.6567769812304363</v>
      </c>
    </row>
    <row r="328" spans="1:16">
      <c r="A328" s="30" t="s">
        <v>109</v>
      </c>
      <c r="B328" s="30" t="s">
        <v>605</v>
      </c>
      <c r="C328" s="31">
        <v>1566155489</v>
      </c>
      <c r="D328" s="31">
        <v>500000000</v>
      </c>
      <c r="E328" s="32">
        <v>46.936787880921372</v>
      </c>
      <c r="F328" s="32">
        <v>23.468393940460686</v>
      </c>
      <c r="G328" s="31">
        <v>167.149394</v>
      </c>
      <c r="H328" s="32">
        <v>5.0999999999999996</v>
      </c>
      <c r="I328" s="32">
        <v>-2.3030110664639558E-2</v>
      </c>
      <c r="J328" s="31">
        <v>-66095130</v>
      </c>
      <c r="K328" s="32">
        <v>-30.259415481897079</v>
      </c>
      <c r="L328" s="32">
        <v>80</v>
      </c>
      <c r="M328" s="32">
        <v>33.42</v>
      </c>
      <c r="N328" s="33">
        <v>51.975341031264463</v>
      </c>
      <c r="O328" s="34">
        <v>1367.6506993998426</v>
      </c>
      <c r="P328" s="33">
        <v>45.588356646661417</v>
      </c>
    </row>
    <row r="329" spans="1:16">
      <c r="A329" s="30" t="s">
        <v>198</v>
      </c>
      <c r="B329" s="30" t="s">
        <v>605</v>
      </c>
      <c r="C329" s="31">
        <v>6529421000</v>
      </c>
      <c r="D329" s="31">
        <v>500000000</v>
      </c>
      <c r="E329" s="32">
        <v>36.012676462114662</v>
      </c>
      <c r="F329" s="32">
        <v>9.0031691155286655</v>
      </c>
      <c r="G329" s="31">
        <v>124.820319</v>
      </c>
      <c r="H329" s="32">
        <v>8.9</v>
      </c>
      <c r="I329" s="32">
        <v>-0.89758865893606909</v>
      </c>
      <c r="J329" s="31">
        <v>-116951000</v>
      </c>
      <c r="K329" s="32">
        <v>-34.20235825260152</v>
      </c>
      <c r="L329" s="32">
        <v>80</v>
      </c>
      <c r="M329" s="32">
        <v>24.96</v>
      </c>
      <c r="N329" s="33">
        <v>18.927681921989098</v>
      </c>
      <c r="O329" s="34">
        <v>574.00003281459942</v>
      </c>
      <c r="P329" s="33">
        <v>19.133334427153315</v>
      </c>
    </row>
    <row r="330" spans="1:16">
      <c r="A330" s="30" t="s">
        <v>534</v>
      </c>
      <c r="B330" s="30" t="s">
        <v>605</v>
      </c>
      <c r="C330" s="31">
        <v>16816639000</v>
      </c>
      <c r="D330" s="31">
        <v>590000000</v>
      </c>
      <c r="E330" s="32">
        <v>14.083802852110917</v>
      </c>
      <c r="F330" s="32">
        <v>0.85253043898976499</v>
      </c>
      <c r="G330" s="31">
        <v>100.037674</v>
      </c>
      <c r="H330" s="32">
        <v>28.4</v>
      </c>
      <c r="I330" s="32">
        <v>-0.3568457287607103</v>
      </c>
      <c r="J330" s="31">
        <v>-142397000</v>
      </c>
      <c r="K330" s="32">
        <v>-116.01368006348449</v>
      </c>
      <c r="L330" s="32">
        <v>67.79661016949153</v>
      </c>
      <c r="M330" s="32">
        <v>16.95</v>
      </c>
      <c r="N330" s="33">
        <v>20.457188238176638</v>
      </c>
      <c r="O330" s="34">
        <v>195.92498328726595</v>
      </c>
      <c r="P330" s="33">
        <v>6.5308327762421978</v>
      </c>
    </row>
    <row r="331" spans="1:16">
      <c r="A331" s="30" t="s">
        <v>163</v>
      </c>
      <c r="B331" s="30" t="s">
        <v>605</v>
      </c>
      <c r="C331" s="31">
        <v>2210494206</v>
      </c>
      <c r="D331" s="31">
        <v>735000000</v>
      </c>
      <c r="E331" s="32">
        <v>35.605668397484905</v>
      </c>
      <c r="F331" s="32">
        <v>6.0553857818851879</v>
      </c>
      <c r="G331" s="31">
        <v>139.25645700000001</v>
      </c>
      <c r="H331" s="32">
        <v>8.07</v>
      </c>
      <c r="I331" s="32">
        <v>-0.11388925961255401</v>
      </c>
      <c r="J331" s="31">
        <v>-78670547</v>
      </c>
      <c r="K331" s="32">
        <v>-74.742075963956367</v>
      </c>
      <c r="L331" s="32">
        <v>54.42176870748299</v>
      </c>
      <c r="M331" s="32">
        <v>18.940000000000001</v>
      </c>
      <c r="N331" s="33">
        <v>41.98645751514745</v>
      </c>
      <c r="O331" s="34">
        <v>404.83018898926053</v>
      </c>
      <c r="P331" s="33">
        <v>13.49433963297535</v>
      </c>
    </row>
    <row r="332" spans="1:16">
      <c r="A332" s="30" t="s">
        <v>415</v>
      </c>
      <c r="B332" s="30" t="s">
        <v>605</v>
      </c>
      <c r="C332" s="31">
        <v>7934593883</v>
      </c>
      <c r="D332" s="31">
        <v>1049040806</v>
      </c>
      <c r="E332" s="32">
        <v>50.931159051995905</v>
      </c>
      <c r="F332" s="32">
        <v>12.137554316451419</v>
      </c>
      <c r="G332" s="31">
        <v>160.647257</v>
      </c>
      <c r="H332" s="32">
        <v>4.8899999999999997</v>
      </c>
      <c r="I332" s="32">
        <v>-0.11202316310302775</v>
      </c>
      <c r="J332" s="31">
        <v>-63498082</v>
      </c>
      <c r="K332" s="32">
        <v>-66.083306642238426</v>
      </c>
      <c r="L332" s="32">
        <v>38.130070604708202</v>
      </c>
      <c r="M332" s="32">
        <v>15.31</v>
      </c>
      <c r="N332" s="33">
        <v>40.922094868266967</v>
      </c>
      <c r="O332" s="34">
        <v>472.94311420673216</v>
      </c>
      <c r="P332" s="33">
        <v>15.764770473557739</v>
      </c>
    </row>
    <row r="333" spans="1:16">
      <c r="A333" s="40" t="s">
        <v>71</v>
      </c>
      <c r="B333" s="40" t="s">
        <v>255</v>
      </c>
      <c r="C333" s="41">
        <v>336306420</v>
      </c>
      <c r="D333" s="41">
        <v>3750000</v>
      </c>
      <c r="E333" s="42">
        <v>13.306421096665328</v>
      </c>
      <c r="F333" s="42">
        <v>0.87034068165581413</v>
      </c>
      <c r="G333" s="41">
        <v>7.3957799999999996E-4</v>
      </c>
      <c r="H333" s="42">
        <v>4065</v>
      </c>
      <c r="I333" s="42">
        <v>-136.15185595652747</v>
      </c>
      <c r="J333" s="41">
        <v>-10342879</v>
      </c>
      <c r="K333" s="42">
        <v>-1478.1909369721911</v>
      </c>
      <c r="L333" s="42">
        <v>10666.666666666666</v>
      </c>
      <c r="M333" s="42">
        <v>19.72</v>
      </c>
      <c r="N333" s="43">
        <v>43.578571089344692</v>
      </c>
      <c r="O333" s="44">
        <v>131.82217813639517</v>
      </c>
      <c r="P333" s="43">
        <v>4.3940726045465057</v>
      </c>
    </row>
    <row r="334" spans="1:16">
      <c r="A334" s="40" t="s">
        <v>39</v>
      </c>
      <c r="B334" s="40" t="s">
        <v>255</v>
      </c>
      <c r="C334" s="41">
        <v>638570889</v>
      </c>
      <c r="D334" s="41">
        <v>10721700</v>
      </c>
      <c r="E334" s="42">
        <v>67.535685838580349</v>
      </c>
      <c r="F334" s="42">
        <v>55.254138506920746</v>
      </c>
      <c r="G334" s="41">
        <v>5.1827810000000003</v>
      </c>
      <c r="H334" s="42">
        <v>114.3</v>
      </c>
      <c r="I334" s="42">
        <v>-3.0387347136422989</v>
      </c>
      <c r="J334" s="41">
        <v>5814918</v>
      </c>
      <c r="K334" s="42">
        <v>210.19622288740788</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36.012755295823155</v>
      </c>
      <c r="F335" s="42">
        <v>2.061443455736649</v>
      </c>
      <c r="G335" s="41">
        <v>7.01302E-4</v>
      </c>
      <c r="H335" s="42">
        <v>1586</v>
      </c>
      <c r="I335" s="42">
        <v>-32.021232784240055</v>
      </c>
      <c r="J335" s="41">
        <v>164509463</v>
      </c>
      <c r="K335" s="42">
        <v>106.19254727006191</v>
      </c>
      <c r="L335" s="42">
        <v>3638.303844577481</v>
      </c>
      <c r="M335" s="42">
        <v>6.37</v>
      </c>
      <c r="N335" s="43">
        <v>73.797606369392582</v>
      </c>
      <c r="O335" s="44">
        <v>877.50887240472684</v>
      </c>
      <c r="P335" s="43">
        <v>29.250295746824229</v>
      </c>
    </row>
    <row r="336" spans="1:16">
      <c r="A336" s="40" t="s">
        <v>45</v>
      </c>
      <c r="B336" s="40" t="s">
        <v>255</v>
      </c>
      <c r="C336" s="41">
        <v>879240094</v>
      </c>
      <c r="D336" s="41">
        <v>14175000</v>
      </c>
      <c r="E336" s="42">
        <v>19.394175385791701</v>
      </c>
      <c r="F336" s="42">
        <v>3.6485221184323011</v>
      </c>
      <c r="G336" s="41">
        <v>5.5196949999999996</v>
      </c>
      <c r="H336" s="42">
        <v>373.75</v>
      </c>
      <c r="I336" s="42">
        <v>-5.0099312199734527</v>
      </c>
      <c r="J336" s="41">
        <v>-27853019</v>
      </c>
      <c r="K336" s="42">
        <v>-190.84555968600748</v>
      </c>
      <c r="L336" s="42">
        <v>2821.8694885361551</v>
      </c>
      <c r="M336" s="42">
        <v>38.93</v>
      </c>
      <c r="N336" s="43">
        <v>61.984161215976336</v>
      </c>
      <c r="O336" s="44">
        <v>1233.7943580831732</v>
      </c>
      <c r="P336" s="43">
        <v>41.126478602772437</v>
      </c>
    </row>
    <row r="337" spans="1:16">
      <c r="A337" s="40" t="s">
        <v>482</v>
      </c>
      <c r="B337" s="40" t="s">
        <v>255</v>
      </c>
      <c r="C337" s="41">
        <v>3023972122</v>
      </c>
      <c r="D337" s="41">
        <v>21000000</v>
      </c>
      <c r="E337" s="42">
        <v>15.106727138895405</v>
      </c>
      <c r="F337" s="42">
        <v>1.3728396164027086</v>
      </c>
      <c r="G337" s="41">
        <v>4.9969520000000003</v>
      </c>
      <c r="H337" s="42">
        <v>530</v>
      </c>
      <c r="I337" s="42">
        <v>20.061550293187679</v>
      </c>
      <c r="J337" s="41">
        <v>40710262</v>
      </c>
      <c r="K337" s="42">
        <v>270.30039747717666</v>
      </c>
      <c r="L337" s="42">
        <v>1904.7619047619048</v>
      </c>
      <c r="M337" s="42">
        <v>23.79</v>
      </c>
      <c r="N337" s="43">
        <v>39.157529117534942</v>
      </c>
      <c r="O337" s="44">
        <v>2894.0259068142759</v>
      </c>
      <c r="P337" s="43">
        <v>96.467530227142532</v>
      </c>
    </row>
    <row r="338" spans="1:16">
      <c r="A338" s="40" t="s">
        <v>448</v>
      </c>
      <c r="B338" s="40" t="s">
        <v>255</v>
      </c>
      <c r="C338" s="41">
        <v>447250420</v>
      </c>
      <c r="D338" s="41">
        <v>23850000</v>
      </c>
      <c r="E338" s="42">
        <v>19.998512430651356</v>
      </c>
      <c r="F338" s="42">
        <v>4.0507828579692635</v>
      </c>
      <c r="G338" s="41">
        <v>10.082440999999999</v>
      </c>
      <c r="H338" s="42">
        <v>198.4</v>
      </c>
      <c r="I338" s="42">
        <v>-4.6192434643313049</v>
      </c>
      <c r="J338" s="41">
        <v>5945065</v>
      </c>
      <c r="K338" s="42">
        <v>830.42826276920437</v>
      </c>
      <c r="L338" s="42">
        <v>1677.1488469601677</v>
      </c>
      <c r="M338" s="42">
        <v>42.27</v>
      </c>
      <c r="N338" s="43">
        <v>43.569757440233438</v>
      </c>
      <c r="O338" s="44">
        <v>674.68212806583051</v>
      </c>
      <c r="P338" s="43">
        <v>22.489404268861016</v>
      </c>
    </row>
    <row r="339" spans="1:16">
      <c r="A339" s="40" t="s">
        <v>102</v>
      </c>
      <c r="B339" s="40" t="s">
        <v>255</v>
      </c>
      <c r="C339" s="41">
        <v>1186366071</v>
      </c>
      <c r="D339" s="41">
        <v>46656000</v>
      </c>
      <c r="E339" s="42">
        <v>56.646001599850571</v>
      </c>
      <c r="F339" s="42">
        <v>43.361443023597154</v>
      </c>
      <c r="G339" s="41">
        <v>24.81212</v>
      </c>
      <c r="H339" s="42">
        <v>28.46</v>
      </c>
      <c r="I339" s="42">
        <v>0.1457840597189346</v>
      </c>
      <c r="J339" s="41">
        <v>-1305327</v>
      </c>
      <c r="K339" s="42">
        <v>-1000.7975013157622</v>
      </c>
      <c r="L339" s="42">
        <v>857.33882030178324</v>
      </c>
      <c r="M339" s="42">
        <v>53.18</v>
      </c>
      <c r="N339" s="43">
        <v>25.26565196327811</v>
      </c>
      <c r="O339" s="44">
        <v>1246.9645213762103</v>
      </c>
      <c r="P339" s="43">
        <v>41.565484045873674</v>
      </c>
    </row>
    <row r="340" spans="1:16">
      <c r="A340" s="40" t="s">
        <v>548</v>
      </c>
      <c r="B340" s="40" t="s">
        <v>255</v>
      </c>
      <c r="C340" s="41">
        <v>1321868358</v>
      </c>
      <c r="D340" s="41">
        <v>55000000</v>
      </c>
      <c r="E340" s="42">
        <v>14.024635675026753</v>
      </c>
      <c r="F340" s="42">
        <v>1.6451185542553375</v>
      </c>
      <c r="G340" s="41">
        <v>18.044423999999999</v>
      </c>
      <c r="H340" s="42">
        <v>158.1</v>
      </c>
      <c r="I340" s="42">
        <v>10.217725071824674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33.194692381134288</v>
      </c>
      <c r="F341" s="42">
        <v>14.568660250662404</v>
      </c>
      <c r="G341" s="41">
        <v>39.640771000000001</v>
      </c>
      <c r="H341" s="42">
        <v>30.4</v>
      </c>
      <c r="I341" s="42">
        <v>-3.5849831690047296E-2</v>
      </c>
      <c r="J341" s="41">
        <v>-4041987</v>
      </c>
      <c r="K341" s="42">
        <v>-563.70789911001691</v>
      </c>
      <c r="L341" s="42">
        <v>544.21768707482988</v>
      </c>
      <c r="M341" s="42">
        <v>53.93</v>
      </c>
      <c r="N341" s="43">
        <v>24.022392231959646</v>
      </c>
      <c r="O341" s="44">
        <v>1792.5277990178347</v>
      </c>
      <c r="P341" s="43">
        <v>59.750926633927826</v>
      </c>
    </row>
    <row r="342" spans="1:16">
      <c r="A342" s="40" t="s">
        <v>308</v>
      </c>
      <c r="B342" s="40" t="s">
        <v>255</v>
      </c>
      <c r="C342" s="41">
        <v>862192368</v>
      </c>
      <c r="D342" s="41">
        <v>93600000</v>
      </c>
      <c r="E342" s="42">
        <v>82.644710743884303</v>
      </c>
      <c r="F342" s="42">
        <v>126.13661590946933</v>
      </c>
      <c r="G342" s="41">
        <v>62.294471000000001</v>
      </c>
      <c r="H342" s="42">
        <v>7.77</v>
      </c>
      <c r="I342" s="42">
        <v>3.1245289091611284E-2</v>
      </c>
      <c r="J342" s="41">
        <v>-2782893</v>
      </c>
      <c r="K342" s="42">
        <v>-235.4384448126464</v>
      </c>
      <c r="L342" s="42">
        <v>427.35042735042737</v>
      </c>
      <c r="M342" s="42">
        <v>66.55</v>
      </c>
      <c r="N342" s="43">
        <v>23.058113989368483</v>
      </c>
      <c r="O342" s="44">
        <v>597.58724625997615</v>
      </c>
      <c r="P342" s="43">
        <v>19.91957487533254</v>
      </c>
    </row>
    <row r="343" spans="1:16">
      <c r="A343" s="40" t="s">
        <v>10</v>
      </c>
      <c r="B343" s="40" t="s">
        <v>255</v>
      </c>
      <c r="C343" s="41">
        <v>9551963345</v>
      </c>
      <c r="D343" s="41">
        <v>100000000</v>
      </c>
      <c r="E343" s="42">
        <v>8.2619193677979297</v>
      </c>
      <c r="F343" s="42">
        <v>0.77214199699046071</v>
      </c>
      <c r="G343" s="41">
        <v>45.468504000000003</v>
      </c>
      <c r="H343" s="42">
        <v>106.5</v>
      </c>
      <c r="I343" s="42">
        <v>3.5252967384849114</v>
      </c>
      <c r="J343" s="41">
        <v>58835982</v>
      </c>
      <c r="K343" s="42">
        <v>181.8615010114049</v>
      </c>
      <c r="L343" s="42">
        <v>400</v>
      </c>
      <c r="M343" s="42">
        <v>45.46</v>
      </c>
      <c r="N343" s="43">
        <v>17.27077558124892</v>
      </c>
      <c r="O343" s="44">
        <v>1451.9234684837493</v>
      </c>
      <c r="P343" s="43">
        <v>48.397448949458308</v>
      </c>
    </row>
    <row r="344" spans="1:16">
      <c r="A344" s="40" t="s">
        <v>87</v>
      </c>
      <c r="B344" s="40" t="s">
        <v>255</v>
      </c>
      <c r="C344" s="41">
        <v>3143931773</v>
      </c>
      <c r="D344" s="41">
        <v>119000000</v>
      </c>
      <c r="E344" s="42">
        <v>65.436954478285301</v>
      </c>
      <c r="F344" s="42">
        <v>21.995614950684136</v>
      </c>
      <c r="G344" s="41">
        <v>24.496238000000002</v>
      </c>
      <c r="H344" s="42">
        <v>24.96</v>
      </c>
      <c r="I344" s="42">
        <v>-0.29915429582733211</v>
      </c>
      <c r="J344" s="41">
        <v>-53375203</v>
      </c>
      <c r="K344" s="42">
        <v>-55.737492932813765</v>
      </c>
      <c r="L344" s="42">
        <v>336.1344537815126</v>
      </c>
      <c r="M344" s="42">
        <v>20.58</v>
      </c>
      <c r="N344" s="43">
        <v>16.978167674945848</v>
      </c>
      <c r="O344" s="44">
        <v>372.87026957215301</v>
      </c>
      <c r="P344" s="43">
        <v>12.429008985738433</v>
      </c>
    </row>
    <row r="345" spans="1:16">
      <c r="A345" s="40" t="s">
        <v>40</v>
      </c>
      <c r="B345" s="40" t="s">
        <v>255</v>
      </c>
      <c r="C345" s="41">
        <v>1508599655</v>
      </c>
      <c r="D345" s="41">
        <v>119728125</v>
      </c>
      <c r="E345" s="42">
        <v>170.23794086638748</v>
      </c>
      <c r="F345" s="42">
        <v>355.46773338843207</v>
      </c>
      <c r="G345" s="41">
        <v>53.051453000000002</v>
      </c>
      <c r="H345" s="42">
        <v>4.43</v>
      </c>
      <c r="I345" s="42">
        <v>1.3302530296367189E-2</v>
      </c>
      <c r="J345" s="41">
        <v>-17925929</v>
      </c>
      <c r="K345" s="42">
        <v>-26.716188600323029</v>
      </c>
      <c r="L345" s="42">
        <v>334.0902565708767</v>
      </c>
      <c r="M345" s="42">
        <v>44.3</v>
      </c>
      <c r="N345" s="43">
        <v>16.801412268278604</v>
      </c>
      <c r="O345" s="44">
        <v>372.52906191087141</v>
      </c>
      <c r="P345" s="43">
        <v>12.417635397029047</v>
      </c>
    </row>
    <row r="346" spans="1:16">
      <c r="A346" s="40" t="s">
        <v>421</v>
      </c>
      <c r="B346" s="40" t="s">
        <v>255</v>
      </c>
      <c r="C346" s="41">
        <v>181919399</v>
      </c>
      <c r="D346" s="41">
        <v>120000000</v>
      </c>
      <c r="E346" s="42">
        <v>124.42453651860147</v>
      </c>
      <c r="F346" s="42">
        <v>117.96031156291409</v>
      </c>
      <c r="G346" s="41">
        <v>42.875571000000001</v>
      </c>
      <c r="H346" s="42">
        <v>7.5</v>
      </c>
      <c r="I346" s="42">
        <v>-0.19281407140378004</v>
      </c>
      <c r="J346" s="41">
        <v>-37672820</v>
      </c>
      <c r="K346" s="42">
        <v>-27.998965806116981</v>
      </c>
      <c r="L346" s="42">
        <v>333.33333333333331</v>
      </c>
      <c r="M346" s="42">
        <v>35.72</v>
      </c>
      <c r="N346" s="43">
        <v>14.244928020982345</v>
      </c>
      <c r="O346" s="44">
        <v>479.06912406021667</v>
      </c>
      <c r="P346" s="43">
        <v>15.968970802007222</v>
      </c>
    </row>
    <row r="347" spans="1:16">
      <c r="A347" s="40" t="s">
        <v>166</v>
      </c>
      <c r="B347" s="40" t="s">
        <v>255</v>
      </c>
      <c r="C347" s="41">
        <v>8044975103</v>
      </c>
      <c r="D347" s="41">
        <v>135000000</v>
      </c>
      <c r="E347" s="42">
        <v>18.572918597089394</v>
      </c>
      <c r="F347" s="42">
        <v>5.503086991730191</v>
      </c>
      <c r="G347" s="41">
        <v>82.584238999999997</v>
      </c>
      <c r="H347" s="42">
        <v>26.08</v>
      </c>
      <c r="I347" s="42">
        <v>0.42509022980390299</v>
      </c>
      <c r="J347" s="41">
        <v>-3113021</v>
      </c>
      <c r="K347" s="42">
        <v>-1084.1558730249492</v>
      </c>
      <c r="L347" s="42">
        <v>296.2962962962963</v>
      </c>
      <c r="M347" s="42">
        <v>61.17</v>
      </c>
      <c r="N347" s="43">
        <v>47.132455057654646</v>
      </c>
      <c r="O347" s="44">
        <v>1471.196068410517</v>
      </c>
      <c r="P347" s="43">
        <v>49.039868947017233</v>
      </c>
    </row>
    <row r="348" spans="1:16">
      <c r="A348" s="40" t="s">
        <v>761</v>
      </c>
      <c r="B348" s="40" t="s">
        <v>255</v>
      </c>
      <c r="C348" s="41">
        <v>3597943991</v>
      </c>
      <c r="D348" s="41">
        <v>160000000</v>
      </c>
      <c r="E348" s="42">
        <v>30.838475957584023</v>
      </c>
      <c r="F348" s="42">
        <v>6.0231398354656296</v>
      </c>
      <c r="G348" s="41">
        <v>39.992564999999999</v>
      </c>
      <c r="H348" s="42">
        <v>32.44</v>
      </c>
      <c r="I348" s="42">
        <v>-0.42995285884395423</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48.596746611391019</v>
      </c>
      <c r="F349" s="42">
        <v>27.83318820812773</v>
      </c>
      <c r="G349" s="41">
        <v>78.469515999999999</v>
      </c>
      <c r="H349" s="42">
        <v>10.49</v>
      </c>
      <c r="I349" s="42">
        <v>0.35941027464627062</v>
      </c>
      <c r="J349" s="41">
        <v>-20343122</v>
      </c>
      <c r="K349" s="42">
        <v>-85.827534239828083</v>
      </c>
      <c r="L349" s="42">
        <v>229.09507445589921</v>
      </c>
      <c r="M349" s="42">
        <v>44.94</v>
      </c>
      <c r="N349" s="43">
        <v>43.58537627527808</v>
      </c>
      <c r="O349" s="44">
        <v>2404.7975981407913</v>
      </c>
      <c r="P349" s="43">
        <v>80.159919938026377</v>
      </c>
    </row>
    <row r="350" spans="1:16">
      <c r="A350" s="40" t="s">
        <v>307</v>
      </c>
      <c r="B350" s="40" t="s">
        <v>255</v>
      </c>
      <c r="C350" s="41">
        <v>402238316</v>
      </c>
      <c r="D350" s="41">
        <v>177187500</v>
      </c>
      <c r="E350" s="42">
        <v>5.8314722935526877</v>
      </c>
      <c r="F350" s="42">
        <v>0.60946865697852903</v>
      </c>
      <c r="G350" s="41">
        <v>124.842961</v>
      </c>
      <c r="H350" s="42">
        <v>54.95</v>
      </c>
      <c r="I350" s="42">
        <v>-1.5503264948701485</v>
      </c>
      <c r="J350" s="41">
        <v>-50345394</v>
      </c>
      <c r="K350" s="42">
        <v>-190.04965975636222</v>
      </c>
      <c r="L350" s="42">
        <v>225.7495590828924</v>
      </c>
      <c r="M350" s="42">
        <v>70.45</v>
      </c>
      <c r="N350" s="43">
        <v>37.623042739957093</v>
      </c>
      <c r="O350" s="44">
        <v>566.27804696667067</v>
      </c>
      <c r="P350" s="43">
        <v>18.875934898889021</v>
      </c>
    </row>
    <row r="351" spans="1:16">
      <c r="A351" s="40" t="s">
        <v>43</v>
      </c>
      <c r="B351" s="40" t="s">
        <v>255</v>
      </c>
      <c r="C351" s="41">
        <v>595998092</v>
      </c>
      <c r="D351" s="41">
        <v>187641391</v>
      </c>
      <c r="E351" s="42">
        <v>29.495037709248745</v>
      </c>
      <c r="F351" s="42">
        <v>15.718833436514412</v>
      </c>
      <c r="G351" s="41">
        <v>131.0445</v>
      </c>
      <c r="H351" s="42">
        <v>10.35</v>
      </c>
      <c r="I351" s="42">
        <v>-0.18393490570391435</v>
      </c>
      <c r="J351" s="41">
        <v>39009394</v>
      </c>
      <c r="K351" s="42">
        <v>48.101590862959831</v>
      </c>
      <c r="L351" s="42">
        <v>213.17258301501292</v>
      </c>
      <c r="M351" s="42">
        <v>69.83</v>
      </c>
      <c r="N351" s="43">
        <v>68.044045650097644</v>
      </c>
      <c r="O351" s="44">
        <v>1761.8306216585354</v>
      </c>
      <c r="P351" s="43">
        <v>58.727687388617845</v>
      </c>
    </row>
    <row r="352" spans="1:16">
      <c r="A352" s="40" t="s">
        <v>177</v>
      </c>
      <c r="B352" s="40" t="s">
        <v>255</v>
      </c>
      <c r="C352" s="41">
        <v>2673958636</v>
      </c>
      <c r="D352" s="41">
        <v>190370946</v>
      </c>
      <c r="E352" s="42">
        <v>30.86653942704131</v>
      </c>
      <c r="F352" s="42">
        <v>9.5375834809685696</v>
      </c>
      <c r="G352" s="41">
        <v>74.278114000000002</v>
      </c>
      <c r="H352" s="42">
        <v>17.45</v>
      </c>
      <c r="I352" s="42">
        <v>-1.255749273988819</v>
      </c>
      <c r="J352" s="41">
        <v>34312463</v>
      </c>
      <c r="K352" s="42">
        <v>94.318676044911143</v>
      </c>
      <c r="L352" s="42">
        <v>210.11609618202979</v>
      </c>
      <c r="M352" s="42">
        <v>39.01</v>
      </c>
      <c r="N352" s="43">
        <v>43.052176938168252</v>
      </c>
      <c r="O352" s="44">
        <v>209.15510072818148</v>
      </c>
      <c r="P352" s="43">
        <v>6.9718366909393827</v>
      </c>
    </row>
    <row r="353" spans="1:16">
      <c r="A353" s="40" t="s">
        <v>167</v>
      </c>
      <c r="B353" s="40" t="s">
        <v>255</v>
      </c>
      <c r="C353" s="41">
        <v>3624383186</v>
      </c>
      <c r="D353" s="41">
        <v>190615223</v>
      </c>
      <c r="E353" s="42">
        <v>53.257912909394413</v>
      </c>
      <c r="F353" s="42">
        <v>55.880020568340875</v>
      </c>
      <c r="G353" s="41">
        <v>136.56980300000001</v>
      </c>
      <c r="H353" s="42">
        <v>5.5</v>
      </c>
      <c r="I353" s="42">
        <v>9.7364725887443271E-2</v>
      </c>
      <c r="J353" s="41">
        <v>-54418198</v>
      </c>
      <c r="K353" s="42">
        <v>-17.513922732244826</v>
      </c>
      <c r="L353" s="42">
        <v>209.84682844559586</v>
      </c>
      <c r="M353" s="42">
        <v>71.64</v>
      </c>
      <c r="N353" s="43">
        <v>33.014138422437327</v>
      </c>
      <c r="O353" s="44">
        <v>1149.9452072329934</v>
      </c>
      <c r="P353" s="43">
        <v>38.331506907766446</v>
      </c>
    </row>
    <row r="354" spans="1:16">
      <c r="A354" s="40" t="s">
        <v>44</v>
      </c>
      <c r="B354" s="40" t="s">
        <v>255</v>
      </c>
      <c r="C354" s="41">
        <v>573457342</v>
      </c>
      <c r="D354" s="41">
        <v>200000000</v>
      </c>
      <c r="E354" s="42">
        <v>61.304974469543382</v>
      </c>
      <c r="F354" s="42">
        <v>76.631218086929223</v>
      </c>
      <c r="G354" s="41">
        <v>150.34311</v>
      </c>
      <c r="H354" s="42">
        <v>4.34</v>
      </c>
      <c r="I354" s="42">
        <v>-0.10231111521358116</v>
      </c>
      <c r="J354" s="41">
        <v>28758269</v>
      </c>
      <c r="K354" s="42">
        <v>27.818085991197872</v>
      </c>
      <c r="L354" s="42">
        <v>200</v>
      </c>
      <c r="M354" s="42">
        <v>75.17</v>
      </c>
      <c r="N354" s="43">
        <v>11.857321447998514</v>
      </c>
      <c r="O354" s="44">
        <v>171.96215272229369</v>
      </c>
      <c r="P354" s="43">
        <v>5.7320717574097895</v>
      </c>
    </row>
    <row r="355" spans="1:16">
      <c r="A355" s="40" t="s">
        <v>258</v>
      </c>
      <c r="B355" s="40" t="s">
        <v>255</v>
      </c>
      <c r="C355" s="41">
        <v>28844632356</v>
      </c>
      <c r="D355" s="41">
        <v>200019288</v>
      </c>
      <c r="E355" s="42">
        <v>11.879571929425886</v>
      </c>
      <c r="F355" s="42">
        <v>0.62518033547296725</v>
      </c>
      <c r="G355" s="41">
        <v>35.457332999999998</v>
      </c>
      <c r="H355" s="42">
        <v>95</v>
      </c>
      <c r="I355" s="42">
        <v>5.6535290973373407</v>
      </c>
      <c r="J355" s="41">
        <v>-90890793</v>
      </c>
      <c r="K355" s="42">
        <v>-209.06223537955049</v>
      </c>
      <c r="L355" s="42">
        <v>199.98071385995536</v>
      </c>
      <c r="M355" s="42">
        <v>17.72</v>
      </c>
      <c r="N355" s="43">
        <v>30.081226856197521</v>
      </c>
      <c r="O355" s="44">
        <v>3000</v>
      </c>
      <c r="P355" s="43">
        <v>100</v>
      </c>
    </row>
    <row r="356" spans="1:16">
      <c r="A356" s="40" t="s">
        <v>2</v>
      </c>
      <c r="B356" s="40" t="s">
        <v>255</v>
      </c>
      <c r="C356" s="41">
        <v>71378041000</v>
      </c>
      <c r="D356" s="41">
        <v>219801000</v>
      </c>
      <c r="E356" s="42">
        <v>2.3706479974841663</v>
      </c>
      <c r="F356" s="42">
        <v>3.3084136890418225E-2</v>
      </c>
      <c r="G356" s="41">
        <v>51.918782</v>
      </c>
      <c r="H356" s="42">
        <v>325</v>
      </c>
      <c r="I356" s="42">
        <v>17.032431025090546</v>
      </c>
      <c r="J356" s="41">
        <v>134970000</v>
      </c>
      <c r="K356" s="42">
        <v>530.89668815292282</v>
      </c>
      <c r="L356" s="42">
        <v>181.98279352687203</v>
      </c>
      <c r="M356" s="42">
        <v>23.62</v>
      </c>
      <c r="N356" s="43">
        <v>13.468949484215686</v>
      </c>
      <c r="O356" s="44">
        <v>2966.1805702870038</v>
      </c>
      <c r="P356" s="43">
        <v>98.872685676233459</v>
      </c>
    </row>
    <row r="357" spans="1:16">
      <c r="A357" s="40" t="s">
        <v>256</v>
      </c>
      <c r="B357" s="40" t="s">
        <v>255</v>
      </c>
      <c r="C357" s="41">
        <v>1748599456</v>
      </c>
      <c r="D357" s="41">
        <v>220000000</v>
      </c>
      <c r="E357" s="42">
        <v>57.514102457922675</v>
      </c>
      <c r="F357" s="42">
        <v>32.678467305637881</v>
      </c>
      <c r="G357" s="41">
        <v>78.150914</v>
      </c>
      <c r="H357" s="42">
        <v>8.9</v>
      </c>
      <c r="I357" s="42">
        <v>-0.17741947987280504</v>
      </c>
      <c r="J357" s="41">
        <v>-145428477</v>
      </c>
      <c r="K357" s="42">
        <v>-12.10216895828456</v>
      </c>
      <c r="L357" s="42">
        <v>181.81818181818181</v>
      </c>
      <c r="M357" s="42">
        <v>35.520000000000003</v>
      </c>
      <c r="N357" s="43">
        <v>32.802736515063131</v>
      </c>
      <c r="O357" s="44">
        <v>245.68857728882568</v>
      </c>
      <c r="P357" s="43">
        <v>8.1896192429608554</v>
      </c>
    </row>
    <row r="358" spans="1:16">
      <c r="A358" s="40" t="s">
        <v>382</v>
      </c>
      <c r="B358" s="40" t="s">
        <v>255</v>
      </c>
      <c r="C358" s="41">
        <v>237921423</v>
      </c>
      <c r="D358" s="41">
        <v>249999992</v>
      </c>
      <c r="E358" s="42">
        <v>50.792975179378601</v>
      </c>
      <c r="F358" s="42">
        <v>50.792976804753856</v>
      </c>
      <c r="G358" s="41">
        <v>187.95273599999999</v>
      </c>
      <c r="H358" s="42">
        <v>4.1900000000000004</v>
      </c>
      <c r="I358" s="42">
        <v>-4.1125605132156018E-2</v>
      </c>
      <c r="J358" s="41">
        <v>5215990</v>
      </c>
      <c r="K358" s="42">
        <v>191.71815283388196</v>
      </c>
      <c r="L358" s="42">
        <v>160.00000512000017</v>
      </c>
      <c r="M358" s="42">
        <v>75.180000000000007</v>
      </c>
      <c r="N358" s="43">
        <v>64.053572469279288</v>
      </c>
      <c r="O358" s="44">
        <v>349.35458768508761</v>
      </c>
      <c r="P358" s="43">
        <v>11.645152922836253</v>
      </c>
    </row>
    <row r="359" spans="1:16">
      <c r="A359" s="40" t="s">
        <v>260</v>
      </c>
      <c r="B359" s="40" t="s">
        <v>255</v>
      </c>
      <c r="C359" s="41">
        <v>2324346355</v>
      </c>
      <c r="D359" s="41">
        <v>270000000</v>
      </c>
      <c r="E359" s="42">
        <v>221.0110814956262</v>
      </c>
      <c r="F359" s="42">
        <v>409.27978054745591</v>
      </c>
      <c r="G359" s="41">
        <v>68.060782000000003</v>
      </c>
      <c r="H359" s="42">
        <v>2.66</v>
      </c>
      <c r="I359" s="42">
        <v>-2.7010668318319993E-2</v>
      </c>
      <c r="J359" s="41">
        <v>120604000</v>
      </c>
      <c r="K359" s="42">
        <v>4.4774634340486221</v>
      </c>
      <c r="L359" s="42">
        <v>148.14814814814815</v>
      </c>
      <c r="M359" s="42">
        <v>25.2</v>
      </c>
      <c r="N359" s="43">
        <v>86.921853000663617</v>
      </c>
      <c r="O359" s="44">
        <v>297.44830247836973</v>
      </c>
      <c r="P359" s="43">
        <v>9.9149434159456575</v>
      </c>
    </row>
    <row r="360" spans="1:16">
      <c r="A360" s="40" t="s">
        <v>117</v>
      </c>
      <c r="B360" s="40" t="s">
        <v>255</v>
      </c>
      <c r="C360" s="41">
        <v>2298735475</v>
      </c>
      <c r="D360" s="41">
        <v>275000000</v>
      </c>
      <c r="E360" s="42">
        <v>103.4301510655536</v>
      </c>
      <c r="F360" s="42">
        <v>376.10964023837676</v>
      </c>
      <c r="G360" s="41">
        <v>231.60181800000001</v>
      </c>
      <c r="H360" s="42">
        <v>1.67</v>
      </c>
      <c r="I360" s="42">
        <v>-5.5112954608121052E-2</v>
      </c>
      <c r="J360" s="41">
        <v>16935617</v>
      </c>
      <c r="K360" s="42">
        <v>16.237967592205234</v>
      </c>
      <c r="L360" s="42">
        <v>145.45454545454547</v>
      </c>
      <c r="M360" s="42">
        <v>84.21</v>
      </c>
      <c r="N360" s="43">
        <v>74.905061634829337</v>
      </c>
      <c r="O360" s="44">
        <v>281.40153403180364</v>
      </c>
      <c r="P360" s="43">
        <v>9.3800511343934545</v>
      </c>
    </row>
    <row r="361" spans="1:16">
      <c r="A361" s="40" t="s">
        <v>257</v>
      </c>
      <c r="B361" s="40" t="s">
        <v>255</v>
      </c>
      <c r="C361" s="41">
        <v>4481586649</v>
      </c>
      <c r="D361" s="41">
        <v>300000000</v>
      </c>
      <c r="E361" s="42">
        <v>18.444494613469793</v>
      </c>
      <c r="F361" s="42">
        <v>4.098776580771065</v>
      </c>
      <c r="G361" s="41">
        <v>140.647705</v>
      </c>
      <c r="H361" s="42">
        <v>15.42</v>
      </c>
      <c r="I361" s="42">
        <v>-0.25314860487346458</v>
      </c>
      <c r="J361" s="41">
        <v>-211813709</v>
      </c>
      <c r="K361" s="42">
        <v>-21.245083810887802</v>
      </c>
      <c r="L361" s="42">
        <v>133.33333333333334</v>
      </c>
      <c r="M361" s="42">
        <v>46.88</v>
      </c>
      <c r="N361" s="43">
        <v>30.458782691895003</v>
      </c>
      <c r="O361" s="44">
        <v>423.90242326610974</v>
      </c>
      <c r="P361" s="43">
        <v>14.130080775536991</v>
      </c>
    </row>
    <row r="362" spans="1:16">
      <c r="A362" s="40" t="s">
        <v>319</v>
      </c>
      <c r="B362" s="40" t="s">
        <v>255</v>
      </c>
      <c r="C362" s="41">
        <v>8232091507</v>
      </c>
      <c r="D362" s="41">
        <v>300000000</v>
      </c>
      <c r="E362" s="42">
        <v>40.217273821822396</v>
      </c>
      <c r="F362" s="42">
        <v>10.312121492774974</v>
      </c>
      <c r="G362" s="41">
        <v>75.779038999999997</v>
      </c>
      <c r="H362" s="42">
        <v>13.13</v>
      </c>
      <c r="I362" s="42">
        <v>5.2855442954335537E-2</v>
      </c>
      <c r="J362" s="41">
        <v>46750790</v>
      </c>
      <c r="K362" s="42">
        <v>83.421050211130122</v>
      </c>
      <c r="L362" s="42">
        <v>133.33333333333334</v>
      </c>
      <c r="M362" s="42">
        <v>25.25</v>
      </c>
      <c r="N362" s="43">
        <v>59.146560517776486</v>
      </c>
      <c r="O362" s="44">
        <v>1132.0242165343257</v>
      </c>
      <c r="P362" s="43">
        <v>37.734140551144186</v>
      </c>
    </row>
    <row r="363" spans="1:16">
      <c r="A363" s="40" t="s">
        <v>261</v>
      </c>
      <c r="B363" s="40" t="s">
        <v>255</v>
      </c>
      <c r="C363" s="41">
        <v>26090409000</v>
      </c>
      <c r="D363" s="41">
        <v>305117000</v>
      </c>
      <c r="E363" s="42">
        <v>16.767999593055404</v>
      </c>
      <c r="F363" s="42">
        <v>0.72310482075018523</v>
      </c>
      <c r="G363" s="41">
        <v>31.206356</v>
      </c>
      <c r="H363" s="42">
        <v>76.5</v>
      </c>
      <c r="I363" s="42">
        <v>-1.1439772733329221</v>
      </c>
      <c r="J363" s="41">
        <v>28632000</v>
      </c>
      <c r="K363" s="42">
        <v>809.89424420229113</v>
      </c>
      <c r="L363" s="42">
        <v>131.09725121838508</v>
      </c>
      <c r="M363" s="42">
        <v>10.220000000000001</v>
      </c>
      <c r="N363" s="43">
        <v>53.551947476257801</v>
      </c>
      <c r="O363" s="44">
        <v>272.57828288680679</v>
      </c>
      <c r="P363" s="43">
        <v>9.0859427628935592</v>
      </c>
    </row>
    <row r="364" spans="1:16">
      <c r="A364" s="40" t="s">
        <v>262</v>
      </c>
      <c r="B364" s="40" t="s">
        <v>255</v>
      </c>
      <c r="C364" s="41">
        <v>35388745864</v>
      </c>
      <c r="D364" s="41">
        <v>334000000</v>
      </c>
      <c r="E364" s="42">
        <v>1.1919027277695122</v>
      </c>
      <c r="F364" s="42">
        <v>7.5286308886626258E-3</v>
      </c>
      <c r="G364" s="41">
        <v>70.556014000000005</v>
      </c>
      <c r="H364" s="42">
        <v>475.75</v>
      </c>
      <c r="I364" s="42">
        <v>13.616102399278985</v>
      </c>
      <c r="J364" s="41">
        <v>3685710974</v>
      </c>
      <c r="K364" s="42">
        <v>42.953992083699397</v>
      </c>
      <c r="L364" s="42">
        <v>119.76047904191617</v>
      </c>
      <c r="M364" s="42">
        <v>21.12</v>
      </c>
      <c r="N364" s="43">
        <v>41.265120286241007</v>
      </c>
      <c r="O364" s="44">
        <v>1770.8131402856172</v>
      </c>
      <c r="P364" s="43">
        <v>59.027104676187243</v>
      </c>
    </row>
    <row r="365" spans="1:16">
      <c r="A365" s="40" t="s">
        <v>74</v>
      </c>
      <c r="B365" s="40" t="s">
        <v>255</v>
      </c>
      <c r="C365" s="41">
        <v>633089921</v>
      </c>
      <c r="D365" s="41">
        <v>375000000</v>
      </c>
      <c r="E365" s="42">
        <v>18.907809303398491</v>
      </c>
      <c r="F365" s="42">
        <v>5.0420824809062639</v>
      </c>
      <c r="G365" s="41">
        <v>217.20958099999999</v>
      </c>
      <c r="H365" s="42">
        <v>9.74</v>
      </c>
      <c r="I365" s="42">
        <v>0.41642702139525589</v>
      </c>
      <c r="J365" s="41">
        <v>6803042</v>
      </c>
      <c r="K365" s="42">
        <v>551.22399655918628</v>
      </c>
      <c r="L365" s="42">
        <v>106.66666666666667</v>
      </c>
      <c r="M365" s="42">
        <v>57.92</v>
      </c>
      <c r="N365" s="43">
        <v>63.007723594808695</v>
      </c>
      <c r="O365" s="44">
        <v>2489.9472091784173</v>
      </c>
      <c r="P365" s="43">
        <v>82.998240305947249</v>
      </c>
    </row>
    <row r="366" spans="1:16">
      <c r="A366" s="40" t="s">
        <v>341</v>
      </c>
      <c r="B366" s="40" t="s">
        <v>255</v>
      </c>
      <c r="C366" s="41">
        <v>3823224810</v>
      </c>
      <c r="D366" s="41">
        <v>486200000</v>
      </c>
      <c r="E366" s="42">
        <v>18.648757138801344</v>
      </c>
      <c r="F366" s="42">
        <v>2.1308968804334456</v>
      </c>
      <c r="G366" s="41">
        <v>116.492937</v>
      </c>
      <c r="H366" s="42">
        <v>18.420000000000002</v>
      </c>
      <c r="I366" s="42">
        <v>-0.37160673754611651</v>
      </c>
      <c r="J366" s="41">
        <v>161327589</v>
      </c>
      <c r="K366" s="42">
        <v>54.247386043809286</v>
      </c>
      <c r="L366" s="42">
        <v>82.270670505964617</v>
      </c>
      <c r="M366" s="42">
        <v>23.95</v>
      </c>
      <c r="N366" s="43">
        <v>70.499041182838283</v>
      </c>
      <c r="O366" s="44">
        <v>924.23687926720913</v>
      </c>
      <c r="P366" s="43">
        <v>30.807895975573636</v>
      </c>
    </row>
    <row r="367" spans="1:16">
      <c r="A367" s="40" t="s">
        <v>321</v>
      </c>
      <c r="B367" s="40" t="s">
        <v>255</v>
      </c>
      <c r="C367" s="41">
        <v>2964377336</v>
      </c>
      <c r="D367" s="41">
        <v>500000000</v>
      </c>
      <c r="E367" s="42">
        <v>33.676071551549221</v>
      </c>
      <c r="F367" s="42">
        <v>33.676071551549221</v>
      </c>
      <c r="G367" s="41">
        <v>422.728272</v>
      </c>
      <c r="H367" s="42">
        <v>2.81</v>
      </c>
      <c r="I367" s="42">
        <v>-8.5949328496937927E-2</v>
      </c>
      <c r="J367" s="41">
        <v>-298290114</v>
      </c>
      <c r="K367" s="42">
        <v>-3.3524409729515878</v>
      </c>
      <c r="L367" s="42">
        <v>80</v>
      </c>
      <c r="M367" s="42">
        <v>84.54</v>
      </c>
      <c r="N367" s="43">
        <v>15.066937885682702</v>
      </c>
      <c r="O367" s="44">
        <v>159.40663251295854</v>
      </c>
      <c r="P367" s="43">
        <v>5.3135544170986178</v>
      </c>
    </row>
    <row r="368" spans="1:16">
      <c r="A368" s="40" t="s">
        <v>41</v>
      </c>
      <c r="B368" s="40" t="s">
        <v>255</v>
      </c>
      <c r="C368" s="41">
        <v>10058078668</v>
      </c>
      <c r="D368" s="41">
        <v>545000000</v>
      </c>
      <c r="E368" s="42">
        <v>14.949472576627707</v>
      </c>
      <c r="F368" s="42">
        <v>0.7413574300336081</v>
      </c>
      <c r="G368" s="41">
        <v>71.523961</v>
      </c>
      <c r="H368" s="42">
        <v>37.42</v>
      </c>
      <c r="I368" s="42">
        <v>0.88657217771809371</v>
      </c>
      <c r="J368" s="41">
        <v>294689392</v>
      </c>
      <c r="K368" s="42">
        <v>68.427980604065993</v>
      </c>
      <c r="L368" s="42">
        <v>73.394495412844037</v>
      </c>
      <c r="M368" s="42">
        <v>13.12</v>
      </c>
      <c r="N368" s="43">
        <v>46.074526176296651</v>
      </c>
      <c r="O368" s="44">
        <v>2198.6023683233516</v>
      </c>
      <c r="P368" s="43">
        <v>73.286745610778382</v>
      </c>
    </row>
    <row r="369" spans="1:16">
      <c r="A369" s="40" t="s">
        <v>519</v>
      </c>
      <c r="B369" s="40" t="s">
        <v>255</v>
      </c>
      <c r="C369" s="41">
        <v>5131323395</v>
      </c>
      <c r="D369" s="41">
        <v>600000000</v>
      </c>
      <c r="E369" s="42">
        <v>15.337333923513942</v>
      </c>
      <c r="F369" s="42">
        <v>1.4201235114364761</v>
      </c>
      <c r="G369" s="41">
        <v>139.029326</v>
      </c>
      <c r="H369" s="42">
        <v>18.760000000000002</v>
      </c>
      <c r="I369" s="42">
        <v>-0.79099268562898573</v>
      </c>
      <c r="J369" s="41">
        <v>229985505</v>
      </c>
      <c r="K369" s="42">
        <v>46.959481207304783</v>
      </c>
      <c r="L369" s="42">
        <v>66.666666666666671</v>
      </c>
      <c r="M369" s="42">
        <v>23.17</v>
      </c>
      <c r="N369" s="43">
        <v>63.177769907081412</v>
      </c>
      <c r="O369" s="44">
        <v>1016.1397296051983</v>
      </c>
      <c r="P369" s="43">
        <v>33.871324320173279</v>
      </c>
    </row>
    <row r="370" spans="1:16">
      <c r="A370" s="40" t="s">
        <v>180</v>
      </c>
      <c r="B370" s="40" t="s">
        <v>255</v>
      </c>
      <c r="C370" s="41">
        <v>1146147548</v>
      </c>
      <c r="D370" s="41">
        <v>600000000</v>
      </c>
      <c r="E370" s="42">
        <v>52.078857806490589</v>
      </c>
      <c r="F370" s="42">
        <v>43.399048172075489</v>
      </c>
      <c r="G370" s="41">
        <v>335.41250200000002</v>
      </c>
      <c r="H370" s="42">
        <v>2.29</v>
      </c>
      <c r="I370" s="42">
        <v>2.3918280848318041E-2</v>
      </c>
      <c r="J370" s="41">
        <v>-60642937</v>
      </c>
      <c r="K370" s="42">
        <v>-19.787959808081194</v>
      </c>
      <c r="L370" s="42">
        <v>66.666666666666671</v>
      </c>
      <c r="M370" s="42">
        <v>55.9</v>
      </c>
      <c r="N370" s="43">
        <v>58.083701333702166</v>
      </c>
      <c r="O370" s="44">
        <v>1155.6476498310478</v>
      </c>
      <c r="P370" s="43">
        <v>38.521588327701593</v>
      </c>
    </row>
    <row r="371" spans="1:16">
      <c r="A371" s="40" t="s">
        <v>771</v>
      </c>
      <c r="B371" s="40" t="s">
        <v>255</v>
      </c>
      <c r="C371" s="41">
        <v>6697968298</v>
      </c>
      <c r="D371" s="41">
        <v>609000000</v>
      </c>
      <c r="E371" s="42">
        <v>33.96782591137314</v>
      </c>
      <c r="F371" s="42">
        <v>6.1973774696904105</v>
      </c>
      <c r="G371" s="41">
        <v>123.570446</v>
      </c>
      <c r="H371" s="42">
        <v>9.5299999999999994</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9.8040671352062958E-2</v>
      </c>
      <c r="J372" s="41">
        <v>555282156</v>
      </c>
      <c r="K372" s="42">
        <v>13.668726642820484</v>
      </c>
      <c r="L372" s="42">
        <v>57.971014492753625</v>
      </c>
      <c r="M372" s="42">
        <v>38.39</v>
      </c>
      <c r="N372" s="43">
        <v>27.665311560669533</v>
      </c>
      <c r="O372" s="44">
        <v>2220.1760001859902</v>
      </c>
      <c r="P372" s="43">
        <v>74.005866672866347</v>
      </c>
    </row>
    <row r="373" spans="1:16">
      <c r="A373" s="40" t="s">
        <v>241</v>
      </c>
      <c r="B373" s="40" t="s">
        <v>255</v>
      </c>
      <c r="C373" s="41">
        <v>1985914418</v>
      </c>
      <c r="D373" s="41">
        <v>1037000000</v>
      </c>
      <c r="E373" s="42">
        <v>51.146307539253939</v>
      </c>
      <c r="F373" s="42">
        <v>49.321415177679789</v>
      </c>
      <c r="G373" s="41">
        <v>759.30591400000003</v>
      </c>
      <c r="H373" s="42">
        <v>1.03</v>
      </c>
      <c r="I373" s="42">
        <v>-5.3015575564738342E-2</v>
      </c>
      <c r="J373" s="41">
        <v>207556314</v>
      </c>
      <c r="K373" s="42">
        <v>4.9962344195416764</v>
      </c>
      <c r="L373" s="42">
        <v>38.572806171648985</v>
      </c>
      <c r="M373" s="42">
        <v>73.22</v>
      </c>
      <c r="N373" s="43">
        <v>76.529364288985718</v>
      </c>
      <c r="O373" s="44">
        <v>261.15139056874341</v>
      </c>
      <c r="P373" s="43">
        <v>8.705046352291447</v>
      </c>
    </row>
    <row r="374" spans="1:16">
      <c r="A374" s="40" t="s">
        <v>458</v>
      </c>
      <c r="B374" s="40" t="s">
        <v>255</v>
      </c>
      <c r="C374" s="41">
        <v>4785393051</v>
      </c>
      <c r="D374" s="41">
        <v>1296960000</v>
      </c>
      <c r="E374" s="42">
        <v>28.411906761512029</v>
      </c>
      <c r="F374" s="42">
        <v>4.3813080991722222</v>
      </c>
      <c r="G374" s="41">
        <v>266.16580599999998</v>
      </c>
      <c r="H374" s="42">
        <v>5.29</v>
      </c>
      <c r="I374" s="42">
        <v>-7.7254884187587081E-2</v>
      </c>
      <c r="J374" s="41">
        <v>18489123</v>
      </c>
      <c r="K374" s="42">
        <v>350.73594350581152</v>
      </c>
      <c r="L374" s="42">
        <v>30.8413520848754</v>
      </c>
      <c r="M374" s="42">
        <v>20.52</v>
      </c>
      <c r="N374" s="43">
        <v>49.3406751548168</v>
      </c>
      <c r="O374" s="44">
        <v>243.74429968702344</v>
      </c>
      <c r="P374" s="43">
        <v>8.1248099895674475</v>
      </c>
    </row>
    <row r="375" spans="1:16">
      <c r="A375" s="40" t="s">
        <v>42</v>
      </c>
      <c r="B375" s="40" t="s">
        <v>255</v>
      </c>
      <c r="C375" s="41">
        <v>3131402465</v>
      </c>
      <c r="D375" s="41">
        <v>1500000000</v>
      </c>
      <c r="E375" s="42">
        <v>10.846810495373836</v>
      </c>
      <c r="F375" s="42">
        <v>1.0330295709879844</v>
      </c>
      <c r="G375" s="41">
        <v>466.80128100000002</v>
      </c>
      <c r="H375" s="42">
        <v>7.9</v>
      </c>
      <c r="I375" s="42">
        <v>8.9403554430413479E-2</v>
      </c>
      <c r="J375" s="41">
        <v>138936535</v>
      </c>
      <c r="K375" s="42">
        <v>75.574074162710332</v>
      </c>
      <c r="L375" s="42">
        <v>26.666666666666668</v>
      </c>
      <c r="M375" s="42">
        <v>31.12</v>
      </c>
      <c r="N375" s="43">
        <v>43.536827041117682</v>
      </c>
      <c r="O375" s="44">
        <v>419.18619436102722</v>
      </c>
      <c r="P375" s="43">
        <v>13.972873145367574</v>
      </c>
    </row>
    <row r="376" spans="1:16">
      <c r="A376" s="40" t="s">
        <v>259</v>
      </c>
      <c r="B376" s="40" t="s">
        <v>255</v>
      </c>
      <c r="C376" s="41">
        <v>353670740000</v>
      </c>
      <c r="D376" s="41">
        <v>1926796000</v>
      </c>
      <c r="E376" s="42">
        <v>0.10889928636264659</v>
      </c>
      <c r="F376" s="42">
        <v>1.4308437211557504E-4</v>
      </c>
      <c r="G376" s="41">
        <v>936.47786499999995</v>
      </c>
      <c r="H376" s="42">
        <v>392.25</v>
      </c>
      <c r="I376" s="42">
        <v>26.362014439097834</v>
      </c>
      <c r="J376" s="41">
        <v>3815100000</v>
      </c>
      <c r="K376" s="42">
        <v>199.49265287934784</v>
      </c>
      <c r="L376" s="42">
        <v>20.75985210681359</v>
      </c>
      <c r="M376" s="42">
        <v>48.6</v>
      </c>
      <c r="N376" s="43">
        <v>48.906582312579332</v>
      </c>
      <c r="O376" s="44">
        <v>3000</v>
      </c>
      <c r="P376" s="43">
        <v>100</v>
      </c>
    </row>
    <row r="377" spans="1:16">
      <c r="A377" s="40" t="s">
        <v>397</v>
      </c>
      <c r="B377" s="40" t="s">
        <v>255</v>
      </c>
      <c r="C377" s="41">
        <v>11360173813</v>
      </c>
      <c r="D377" s="41">
        <v>2100000000</v>
      </c>
      <c r="E377" s="42">
        <v>10.030975652815895</v>
      </c>
      <c r="F377" s="42">
        <v>1.5922183575898246</v>
      </c>
      <c r="G377" s="41">
        <v>1038.647878</v>
      </c>
      <c r="H377" s="42">
        <v>3.84</v>
      </c>
      <c r="I377" s="42">
        <v>-4.3495485518495247E-2</v>
      </c>
      <c r="J377" s="41">
        <v>102822055</v>
      </c>
      <c r="K377" s="42">
        <v>61.27090146175351</v>
      </c>
      <c r="L377" s="42">
        <v>19.047619047619047</v>
      </c>
      <c r="M377" s="42">
        <v>49.45</v>
      </c>
      <c r="N377" s="43">
        <v>29.377294692725268</v>
      </c>
      <c r="O377" s="44">
        <v>699.15071956825841</v>
      </c>
      <c r="P377" s="43">
        <v>23.305023985608614</v>
      </c>
    </row>
    <row r="378" spans="1:16">
      <c r="A378" s="40" t="s">
        <v>264</v>
      </c>
      <c r="B378" s="40" t="s">
        <v>255</v>
      </c>
      <c r="C378" s="41">
        <v>67920029000</v>
      </c>
      <c r="D378" s="41">
        <v>2534400000</v>
      </c>
      <c r="E378" s="42">
        <v>1.6471355656294893</v>
      </c>
      <c r="F378" s="42">
        <v>3.4205865514301929E-2</v>
      </c>
      <c r="G378" s="41">
        <v>1217.3403820000001</v>
      </c>
      <c r="H378" s="42">
        <v>19.95</v>
      </c>
      <c r="I378" s="42">
        <v>9.5619253194108467E-2</v>
      </c>
      <c r="J378" s="41">
        <v>305660000</v>
      </c>
      <c r="K378" s="42">
        <v>157.53975004907414</v>
      </c>
      <c r="L378" s="42">
        <v>15.782828282828282</v>
      </c>
      <c r="M378" s="42">
        <v>48.03</v>
      </c>
      <c r="N378" s="43">
        <v>58.798176691493062</v>
      </c>
      <c r="O378" s="44">
        <v>1738.6033494388571</v>
      </c>
      <c r="P378" s="43">
        <v>57.953444981295235</v>
      </c>
    </row>
    <row r="379" spans="1:16">
      <c r="A379" s="40" t="s">
        <v>671</v>
      </c>
      <c r="B379" s="40" t="s">
        <v>255</v>
      </c>
      <c r="C379" s="41">
        <v>4839967141</v>
      </c>
      <c r="D379" s="41">
        <v>3016276170</v>
      </c>
      <c r="E379" s="42">
        <v>19.114352928501351</v>
      </c>
      <c r="F379" s="42">
        <v>2.7916607494857373</v>
      </c>
      <c r="G379" s="41">
        <v>955.68482200000005</v>
      </c>
      <c r="H379" s="42">
        <v>2.19</v>
      </c>
      <c r="I379" s="42">
        <v>1.3115295143304451E-3</v>
      </c>
      <c r="J379" s="41">
        <v>99081839</v>
      </c>
      <c r="K379" s="42">
        <v>69.10395461069308</v>
      </c>
      <c r="L379" s="42">
        <v>13.26138514697081</v>
      </c>
      <c r="M379" s="42">
        <v>31.68</v>
      </c>
      <c r="N379" s="43">
        <v>0</v>
      </c>
      <c r="O379" s="44">
        <v>573.90738013236501</v>
      </c>
      <c r="P379" s="43">
        <v>19.130246004412168</v>
      </c>
    </row>
    <row r="380" spans="1:16">
      <c r="A380" s="40" t="s">
        <v>265</v>
      </c>
      <c r="B380" s="40" t="s">
        <v>255</v>
      </c>
      <c r="C380" s="41">
        <v>33650224000</v>
      </c>
      <c r="D380" s="41">
        <v>3885000000</v>
      </c>
      <c r="E380" s="42">
        <v>3.1151830821796018</v>
      </c>
      <c r="F380" s="42">
        <v>8.0184892720195675E-2</v>
      </c>
      <c r="G380" s="41">
        <v>1198.914348</v>
      </c>
      <c r="H380" s="42">
        <v>10.71</v>
      </c>
      <c r="I380" s="42">
        <v>-0.34092013441881619</v>
      </c>
      <c r="J380" s="41">
        <v>617790000</v>
      </c>
      <c r="K380" s="42">
        <v>62.885446510950324</v>
      </c>
      <c r="L380" s="42">
        <v>10.296010296010296</v>
      </c>
      <c r="M380" s="42">
        <v>30.86</v>
      </c>
      <c r="N380" s="43">
        <v>54.813732514189361</v>
      </c>
      <c r="O380" s="44">
        <v>980.55960410378464</v>
      </c>
      <c r="P380" s="43">
        <v>32.685320136792818</v>
      </c>
    </row>
    <row r="381" spans="1:16">
      <c r="A381" s="40" t="s">
        <v>263</v>
      </c>
      <c r="B381" s="40" t="s">
        <v>255</v>
      </c>
      <c r="C381" s="41">
        <v>14932847381</v>
      </c>
      <c r="D381" s="41">
        <v>8430000000</v>
      </c>
      <c r="E381" s="42">
        <v>4.0583643935179241</v>
      </c>
      <c r="F381" s="42">
        <v>0.24070963188125291</v>
      </c>
      <c r="G381" s="41">
        <v>3719.4775850000001</v>
      </c>
      <c r="H381" s="42">
        <v>2.65</v>
      </c>
      <c r="I381" s="42">
        <v>-7.215768984522164E-2</v>
      </c>
      <c r="J381" s="41">
        <v>-257856860</v>
      </c>
      <c r="K381" s="42">
        <v>-65.385113275636726</v>
      </c>
      <c r="L381" s="42">
        <v>4.7449584816132857</v>
      </c>
      <c r="M381" s="42">
        <v>44.12</v>
      </c>
      <c r="N381" s="43">
        <v>47.862944147720739</v>
      </c>
      <c r="O381" s="44">
        <v>323.39794083539368</v>
      </c>
      <c r="P381" s="43">
        <v>10.77993136117979</v>
      </c>
    </row>
    <row r="382" spans="1:16">
      <c r="A382" s="40" t="s">
        <v>3</v>
      </c>
      <c r="B382" s="40" t="s">
        <v>255</v>
      </c>
      <c r="C382" s="41">
        <v>171692372000</v>
      </c>
      <c r="D382" s="41">
        <v>43815615000</v>
      </c>
      <c r="E382" s="42">
        <v>0.80433176046710009</v>
      </c>
      <c r="F382" s="42">
        <v>9.1785971789634831E-3</v>
      </c>
      <c r="G382" s="41">
        <v>23521.313182999998</v>
      </c>
      <c r="H382" s="42">
        <v>2.27</v>
      </c>
      <c r="I382" s="42">
        <v>-3.8414873192463617E-2</v>
      </c>
      <c r="J382" s="41">
        <v>1724507000</v>
      </c>
      <c r="K382" s="42">
        <v>50.815235890605258</v>
      </c>
      <c r="L382" s="42">
        <v>0.91291654813015866</v>
      </c>
      <c r="M382" s="42">
        <v>50</v>
      </c>
      <c r="N382" s="43">
        <v>51.471170747611403</v>
      </c>
      <c r="O382" s="44">
        <v>378.16782737718324</v>
      </c>
      <c r="P382" s="43">
        <v>12.605594245906108</v>
      </c>
    </row>
    <row r="383" spans="1:16">
      <c r="A383" s="85" t="s">
        <v>443</v>
      </c>
      <c r="B383" s="85" t="s">
        <v>607</v>
      </c>
      <c r="C383" s="86">
        <v>9403353877</v>
      </c>
      <c r="D383" s="86">
        <v>244750000</v>
      </c>
      <c r="E383" s="87">
        <v>39.524405652775158</v>
      </c>
      <c r="F383" s="87">
        <v>8.0744444643054454</v>
      </c>
      <c r="G383" s="86">
        <v>49.484341999999998</v>
      </c>
      <c r="H383" s="87">
        <v>20.46</v>
      </c>
      <c r="I383" s="87">
        <v>-0.20573548550732212</v>
      </c>
      <c r="J383" s="86">
        <v>1286101</v>
      </c>
      <c r="K383" s="87">
        <v>3806.0774387081574</v>
      </c>
      <c r="L383" s="87">
        <v>163.43207354443311</v>
      </c>
      <c r="M383" s="87">
        <v>20.21</v>
      </c>
      <c r="N383" s="88">
        <v>38.207450650754851</v>
      </c>
      <c r="O383" s="89">
        <v>216.47096864333315</v>
      </c>
      <c r="P383" s="88">
        <v>7.2156989547777721</v>
      </c>
    </row>
    <row r="384" spans="1:16">
      <c r="A384" s="85" t="s">
        <v>396</v>
      </c>
      <c r="B384" s="85" t="s">
        <v>607</v>
      </c>
      <c r="C384" s="86">
        <v>6926934061</v>
      </c>
      <c r="D384" s="86">
        <v>500000000</v>
      </c>
      <c r="E384" s="87">
        <v>8.8132399541182735</v>
      </c>
      <c r="F384" s="87">
        <v>0.38318434583122929</v>
      </c>
      <c r="G384" s="86">
        <v>101.92848499999999</v>
      </c>
      <c r="H384" s="87">
        <v>44.54</v>
      </c>
      <c r="I384" s="87">
        <v>-0.36216744971250847</v>
      </c>
      <c r="J384" s="86">
        <v>852352853</v>
      </c>
      <c r="K384" s="87">
        <v>26.984129775652899</v>
      </c>
      <c r="L384" s="87">
        <v>80</v>
      </c>
      <c r="M384" s="87">
        <v>20.38</v>
      </c>
      <c r="N384" s="88">
        <v>39.736357104147906</v>
      </c>
      <c r="O384" s="89">
        <v>1401.866312922067</v>
      </c>
      <c r="P384" s="88">
        <v>46.728877097402233</v>
      </c>
    </row>
    <row r="385" spans="1:16">
      <c r="A385" s="85" t="s">
        <v>509</v>
      </c>
      <c r="B385" s="85" t="s">
        <v>607</v>
      </c>
      <c r="C385" s="86">
        <v>-1084984172</v>
      </c>
      <c r="D385" s="86">
        <v>700000000</v>
      </c>
      <c r="E385" s="87">
        <v>33.426101908162451</v>
      </c>
      <c r="F385" s="87">
        <v>11.937893538629448</v>
      </c>
      <c r="G385" s="86">
        <v>308.44022699999999</v>
      </c>
      <c r="H385" s="87">
        <v>3.88</v>
      </c>
      <c r="I385" s="87">
        <v>-0.34462645274037396</v>
      </c>
      <c r="J385" s="86">
        <v>4623415</v>
      </c>
      <c r="K385" s="87">
        <v>605.61295060036787</v>
      </c>
      <c r="L385" s="87">
        <v>57.142857142857146</v>
      </c>
      <c r="M385" s="87">
        <v>44.06</v>
      </c>
      <c r="N385" s="88">
        <v>108.25166732410941</v>
      </c>
      <c r="O385" s="89">
        <v>107.92894736017369</v>
      </c>
      <c r="P385" s="88">
        <v>3.5976315786724564</v>
      </c>
    </row>
    <row r="386" spans="1:16">
      <c r="A386" s="85" t="s">
        <v>411</v>
      </c>
      <c r="B386" s="85" t="s">
        <v>607</v>
      </c>
      <c r="C386" s="86">
        <v>15071105467</v>
      </c>
      <c r="D386" s="86">
        <v>825000000</v>
      </c>
      <c r="E386" s="87">
        <v>5.5720488200629417</v>
      </c>
      <c r="F386" s="87">
        <v>0.24121423463475938</v>
      </c>
      <c r="G386" s="86">
        <v>254.99831699999999</v>
      </c>
      <c r="H386" s="87">
        <v>28.16</v>
      </c>
      <c r="I386" s="87">
        <v>-14.292320331462165</v>
      </c>
      <c r="J386" s="86">
        <v>4783118733</v>
      </c>
      <c r="K386" s="87">
        <v>4.8294849635713613</v>
      </c>
      <c r="L386" s="87">
        <v>48.484848484848484</v>
      </c>
      <c r="M386" s="87">
        <v>30.9</v>
      </c>
      <c r="N386" s="88">
        <v>29.67767813563805</v>
      </c>
      <c r="O386" s="89">
        <v>770</v>
      </c>
      <c r="P386" s="88">
        <v>25.666666666666668</v>
      </c>
    </row>
    <row r="387" spans="1:16">
      <c r="A387" s="75" t="s">
        <v>630</v>
      </c>
      <c r="B387" s="75" t="s">
        <v>350</v>
      </c>
      <c r="C387" s="76">
        <v>3913562968</v>
      </c>
      <c r="D387" s="76">
        <v>117000000</v>
      </c>
      <c r="E387" s="77">
        <v>39.935559980415604</v>
      </c>
      <c r="F387" s="77">
        <v>8.1268945829091592</v>
      </c>
      <c r="G387" s="76">
        <v>23.988026999999999</v>
      </c>
      <c r="H387" s="77">
        <v>41.76</v>
      </c>
      <c r="I387" s="77">
        <v>-2.0175341711187329</v>
      </c>
      <c r="J387" s="76">
        <v>-98818698</v>
      </c>
      <c r="K387" s="77">
        <v>-49.72743113858877</v>
      </c>
      <c r="L387" s="77">
        <v>341.88034188034186</v>
      </c>
      <c r="M387" s="77">
        <v>20.5</v>
      </c>
      <c r="N387" s="78">
        <v>12.447001116925401</v>
      </c>
      <c r="O387" s="79">
        <v>55.501402144371312</v>
      </c>
      <c r="P387" s="78">
        <v>1.8500467381457104</v>
      </c>
    </row>
    <row r="388" spans="1:16">
      <c r="A388" s="75" t="s">
        <v>126</v>
      </c>
      <c r="B388" s="75" t="s">
        <v>350</v>
      </c>
      <c r="C388" s="76">
        <v>5067606276</v>
      </c>
      <c r="D388" s="76">
        <v>148867243</v>
      </c>
      <c r="E388" s="77">
        <v>46.392560113996787</v>
      </c>
      <c r="F388" s="77">
        <v>17.313173797257729</v>
      </c>
      <c r="G388" s="76">
        <v>46.839131000000002</v>
      </c>
      <c r="H388" s="77">
        <v>18.41</v>
      </c>
      <c r="I388" s="77">
        <v>1.1880443351095948E-2</v>
      </c>
      <c r="J388" s="76">
        <v>-160673171</v>
      </c>
      <c r="K388" s="77">
        <v>-16.677397709415967</v>
      </c>
      <c r="L388" s="77">
        <v>268.69578017240502</v>
      </c>
      <c r="M388" s="77">
        <v>31.46</v>
      </c>
      <c r="N388" s="78">
        <v>15.462685286591615</v>
      </c>
      <c r="O388" s="79">
        <v>1416.3809674987781</v>
      </c>
      <c r="P388" s="78">
        <v>47.212698916625939</v>
      </c>
    </row>
    <row r="389" spans="1:16">
      <c r="A389" s="75" t="s">
        <v>746</v>
      </c>
      <c r="B389" s="75" t="s">
        <v>350</v>
      </c>
      <c r="C389" s="76">
        <v>13909963000</v>
      </c>
      <c r="D389" s="76">
        <v>259786000</v>
      </c>
      <c r="E389" s="77">
        <v>4.2878394777629545</v>
      </c>
      <c r="F389" s="77">
        <v>0.15719309914654864</v>
      </c>
      <c r="G389" s="76">
        <v>87.197725000000005</v>
      </c>
      <c r="H389" s="77">
        <v>107</v>
      </c>
      <c r="I389" s="77">
        <v>3.3377638697373158</v>
      </c>
      <c r="J389" s="76">
        <v>1314132000</v>
      </c>
      <c r="K389" s="77">
        <v>20.757070066020766</v>
      </c>
      <c r="L389" s="77">
        <v>153.97288537488549</v>
      </c>
      <c r="M389" s="77">
        <v>33.56</v>
      </c>
      <c r="N389" s="78">
        <v>17.409860517438041</v>
      </c>
      <c r="O389" s="79">
        <v>1904.3839441580044</v>
      </c>
      <c r="P389" s="78">
        <v>63.479464805266815</v>
      </c>
    </row>
    <row r="390" spans="1:16">
      <c r="A390" s="75" t="s">
        <v>665</v>
      </c>
      <c r="B390" s="75" t="s">
        <v>350</v>
      </c>
      <c r="C390" s="76">
        <v>1571604579</v>
      </c>
      <c r="D390" s="76">
        <v>275000000</v>
      </c>
      <c r="E390" s="77">
        <v>23.799865739007402</v>
      </c>
      <c r="F390" s="77">
        <v>10.818120790457909</v>
      </c>
      <c r="G390" s="76">
        <v>204.47359800000001</v>
      </c>
      <c r="H390" s="77">
        <v>8.2200000000000006</v>
      </c>
      <c r="I390" s="77">
        <v>-4.4421092244881777E-2</v>
      </c>
      <c r="J390" s="76">
        <v>-81499033</v>
      </c>
      <c r="K390" s="77">
        <v>-26.994185317511683</v>
      </c>
      <c r="L390" s="77">
        <v>145.45454545454547</v>
      </c>
      <c r="M390" s="77">
        <v>74.349999999999994</v>
      </c>
      <c r="N390" s="78">
        <v>11.176025024455445</v>
      </c>
      <c r="O390" s="79">
        <v>251.02636996450474</v>
      </c>
      <c r="P390" s="78">
        <v>8.3675456654834921</v>
      </c>
    </row>
    <row r="391" spans="1:16">
      <c r="A391" s="75" t="s">
        <v>747</v>
      </c>
      <c r="B391" s="75" t="s">
        <v>350</v>
      </c>
      <c r="C391" s="76">
        <v>27589684000</v>
      </c>
      <c r="D391" s="76">
        <v>388080000</v>
      </c>
      <c r="E391" s="77">
        <v>1.8119641234494104</v>
      </c>
      <c r="F391" s="77">
        <v>3.4080641877011784E-2</v>
      </c>
      <c r="G391" s="76">
        <v>160.34344200000001</v>
      </c>
      <c r="H391" s="77">
        <v>137.69999999999999</v>
      </c>
      <c r="I391" s="77">
        <v>4.3281358923863991</v>
      </c>
      <c r="J391" s="76">
        <v>1392015000</v>
      </c>
      <c r="K391" s="77">
        <v>38.194243596512969</v>
      </c>
      <c r="L391" s="77">
        <v>103.07153164296021</v>
      </c>
      <c r="M391" s="77">
        <v>41.31</v>
      </c>
      <c r="N391" s="78">
        <v>17.164443081372468</v>
      </c>
      <c r="O391" s="79">
        <v>1979.4366792422859</v>
      </c>
      <c r="P391" s="78">
        <v>65.981222641409531</v>
      </c>
    </row>
    <row r="392" spans="1:16">
      <c r="A392" s="75" t="s">
        <v>457</v>
      </c>
      <c r="B392" s="75" t="s">
        <v>350</v>
      </c>
      <c r="C392" s="76">
        <v>9991984451</v>
      </c>
      <c r="D392" s="76">
        <v>1400000000</v>
      </c>
      <c r="E392" s="77">
        <v>5.8814482360507494</v>
      </c>
      <c r="F392" s="77">
        <v>0.28006896362146427</v>
      </c>
      <c r="G392" s="76">
        <v>419.330781</v>
      </c>
      <c r="H392" s="77">
        <v>16.22</v>
      </c>
      <c r="I392" s="77">
        <v>-3.5101771878867076</v>
      </c>
      <c r="J392" s="76">
        <v>77681643</v>
      </c>
      <c r="K392" s="77">
        <v>270.33413801507777</v>
      </c>
      <c r="L392" s="77">
        <v>28.571428571428573</v>
      </c>
      <c r="M392" s="77">
        <v>29.95</v>
      </c>
      <c r="N392" s="78">
        <v>58.537070806255585</v>
      </c>
      <c r="O392" s="79">
        <v>778.29190522393526</v>
      </c>
      <c r="P392" s="78">
        <v>25.943063507464508</v>
      </c>
    </row>
    <row r="393" spans="1:16">
      <c r="A393" s="75" t="s">
        <v>676</v>
      </c>
      <c r="B393" s="75" t="s">
        <v>350</v>
      </c>
      <c r="C393" s="76">
        <v>48672074000</v>
      </c>
      <c r="D393" s="76">
        <v>3202500000</v>
      </c>
      <c r="E393" s="77">
        <v>0.83861854193573582</v>
      </c>
      <c r="F393" s="77">
        <v>5.2372742665775848E-3</v>
      </c>
      <c r="G393" s="76">
        <v>948.26043000000004</v>
      </c>
      <c r="H393" s="77">
        <v>50.3</v>
      </c>
      <c r="I393" s="77">
        <v>1.0918880015733876</v>
      </c>
      <c r="J393" s="76">
        <v>1608957000</v>
      </c>
      <c r="K393" s="77">
        <v>99.520994035266327</v>
      </c>
      <c r="L393" s="77">
        <v>12.490241998438719</v>
      </c>
      <c r="M393" s="77">
        <v>29.61</v>
      </c>
      <c r="N393" s="78">
        <v>17.454888016732728</v>
      </c>
      <c r="O393" s="79">
        <v>1279.4873403643439</v>
      </c>
      <c r="P393" s="78">
        <v>42.649578012144801</v>
      </c>
    </row>
    <row r="394" spans="1:16">
      <c r="A394" s="25" t="s">
        <v>703</v>
      </c>
      <c r="B394" s="25" t="s">
        <v>689</v>
      </c>
      <c r="C394" s="26">
        <v>69325879</v>
      </c>
      <c r="D394" s="26">
        <v>20000000</v>
      </c>
      <c r="E394" s="27">
        <v>149.43059471882393</v>
      </c>
      <c r="F394" s="27">
        <v>533.68069542437115</v>
      </c>
      <c r="G394" s="26">
        <v>52.150770999999999</v>
      </c>
      <c r="H394" s="27">
        <v>15.4</v>
      </c>
      <c r="I394" s="27">
        <v>0.50358292312077069</v>
      </c>
      <c r="J394" s="26">
        <v>-5598285</v>
      </c>
      <c r="K394" s="27">
        <v>-50.015317190889711</v>
      </c>
      <c r="L394" s="27">
        <v>2000</v>
      </c>
      <c r="M394" s="27">
        <v>86.91</v>
      </c>
      <c r="N394" s="28">
        <v>12.430338475408345</v>
      </c>
      <c r="O394" s="29">
        <v>2285.4737572101099</v>
      </c>
      <c r="P394" s="28">
        <v>76.182458573670331</v>
      </c>
    </row>
    <row r="395" spans="1:16">
      <c r="A395" s="25" t="s">
        <v>704</v>
      </c>
      <c r="B395" s="25" t="s">
        <v>689</v>
      </c>
      <c r="C395" s="26">
        <v>82997498</v>
      </c>
      <c r="D395" s="26">
        <v>20000000</v>
      </c>
      <c r="E395" s="27">
        <v>149.99741629450432</v>
      </c>
      <c r="F395" s="27">
        <v>576.91313959424735</v>
      </c>
      <c r="G395" s="26">
        <v>59.663963000000003</v>
      </c>
      <c r="H395" s="27">
        <v>13.41</v>
      </c>
      <c r="I395" s="27">
        <v>0.20063818303520442</v>
      </c>
      <c r="J395" s="26">
        <v>-6495135</v>
      </c>
      <c r="K395" s="27">
        <v>-40.029960886109372</v>
      </c>
      <c r="L395" s="27">
        <v>2000</v>
      </c>
      <c r="M395" s="27">
        <v>99.43</v>
      </c>
      <c r="N395" s="28">
        <v>7.7081568777782419</v>
      </c>
      <c r="O395" s="29">
        <v>2217.307379134872</v>
      </c>
      <c r="P395" s="28">
        <v>73.910245971162396</v>
      </c>
    </row>
    <row r="396" spans="1:16">
      <c r="A396" s="25" t="s">
        <v>705</v>
      </c>
      <c r="B396" s="25" t="s">
        <v>689</v>
      </c>
      <c r="C396" s="26">
        <v>83633027</v>
      </c>
      <c r="D396" s="26">
        <v>20000000</v>
      </c>
      <c r="E396" s="27">
        <v>410.19507031666444</v>
      </c>
      <c r="F396" s="27">
        <v>5127.4383789583053</v>
      </c>
      <c r="G396" s="26">
        <v>58.626662000000003</v>
      </c>
      <c r="H396" s="27">
        <v>4.99</v>
      </c>
      <c r="I396" s="27">
        <v>-0.15350863946781867</v>
      </c>
      <c r="J396" s="26">
        <v>-4821694</v>
      </c>
      <c r="K396" s="27">
        <v>-16.591679189927856</v>
      </c>
      <c r="L396" s="27">
        <v>2000</v>
      </c>
      <c r="M396" s="27">
        <v>97.71</v>
      </c>
      <c r="N396" s="28">
        <v>6.5367797316132519</v>
      </c>
      <c r="O396" s="29">
        <v>300</v>
      </c>
      <c r="P396" s="28">
        <v>10</v>
      </c>
    </row>
    <row r="397" spans="1:16">
      <c r="A397" s="25" t="s">
        <v>734</v>
      </c>
      <c r="B397" s="25" t="s">
        <v>689</v>
      </c>
      <c r="C397" s="26">
        <v>162912546</v>
      </c>
      <c r="D397" s="26">
        <v>20000000</v>
      </c>
      <c r="E397" s="27">
        <v>91.614556307039223</v>
      </c>
      <c r="F397" s="27">
        <v>111.72506866712101</v>
      </c>
      <c r="G397" s="26">
        <v>10.537267999999999</v>
      </c>
      <c r="H397" s="27">
        <v>41.44</v>
      </c>
      <c r="I397" s="27">
        <v>-1.0960017614819861</v>
      </c>
      <c r="J397" s="26">
        <v>-6812646</v>
      </c>
      <c r="K397" s="27">
        <v>-120.36439292456998</v>
      </c>
      <c r="L397" s="27">
        <v>2000</v>
      </c>
      <c r="M397" s="27">
        <v>52.68</v>
      </c>
      <c r="N397" s="28">
        <v>1.7431313922170328</v>
      </c>
      <c r="O397" s="29">
        <v>396.36743255083741</v>
      </c>
      <c r="P397" s="28">
        <v>13.21224775169458</v>
      </c>
    </row>
    <row r="398" spans="1:16">
      <c r="A398" s="25" t="s">
        <v>756</v>
      </c>
      <c r="B398" s="25" t="s">
        <v>689</v>
      </c>
      <c r="C398" s="26">
        <v>55337978</v>
      </c>
      <c r="D398" s="26">
        <v>30000000</v>
      </c>
      <c r="E398" s="27">
        <v>123.73064728945745</v>
      </c>
      <c r="F398" s="27">
        <v>187.47067771129917</v>
      </c>
      <c r="G398" s="26">
        <v>14.484933</v>
      </c>
      <c r="H398" s="27">
        <v>22.32</v>
      </c>
      <c r="I398" s="27">
        <v>-0.5271746179206005</v>
      </c>
      <c r="J398" s="26">
        <v>-5688287</v>
      </c>
      <c r="K398" s="27">
        <v>-116.02790084255594</v>
      </c>
      <c r="L398" s="27">
        <v>1333.3333333333333</v>
      </c>
      <c r="M398" s="27">
        <v>48.28</v>
      </c>
      <c r="N398" s="28">
        <v>3.2371993996780168</v>
      </c>
      <c r="O398" s="29">
        <v>134.00209770993746</v>
      </c>
      <c r="P398" s="28">
        <v>4.4667365903312488</v>
      </c>
    </row>
    <row r="399" spans="1:16">
      <c r="A399" s="25" t="s">
        <v>713</v>
      </c>
      <c r="B399" s="25" t="s">
        <v>689</v>
      </c>
      <c r="C399" s="26">
        <v>91442529</v>
      </c>
      <c r="D399" s="26">
        <v>37500000</v>
      </c>
      <c r="E399" s="27">
        <v>90.810901621712432</v>
      </c>
      <c r="F399" s="27">
        <v>201.80200360380542</v>
      </c>
      <c r="G399" s="26">
        <v>36.075847000000003</v>
      </c>
      <c r="H399" s="27">
        <v>12.21</v>
      </c>
      <c r="I399" s="27">
        <v>-0.58536963632879768</v>
      </c>
      <c r="J399" s="26">
        <v>-6134544</v>
      </c>
      <c r="K399" s="27">
        <v>-73.355085561371794</v>
      </c>
      <c r="L399" s="27">
        <v>1066.6666666666667</v>
      </c>
      <c r="M399" s="27">
        <v>96.2</v>
      </c>
      <c r="N399" s="28">
        <v>4.7752863045947738</v>
      </c>
      <c r="O399" s="29">
        <v>376.42421887201164</v>
      </c>
      <c r="P399" s="28">
        <v>12.547473962400387</v>
      </c>
    </row>
    <row r="400" spans="1:16">
      <c r="A400" s="25" t="s">
        <v>732</v>
      </c>
      <c r="B400" s="25" t="s">
        <v>689</v>
      </c>
      <c r="C400" s="26">
        <v>583507211</v>
      </c>
      <c r="D400" s="26">
        <v>42000000</v>
      </c>
      <c r="E400" s="27">
        <v>112.43593625224221</v>
      </c>
      <c r="F400" s="27">
        <v>334.63076265548278</v>
      </c>
      <c r="G400" s="26">
        <v>39.884191999999999</v>
      </c>
      <c r="H400" s="27">
        <v>8.92</v>
      </c>
      <c r="I400" s="27">
        <v>-0.15615870666355036</v>
      </c>
      <c r="J400" s="26">
        <v>83842992</v>
      </c>
      <c r="K400" s="27">
        <v>4.0074905723784289</v>
      </c>
      <c r="L400" s="27">
        <v>952.38095238095241</v>
      </c>
      <c r="M400" s="27">
        <v>94.96</v>
      </c>
      <c r="N400" s="28">
        <v>0.34872596430086666</v>
      </c>
      <c r="O400" s="29">
        <v>462.49903867064643</v>
      </c>
      <c r="P400" s="28">
        <v>15.416634622354881</v>
      </c>
    </row>
    <row r="401" spans="1:16">
      <c r="A401" s="25" t="s">
        <v>688</v>
      </c>
      <c r="B401" s="25" t="s">
        <v>689</v>
      </c>
      <c r="C401" s="26">
        <v>575417363</v>
      </c>
      <c r="D401" s="26">
        <v>60000000</v>
      </c>
      <c r="E401" s="27">
        <v>112.98257328544001</v>
      </c>
      <c r="F401" s="27">
        <v>376.60857761813338</v>
      </c>
      <c r="G401" s="26">
        <v>59.507702999999999</v>
      </c>
      <c r="H401" s="27">
        <v>5.95</v>
      </c>
      <c r="I401" s="27">
        <v>-0.31252650177628905</v>
      </c>
      <c r="J401" s="26">
        <v>79178091</v>
      </c>
      <c r="K401" s="27">
        <v>3.7889269141384072</v>
      </c>
      <c r="L401" s="27">
        <v>666.66666666666663</v>
      </c>
      <c r="M401" s="27">
        <v>99.17</v>
      </c>
      <c r="N401" s="28">
        <v>0.51175372170166522</v>
      </c>
      <c r="O401" s="29">
        <v>425.34467308099801</v>
      </c>
      <c r="P401" s="28">
        <v>14.178155769366601</v>
      </c>
    </row>
    <row r="402" spans="1:16">
      <c r="A402" s="25" t="s">
        <v>725</v>
      </c>
      <c r="B402" s="25" t="s">
        <v>689</v>
      </c>
      <c r="C402" s="26">
        <v>726673508</v>
      </c>
      <c r="D402" s="26">
        <v>160599284</v>
      </c>
      <c r="E402" s="27">
        <v>50.161129497842737</v>
      </c>
      <c r="F402" s="27">
        <v>44.619598942601527</v>
      </c>
      <c r="G402" s="26">
        <v>107.916184</v>
      </c>
      <c r="H402" s="27">
        <v>7.39</v>
      </c>
      <c r="I402" s="27">
        <v>-7.030830987771175E-2</v>
      </c>
      <c r="J402" s="26">
        <v>-21257621</v>
      </c>
      <c r="K402" s="27">
        <v>-52.884327366641827</v>
      </c>
      <c r="L402" s="27">
        <v>249.06711290194792</v>
      </c>
      <c r="M402" s="27">
        <v>67.19</v>
      </c>
      <c r="N402" s="28">
        <v>0.90268602649931784</v>
      </c>
      <c r="O402" s="29">
        <v>474.71433936229954</v>
      </c>
      <c r="P402" s="28">
        <v>15.823811312076652</v>
      </c>
    </row>
    <row r="403" spans="1:16">
      <c r="A403" s="95" t="s">
        <v>530</v>
      </c>
      <c r="B403" s="95" t="s">
        <v>351</v>
      </c>
      <c r="C403" s="96">
        <v>257737541</v>
      </c>
      <c r="D403" s="96">
        <v>9500000</v>
      </c>
      <c r="E403" s="97">
        <v>32.763146734789984</v>
      </c>
      <c r="F403" s="97">
        <v>15.465256896289821</v>
      </c>
      <c r="G403" s="96">
        <v>5.3107189999999997</v>
      </c>
      <c r="H403" s="97">
        <v>229.9</v>
      </c>
      <c r="I403" s="97">
        <v>-7.5891610233323368</v>
      </c>
      <c r="J403" s="96">
        <v>-5361958</v>
      </c>
      <c r="K403" s="97">
        <v>-395.09820852755655</v>
      </c>
      <c r="L403" s="97">
        <v>4210.5263157894733</v>
      </c>
      <c r="M403" s="97">
        <v>55.9</v>
      </c>
      <c r="N403" s="98">
        <v>24.761515628831699</v>
      </c>
      <c r="O403" s="99">
        <v>393.02931506693216</v>
      </c>
      <c r="P403" s="98">
        <v>13.100977168897739</v>
      </c>
    </row>
    <row r="404" spans="1:16">
      <c r="A404" s="95" t="s">
        <v>189</v>
      </c>
      <c r="B404" s="95" t="s">
        <v>351</v>
      </c>
      <c r="C404" s="96">
        <v>2158486550</v>
      </c>
      <c r="D404" s="96">
        <v>118350000</v>
      </c>
      <c r="E404" s="97">
        <v>27.051906317979682</v>
      </c>
      <c r="F404" s="97">
        <v>6.9265292514446575</v>
      </c>
      <c r="G404" s="96">
        <v>44.628962999999999</v>
      </c>
      <c r="H404" s="97">
        <v>33.14</v>
      </c>
      <c r="I404" s="97">
        <v>0.60575773857751614</v>
      </c>
      <c r="J404" s="96">
        <v>144339003</v>
      </c>
      <c r="K404" s="97">
        <v>27.058174982682957</v>
      </c>
      <c r="L404" s="97">
        <v>337.98056611744823</v>
      </c>
      <c r="M404" s="97">
        <v>37.700000000000003</v>
      </c>
      <c r="N404" s="98">
        <v>54.433781331154066</v>
      </c>
      <c r="O404" s="99">
        <v>1827.0522242225427</v>
      </c>
      <c r="P404" s="98">
        <v>60.901740807418086</v>
      </c>
    </row>
    <row r="405" spans="1:16">
      <c r="A405" s="95" t="s">
        <v>132</v>
      </c>
      <c r="B405" s="95" t="s">
        <v>351</v>
      </c>
      <c r="C405" s="96">
        <v>4550322502</v>
      </c>
      <c r="D405" s="96">
        <v>355000000</v>
      </c>
      <c r="E405" s="97">
        <v>9.4871997751913142</v>
      </c>
      <c r="F405" s="97">
        <v>0.83514082528092559</v>
      </c>
      <c r="G405" s="96">
        <v>128.94884099999999</v>
      </c>
      <c r="H405" s="97">
        <v>32.700000000000003</v>
      </c>
      <c r="I405" s="97">
        <v>-1.6438729848988773</v>
      </c>
      <c r="J405" s="96">
        <v>247915948</v>
      </c>
      <c r="K405" s="97">
        <v>45.821981569334135</v>
      </c>
      <c r="L405" s="97">
        <v>112.67605633802818</v>
      </c>
      <c r="M405" s="97">
        <v>36.32</v>
      </c>
      <c r="N405" s="98">
        <v>81.716508291447752</v>
      </c>
      <c r="O405" s="99">
        <v>703.17351283659718</v>
      </c>
      <c r="P405" s="98">
        <v>23.439117094553239</v>
      </c>
    </row>
    <row r="406" spans="1:16">
      <c r="A406" s="95" t="s">
        <v>143</v>
      </c>
      <c r="B406" s="95" t="s">
        <v>351</v>
      </c>
      <c r="C406" s="96">
        <v>6516972751</v>
      </c>
      <c r="D406" s="96">
        <v>1300000000</v>
      </c>
      <c r="E406" s="97">
        <v>10.597873748589821</v>
      </c>
      <c r="F406" s="97">
        <v>2.7174035252794413</v>
      </c>
      <c r="G406" s="96">
        <v>1143.8313330000001</v>
      </c>
      <c r="H406" s="97">
        <v>3.3</v>
      </c>
      <c r="I406" s="97">
        <v>-0.28107331397548929</v>
      </c>
      <c r="J406" s="96">
        <v>-8261366</v>
      </c>
      <c r="K406" s="97">
        <v>-472.07689382119133</v>
      </c>
      <c r="L406" s="97">
        <v>30.76923076923077</v>
      </c>
      <c r="M406" s="97">
        <v>87.98</v>
      </c>
      <c r="N406" s="98">
        <v>80.154866268487496</v>
      </c>
      <c r="O406" s="99">
        <v>247.29594265287551</v>
      </c>
      <c r="P406" s="98">
        <v>8.2431980884291836</v>
      </c>
    </row>
    <row r="407" spans="1:16">
      <c r="A407" s="45" t="s">
        <v>190</v>
      </c>
      <c r="B407" s="45" t="s">
        <v>375</v>
      </c>
      <c r="C407" s="46">
        <v>8450730000</v>
      </c>
      <c r="D407" s="46">
        <v>3150000</v>
      </c>
      <c r="E407" s="47">
        <v>7.2530652020189441</v>
      </c>
      <c r="F407" s="47">
        <v>0.47280500648733381</v>
      </c>
      <c r="G407" s="46">
        <v>1.1325970000000001</v>
      </c>
      <c r="H407" s="47">
        <v>4870</v>
      </c>
      <c r="I407" s="47">
        <v>-86.654185937752118</v>
      </c>
      <c r="J407" s="46">
        <v>-123597000</v>
      </c>
      <c r="K407" s="47">
        <v>-124.11709022063643</v>
      </c>
      <c r="L407" s="47">
        <v>12698.412698412698</v>
      </c>
      <c r="M407" s="47">
        <v>35.950000000000003</v>
      </c>
      <c r="N407" s="48">
        <v>21.29059238382284</v>
      </c>
      <c r="O407" s="49">
        <v>353.65276573148662</v>
      </c>
      <c r="P407" s="48">
        <v>11.788425524382887</v>
      </c>
    </row>
    <row r="408" spans="1:16">
      <c r="A408" s="45" t="s">
        <v>394</v>
      </c>
      <c r="B408" s="45" t="s">
        <v>375</v>
      </c>
      <c r="C408" s="46">
        <v>227558534</v>
      </c>
      <c r="D408" s="46">
        <v>6200000</v>
      </c>
      <c r="E408" s="47">
        <v>126.51218592574956</v>
      </c>
      <c r="F408" s="47">
        <v>137.87291404288314</v>
      </c>
      <c r="G408" s="46">
        <v>2.1097030000000001</v>
      </c>
      <c r="H408" s="47">
        <v>149.9</v>
      </c>
      <c r="I408" s="47">
        <v>-1.6035764530803647</v>
      </c>
      <c r="J408" s="46">
        <v>1749577</v>
      </c>
      <c r="K408" s="47">
        <v>524.46962894459637</v>
      </c>
      <c r="L408" s="47">
        <v>6451.6129032258068</v>
      </c>
      <c r="M408" s="47">
        <v>34.020000000000003</v>
      </c>
      <c r="N408" s="48">
        <v>47.885560001479988</v>
      </c>
      <c r="O408" s="49">
        <v>286.13435311473637</v>
      </c>
      <c r="P408" s="48">
        <v>9.5378117704912118</v>
      </c>
    </row>
    <row r="409" spans="1:16">
      <c r="A409" s="45" t="s">
        <v>51</v>
      </c>
      <c r="B409" s="45" t="s">
        <v>375</v>
      </c>
      <c r="C409" s="46">
        <v>2033187111</v>
      </c>
      <c r="D409" s="46">
        <v>10800000</v>
      </c>
      <c r="E409" s="47">
        <v>33.134756736213205</v>
      </c>
      <c r="F409" s="47">
        <v>4.4080934355328338</v>
      </c>
      <c r="G409" s="46">
        <v>1.717981</v>
      </c>
      <c r="H409" s="47">
        <v>703</v>
      </c>
      <c r="I409" s="47">
        <v>-22.580633665513119</v>
      </c>
      <c r="J409" s="46">
        <v>-67675452</v>
      </c>
      <c r="K409" s="47">
        <v>-111.07129362061741</v>
      </c>
      <c r="L409" s="47">
        <v>3703.7037037037039</v>
      </c>
      <c r="M409" s="47">
        <v>15.9</v>
      </c>
      <c r="N409" s="48">
        <v>65.324546238632863</v>
      </c>
      <c r="O409" s="49">
        <v>164.59701492537312</v>
      </c>
      <c r="P409" s="48">
        <v>5.4865671641791041</v>
      </c>
    </row>
    <row r="410" spans="1:16">
      <c r="A410" s="45" t="s">
        <v>690</v>
      </c>
      <c r="B410" s="45" t="s">
        <v>375</v>
      </c>
      <c r="C410" s="46">
        <v>52360538</v>
      </c>
      <c r="D410" s="46">
        <v>13878486</v>
      </c>
      <c r="E410" s="47">
        <v>43.475212197255061</v>
      </c>
      <c r="F410" s="47">
        <v>50.565962483243325</v>
      </c>
      <c r="G410" s="46">
        <v>13.431647</v>
      </c>
      <c r="H410" s="47">
        <v>68.5</v>
      </c>
      <c r="I410" s="47">
        <v>-0.81850651988354173</v>
      </c>
      <c r="J410" s="46">
        <v>-27125850</v>
      </c>
      <c r="K410" s="47">
        <v>-31.695680209099439</v>
      </c>
      <c r="L410" s="47">
        <v>2882.1587599684863</v>
      </c>
      <c r="M410" s="47">
        <v>96.78</v>
      </c>
      <c r="N410" s="48">
        <v>52.822499176123891</v>
      </c>
      <c r="O410" s="49">
        <v>293.94690194461447</v>
      </c>
      <c r="P410" s="48">
        <v>9.7982300648204816</v>
      </c>
    </row>
    <row r="411" spans="1:16">
      <c r="A411" s="45" t="s">
        <v>54</v>
      </c>
      <c r="B411" s="45" t="s">
        <v>375</v>
      </c>
      <c r="C411" s="46">
        <v>646697458</v>
      </c>
      <c r="D411" s="46">
        <v>14276790</v>
      </c>
      <c r="E411" s="47">
        <v>43.70891593759908</v>
      </c>
      <c r="F411" s="47">
        <v>10.557022957179059</v>
      </c>
      <c r="G411" s="46">
        <v>3.1674739999999999</v>
      </c>
      <c r="H411" s="47">
        <v>289</v>
      </c>
      <c r="I411" s="47">
        <v>1.8375236730398683</v>
      </c>
      <c r="J411" s="46">
        <v>43394990</v>
      </c>
      <c r="K411" s="47">
        <v>95.408919324557971</v>
      </c>
      <c r="L411" s="47">
        <v>2801.7502533832885</v>
      </c>
      <c r="M411" s="47">
        <v>22.18</v>
      </c>
      <c r="N411" s="48">
        <v>14.140957331902888</v>
      </c>
      <c r="O411" s="49">
        <v>658.90305915538045</v>
      </c>
      <c r="P411" s="48">
        <v>21.963435305179349</v>
      </c>
    </row>
    <row r="412" spans="1:16">
      <c r="A412" s="45" t="s">
        <v>453</v>
      </c>
      <c r="B412" s="45" t="s">
        <v>375</v>
      </c>
      <c r="C412" s="46">
        <v>2638457366</v>
      </c>
      <c r="D412" s="46">
        <v>37600000</v>
      </c>
      <c r="E412" s="47">
        <v>28.117818427995303</v>
      </c>
      <c r="F412" s="47">
        <v>7.2603332028494378</v>
      </c>
      <c r="G412" s="46">
        <v>13.732926000000001</v>
      </c>
      <c r="H412" s="47">
        <v>103.6</v>
      </c>
      <c r="I412" s="47">
        <v>-2.5492683111189933</v>
      </c>
      <c r="J412" s="46">
        <v>-115451486</v>
      </c>
      <c r="K412" s="47">
        <v>-33.54482591934763</v>
      </c>
      <c r="L412" s="47">
        <v>1063.8297872340424</v>
      </c>
      <c r="M412" s="47">
        <v>36.520000000000003</v>
      </c>
      <c r="N412" s="48">
        <v>45.616553430156905</v>
      </c>
      <c r="O412" s="49">
        <v>601.21367080972095</v>
      </c>
      <c r="P412" s="48">
        <v>20.040455693657364</v>
      </c>
    </row>
    <row r="413" spans="1:16">
      <c r="A413" s="45" t="s">
        <v>735</v>
      </c>
      <c r="B413" s="45" t="s">
        <v>375</v>
      </c>
      <c r="C413" s="46">
        <v>4491655994</v>
      </c>
      <c r="D413" s="46">
        <v>71350000</v>
      </c>
      <c r="E413" s="47">
        <v>0.76576359746043521</v>
      </c>
      <c r="F413" s="47">
        <v>2.2359366896181829E-3</v>
      </c>
      <c r="G413" s="46">
        <v>10.951673</v>
      </c>
      <c r="H413" s="47">
        <v>4772.5</v>
      </c>
      <c r="I413" s="47">
        <v>380.65447822857459</v>
      </c>
      <c r="J413" s="46">
        <v>-288815190</v>
      </c>
      <c r="K413" s="47">
        <v>-1185.8102061737127</v>
      </c>
      <c r="L413" s="47">
        <v>560.61667834618083</v>
      </c>
      <c r="M413" s="47">
        <v>15.34</v>
      </c>
      <c r="N413" s="48">
        <v>40.087278019552976</v>
      </c>
      <c r="O413" s="49">
        <v>3000</v>
      </c>
      <c r="P413" s="48">
        <v>100</v>
      </c>
    </row>
    <row r="414" spans="1:16">
      <c r="A414" s="45" t="s">
        <v>315</v>
      </c>
      <c r="B414" s="45" t="s">
        <v>375</v>
      </c>
      <c r="C414" s="46">
        <v>1374469210</v>
      </c>
      <c r="D414" s="46">
        <v>77250000</v>
      </c>
      <c r="E414" s="47">
        <v>17.152148584260583</v>
      </c>
      <c r="F414" s="47">
        <v>4.0369870160071981</v>
      </c>
      <c r="G414" s="46">
        <v>42.211663999999999</v>
      </c>
      <c r="H414" s="47">
        <v>55.25</v>
      </c>
      <c r="I414" s="47">
        <v>2.2553030844327822</v>
      </c>
      <c r="J414" s="46">
        <v>16233628</v>
      </c>
      <c r="K414" s="47">
        <v>261.72522864266693</v>
      </c>
      <c r="L414" s="47">
        <v>517.79935275080902</v>
      </c>
      <c r="M414" s="47">
        <v>54.64</v>
      </c>
      <c r="N414" s="48">
        <v>39.879323151743748</v>
      </c>
      <c r="O414" s="49">
        <v>2002.5306906780966</v>
      </c>
      <c r="P414" s="48">
        <v>66.751023022603221</v>
      </c>
    </row>
    <row r="415" spans="1:16">
      <c r="A415" s="45" t="s">
        <v>58</v>
      </c>
      <c r="B415" s="45" t="s">
        <v>375</v>
      </c>
      <c r="C415" s="46">
        <v>3984705965</v>
      </c>
      <c r="D415" s="46">
        <v>79200000</v>
      </c>
      <c r="E415" s="47">
        <v>56.918643223471243</v>
      </c>
      <c r="F415" s="47">
        <v>26.617397691484868</v>
      </c>
      <c r="G415" s="46">
        <v>25.101271000000001</v>
      </c>
      <c r="H415" s="47">
        <v>28</v>
      </c>
      <c r="I415" s="47">
        <v>-0.2501721838833717</v>
      </c>
      <c r="J415" s="46">
        <v>-24337127</v>
      </c>
      <c r="K415" s="47">
        <v>-87.865753422743779</v>
      </c>
      <c r="L415" s="47">
        <v>505.05050505050502</v>
      </c>
      <c r="M415" s="47">
        <v>31.69</v>
      </c>
      <c r="N415" s="48">
        <v>63.582778466647532</v>
      </c>
      <c r="O415" s="49">
        <v>585.90982393770378</v>
      </c>
      <c r="P415" s="48">
        <v>19.530327464590126</v>
      </c>
    </row>
    <row r="416" spans="1:16">
      <c r="A416" s="45" t="s">
        <v>424</v>
      </c>
      <c r="B416" s="45" t="s">
        <v>375</v>
      </c>
      <c r="C416" s="46">
        <v>979739005</v>
      </c>
      <c r="D416" s="46">
        <v>80000000</v>
      </c>
      <c r="E416" s="47">
        <v>33.77237419790611</v>
      </c>
      <c r="F416" s="47">
        <v>1.7812433648684658</v>
      </c>
      <c r="G416" s="46">
        <v>5.0446229999999996</v>
      </c>
      <c r="H416" s="47">
        <v>235</v>
      </c>
      <c r="I416" s="47">
        <v>-11.764006018990642</v>
      </c>
      <c r="J416" s="46">
        <v>801615688</v>
      </c>
      <c r="K416" s="47">
        <v>23.652231716303437</v>
      </c>
      <c r="L416" s="47">
        <v>500</v>
      </c>
      <c r="M416" s="47">
        <v>6.3</v>
      </c>
      <c r="N416" s="48">
        <v>87.96793912373316</v>
      </c>
      <c r="O416" s="49">
        <v>757.31172152537079</v>
      </c>
      <c r="P416" s="48">
        <v>25.243724050845692</v>
      </c>
    </row>
    <row r="417" spans="1:16">
      <c r="A417" s="45" t="s">
        <v>194</v>
      </c>
      <c r="B417" s="45" t="s">
        <v>375</v>
      </c>
      <c r="C417" s="46">
        <v>15094360742</v>
      </c>
      <c r="D417" s="46">
        <v>86788722</v>
      </c>
      <c r="E417" s="47">
        <v>23.46469812104149</v>
      </c>
      <c r="F417" s="47">
        <v>3.8623678910462074</v>
      </c>
      <c r="G417" s="46">
        <v>24.411895999999999</v>
      </c>
      <c r="H417" s="47">
        <v>69.849999999999994</v>
      </c>
      <c r="I417" s="47">
        <v>-1.6765370686910754</v>
      </c>
      <c r="J417" s="46">
        <v>-360792995</v>
      </c>
      <c r="K417" s="47">
        <v>-16.838493607671069</v>
      </c>
      <c r="L417" s="47">
        <v>460.88937684783514</v>
      </c>
      <c r="M417" s="47">
        <v>28.12</v>
      </c>
      <c r="N417" s="48">
        <v>40.890997367862973</v>
      </c>
      <c r="O417" s="49">
        <v>444.54023234830595</v>
      </c>
      <c r="P417" s="48">
        <v>14.818007744943532</v>
      </c>
    </row>
    <row r="418" spans="1:16">
      <c r="A418" s="45" t="s">
        <v>1</v>
      </c>
      <c r="B418" s="45" t="s">
        <v>375</v>
      </c>
      <c r="C418" s="46">
        <v>17091099555</v>
      </c>
      <c r="D418" s="46">
        <v>100066875</v>
      </c>
      <c r="E418" s="47">
        <v>3.7267177034319858</v>
      </c>
      <c r="F418" s="47">
        <v>8.742317198453313E-2</v>
      </c>
      <c r="G418" s="46">
        <v>24.953838000000001</v>
      </c>
      <c r="H418" s="47">
        <v>430.25</v>
      </c>
      <c r="I418" s="47">
        <v>2.7756593243177576</v>
      </c>
      <c r="J418" s="46">
        <v>-1275590032</v>
      </c>
      <c r="K418" s="47">
        <v>-33.418643671244993</v>
      </c>
      <c r="L418" s="47">
        <v>399.73267877107185</v>
      </c>
      <c r="M418" s="47">
        <v>24.93</v>
      </c>
      <c r="N418" s="48">
        <v>60.686844187760158</v>
      </c>
      <c r="O418" s="49">
        <v>1418.003020731371</v>
      </c>
      <c r="P418" s="48">
        <v>47.266767357712368</v>
      </c>
    </row>
    <row r="419" spans="1:16">
      <c r="A419" s="45" t="s">
        <v>400</v>
      </c>
      <c r="B419" s="45" t="s">
        <v>375</v>
      </c>
      <c r="C419" s="46">
        <v>1053946708</v>
      </c>
      <c r="D419" s="46">
        <v>105000000</v>
      </c>
      <c r="E419" s="47">
        <v>43.888219776404881</v>
      </c>
      <c r="F419" s="47">
        <v>32.15254196073618</v>
      </c>
      <c r="G419" s="46">
        <v>69.578063</v>
      </c>
      <c r="H419" s="47">
        <v>13.1</v>
      </c>
      <c r="I419" s="47">
        <v>0.7194844769004991</v>
      </c>
      <c r="J419" s="46">
        <v>-45288475</v>
      </c>
      <c r="K419" s="47">
        <v>-30.140118429688791</v>
      </c>
      <c r="L419" s="47">
        <v>380.95238095238096</v>
      </c>
      <c r="M419" s="47">
        <v>66.260000000000005</v>
      </c>
      <c r="N419" s="48">
        <v>51.77941704870581</v>
      </c>
      <c r="O419" s="49">
        <v>2064.6062259793302</v>
      </c>
      <c r="P419" s="48">
        <v>68.820207532644346</v>
      </c>
    </row>
    <row r="420" spans="1:16">
      <c r="A420" s="45" t="s">
        <v>413</v>
      </c>
      <c r="B420" s="45" t="s">
        <v>375</v>
      </c>
      <c r="C420" s="46">
        <v>1236382849</v>
      </c>
      <c r="D420" s="46">
        <v>112000000</v>
      </c>
      <c r="E420" s="47">
        <v>61.889204609101967</v>
      </c>
      <c r="F420" s="47">
        <v>36.838812267322602</v>
      </c>
      <c r="G420" s="46">
        <v>42.556854000000001</v>
      </c>
      <c r="H420" s="47">
        <v>15.19</v>
      </c>
      <c r="I420" s="47">
        <v>-0.27323592603721636</v>
      </c>
      <c r="J420" s="46">
        <v>-12325753</v>
      </c>
      <c r="K420" s="47">
        <v>-136.29998913656635</v>
      </c>
      <c r="L420" s="47">
        <v>357.14285714285717</v>
      </c>
      <c r="M420" s="47">
        <v>37.99</v>
      </c>
      <c r="N420" s="48">
        <v>39.709719523627733</v>
      </c>
      <c r="O420" s="49">
        <v>360.70516170837641</v>
      </c>
      <c r="P420" s="48">
        <v>12.023505390279214</v>
      </c>
    </row>
    <row r="421" spans="1:16">
      <c r="A421" s="45" t="s">
        <v>195</v>
      </c>
      <c r="B421" s="45" t="s">
        <v>375</v>
      </c>
      <c r="C421" s="46">
        <v>15443065482</v>
      </c>
      <c r="D421" s="46">
        <v>115000000</v>
      </c>
      <c r="E421" s="47">
        <v>16.728037654812763</v>
      </c>
      <c r="F421" s="47">
        <v>1.9926191369639978</v>
      </c>
      <c r="G421" s="46">
        <v>32.987870999999998</v>
      </c>
      <c r="H421" s="47">
        <v>72.5</v>
      </c>
      <c r="I421" s="47">
        <v>-2.0236388597590462</v>
      </c>
      <c r="J421" s="46">
        <v>-862680192</v>
      </c>
      <c r="K421" s="47">
        <v>-9.731300287001373</v>
      </c>
      <c r="L421" s="47">
        <v>347.82608695652175</v>
      </c>
      <c r="M421" s="47">
        <v>28.68</v>
      </c>
      <c r="N421" s="48">
        <v>45.362761841133633</v>
      </c>
      <c r="O421" s="49">
        <v>629.59594783986563</v>
      </c>
      <c r="P421" s="48">
        <v>20.986531594662189</v>
      </c>
    </row>
    <row r="422" spans="1:16">
      <c r="A422" s="45" t="s">
        <v>193</v>
      </c>
      <c r="B422" s="45" t="s">
        <v>375</v>
      </c>
      <c r="C422" s="46">
        <v>7824461000</v>
      </c>
      <c r="D422" s="46">
        <v>120000000</v>
      </c>
      <c r="E422" s="47">
        <v>3.8748560975316777</v>
      </c>
      <c r="F422" s="47">
        <v>0.10059335663374033</v>
      </c>
      <c r="G422" s="46">
        <v>32.616509000000001</v>
      </c>
      <c r="H422" s="47">
        <v>316.5</v>
      </c>
      <c r="I422" s="47">
        <v>1.411931539321472</v>
      </c>
      <c r="J422" s="46">
        <v>-1601211000</v>
      </c>
      <c r="K422" s="47">
        <v>-24.056792015543234</v>
      </c>
      <c r="L422" s="47">
        <v>333.33333333333331</v>
      </c>
      <c r="M422" s="47">
        <v>27.18</v>
      </c>
      <c r="N422" s="48">
        <v>88.863777408451952</v>
      </c>
      <c r="O422" s="49">
        <v>614.59317688023168</v>
      </c>
      <c r="P422" s="48">
        <v>20.486439229341055</v>
      </c>
    </row>
    <row r="423" spans="1:16">
      <c r="A423" s="45" t="s">
        <v>52</v>
      </c>
      <c r="B423" s="45" t="s">
        <v>375</v>
      </c>
      <c r="C423" s="46">
        <v>699845726</v>
      </c>
      <c r="D423" s="46">
        <v>122522806</v>
      </c>
      <c r="E423" s="47">
        <v>16.757124124005117</v>
      </c>
      <c r="F423" s="47">
        <v>1.0854554588246632</v>
      </c>
      <c r="G423" s="46">
        <v>18.936226999999999</v>
      </c>
      <c r="H423" s="47">
        <v>126.1</v>
      </c>
      <c r="I423" s="47">
        <v>-0.19143142730754903</v>
      </c>
      <c r="J423" s="46">
        <v>62971520</v>
      </c>
      <c r="K423" s="47">
        <v>245.1564382755887</v>
      </c>
      <c r="L423" s="47">
        <v>326.46983288972342</v>
      </c>
      <c r="M423" s="47">
        <v>15.45</v>
      </c>
      <c r="N423" s="48">
        <v>46.872969068110457</v>
      </c>
      <c r="O423" s="49">
        <v>539.35684670641126</v>
      </c>
      <c r="P423" s="48">
        <v>17.978561556880376</v>
      </c>
    </row>
    <row r="424" spans="1:16">
      <c r="A424" s="45" t="s">
        <v>378</v>
      </c>
      <c r="B424" s="45" t="s">
        <v>375</v>
      </c>
      <c r="C424" s="46">
        <v>3039844844</v>
      </c>
      <c r="D424" s="46">
        <v>150000000</v>
      </c>
      <c r="E424" s="47">
        <v>15.326537240190291</v>
      </c>
      <c r="F424" s="47">
        <v>3.2090739615138801</v>
      </c>
      <c r="G424" s="46">
        <v>88.296327000000005</v>
      </c>
      <c r="H424" s="47">
        <v>29.56</v>
      </c>
      <c r="I424" s="47">
        <v>-0.14543819861414065</v>
      </c>
      <c r="J424" s="46">
        <v>1035049529</v>
      </c>
      <c r="K424" s="47">
        <v>4.6142719417632811</v>
      </c>
      <c r="L424" s="47">
        <v>266.66666666666669</v>
      </c>
      <c r="M424" s="47">
        <v>58.86</v>
      </c>
      <c r="N424" s="48">
        <v>30.207879709360263</v>
      </c>
      <c r="O424" s="49">
        <v>795.94057750385366</v>
      </c>
      <c r="P424" s="48">
        <v>26.531352583461789</v>
      </c>
    </row>
    <row r="425" spans="1:16">
      <c r="A425" s="45" t="s">
        <v>86</v>
      </c>
      <c r="B425" s="45" t="s">
        <v>375</v>
      </c>
      <c r="C425" s="46">
        <v>1050946163</v>
      </c>
      <c r="D425" s="46">
        <v>150000000</v>
      </c>
      <c r="E425" s="47">
        <v>24.562921238747421</v>
      </c>
      <c r="F425" s="47">
        <v>11.696629161308296</v>
      </c>
      <c r="G425" s="46">
        <v>116.820232</v>
      </c>
      <c r="H425" s="47">
        <v>13.94</v>
      </c>
      <c r="I425" s="47">
        <v>-1.1744720015459205</v>
      </c>
      <c r="J425" s="46">
        <v>-28139576</v>
      </c>
      <c r="K425" s="47">
        <v>-74.627990130341701</v>
      </c>
      <c r="L425" s="47">
        <v>266.66666666666669</v>
      </c>
      <c r="M425" s="47">
        <v>77.88</v>
      </c>
      <c r="N425" s="48">
        <v>57.399320855989679</v>
      </c>
      <c r="O425" s="49">
        <v>295.86496947971722</v>
      </c>
      <c r="P425" s="48">
        <v>9.8621656493239076</v>
      </c>
    </row>
    <row r="426" spans="1:16">
      <c r="A426" s="45" t="s">
        <v>53</v>
      </c>
      <c r="B426" s="45" t="s">
        <v>375</v>
      </c>
      <c r="C426" s="46">
        <v>1141807084</v>
      </c>
      <c r="D426" s="46">
        <v>170000000</v>
      </c>
      <c r="E426" s="47">
        <v>31.409822008391131</v>
      </c>
      <c r="F426" s="47">
        <v>8.0332025596908263</v>
      </c>
      <c r="G426" s="46">
        <v>55.376739000000001</v>
      </c>
      <c r="H426" s="47">
        <v>23</v>
      </c>
      <c r="I426" s="47">
        <v>-0.65442365198162378</v>
      </c>
      <c r="J426" s="46">
        <v>24742161</v>
      </c>
      <c r="K426" s="47">
        <v>158.02985034330672</v>
      </c>
      <c r="L426" s="47">
        <v>235.29411764705881</v>
      </c>
      <c r="M426" s="47">
        <v>32.57</v>
      </c>
      <c r="N426" s="48">
        <v>67.602118559514665</v>
      </c>
      <c r="O426" s="49">
        <v>149.7965700659941</v>
      </c>
      <c r="P426" s="48">
        <v>4.9932190021998037</v>
      </c>
    </row>
    <row r="427" spans="1:16">
      <c r="A427" s="45" t="s">
        <v>330</v>
      </c>
      <c r="B427" s="45" t="s">
        <v>375</v>
      </c>
      <c r="C427" s="46">
        <v>1864832744</v>
      </c>
      <c r="D427" s="46">
        <v>200000000</v>
      </c>
      <c r="E427" s="47">
        <v>37.198748262120979</v>
      </c>
      <c r="F427" s="47">
        <v>18.59937413106049</v>
      </c>
      <c r="G427" s="46">
        <v>104.516908</v>
      </c>
      <c r="H427" s="47">
        <v>10.29</v>
      </c>
      <c r="I427" s="47">
        <v>-9.573569497332457E-2</v>
      </c>
      <c r="J427" s="46">
        <v>17617918</v>
      </c>
      <c r="K427" s="47">
        <v>113.52079173032818</v>
      </c>
      <c r="L427" s="47">
        <v>200</v>
      </c>
      <c r="M427" s="47">
        <v>52.25</v>
      </c>
      <c r="N427" s="48">
        <v>29.661901014729207</v>
      </c>
      <c r="O427" s="49">
        <v>1213.4936374086469</v>
      </c>
      <c r="P427" s="48">
        <v>40.449787913621563</v>
      </c>
    </row>
    <row r="428" spans="1:16">
      <c r="A428" s="45" t="s">
        <v>332</v>
      </c>
      <c r="B428" s="45" t="s">
        <v>375</v>
      </c>
      <c r="C428" s="46">
        <v>1258198522</v>
      </c>
      <c r="D428" s="46">
        <v>200000000</v>
      </c>
      <c r="E428" s="47">
        <v>16.870355116757619</v>
      </c>
      <c r="F428" s="47">
        <v>4.9618691519875346</v>
      </c>
      <c r="G428" s="46">
        <v>138.91226599999999</v>
      </c>
      <c r="H428" s="47">
        <v>17.07</v>
      </c>
      <c r="I428" s="47">
        <v>-0.79408049676605685</v>
      </c>
      <c r="J428" s="46">
        <v>-13978192</v>
      </c>
      <c r="K428" s="47">
        <v>-243.23603510382458</v>
      </c>
      <c r="L428" s="47">
        <v>200</v>
      </c>
      <c r="M428" s="47">
        <v>69.45</v>
      </c>
      <c r="N428" s="48">
        <v>31.34043562869903</v>
      </c>
      <c r="O428" s="49">
        <v>380.79741653926567</v>
      </c>
      <c r="P428" s="48">
        <v>12.693247217975522</v>
      </c>
    </row>
    <row r="429" spans="1:16">
      <c r="A429" s="45" t="s">
        <v>331</v>
      </c>
      <c r="B429" s="45" t="s">
        <v>375</v>
      </c>
      <c r="C429" s="46">
        <v>868771214</v>
      </c>
      <c r="D429" s="46">
        <v>216733652</v>
      </c>
      <c r="E429" s="47">
        <v>37.277717473593313</v>
      </c>
      <c r="F429" s="47">
        <v>5.7332609448813718</v>
      </c>
      <c r="G429" s="46">
        <v>35.091225000000001</v>
      </c>
      <c r="H429" s="47">
        <v>30.58</v>
      </c>
      <c r="I429" s="47">
        <v>-0.96312216208458068</v>
      </c>
      <c r="J429" s="46">
        <v>-129725692</v>
      </c>
      <c r="K429" s="47">
        <v>-50.121217006111635</v>
      </c>
      <c r="L429" s="47">
        <v>184.55832599544809</v>
      </c>
      <c r="M429" s="47">
        <v>16.190000000000001</v>
      </c>
      <c r="N429" s="48">
        <v>90.850054184887682</v>
      </c>
      <c r="O429" s="49">
        <v>137.90527588297769</v>
      </c>
      <c r="P429" s="48">
        <v>4.5968425294325899</v>
      </c>
    </row>
    <row r="430" spans="1:16">
      <c r="A430" s="45" t="s">
        <v>483</v>
      </c>
      <c r="B430" s="45" t="s">
        <v>375</v>
      </c>
      <c r="C430" s="46">
        <v>6314823305</v>
      </c>
      <c r="D430" s="46">
        <v>221500000</v>
      </c>
      <c r="E430" s="47">
        <v>13.7675304740544</v>
      </c>
      <c r="F430" s="47">
        <v>0.95624451981624592</v>
      </c>
      <c r="G430" s="46">
        <v>44.275882000000003</v>
      </c>
      <c r="H430" s="47">
        <v>65.650000000000006</v>
      </c>
      <c r="I430" s="47">
        <v>6.245902267881533</v>
      </c>
      <c r="J430" s="46">
        <v>-70180474</v>
      </c>
      <c r="K430" s="47">
        <v>-205.14965458910979</v>
      </c>
      <c r="L430" s="47">
        <v>180.58690744920995</v>
      </c>
      <c r="M430" s="47">
        <v>19.98</v>
      </c>
      <c r="N430" s="48">
        <v>27.47061773616468</v>
      </c>
      <c r="O430" s="49">
        <v>2774.8740458243283</v>
      </c>
      <c r="P430" s="48">
        <v>92.49580152747761</v>
      </c>
    </row>
    <row r="431" spans="1:16">
      <c r="A431" s="45" t="s">
        <v>327</v>
      </c>
      <c r="B431" s="45" t="s">
        <v>375</v>
      </c>
      <c r="C431" s="46">
        <v>1614800897</v>
      </c>
      <c r="D431" s="46">
        <v>224000000</v>
      </c>
      <c r="E431" s="47">
        <v>18.635822045491683</v>
      </c>
      <c r="F431" s="47">
        <v>4.1597817065829652</v>
      </c>
      <c r="G431" s="46">
        <v>107.968583</v>
      </c>
      <c r="H431" s="47">
        <v>19.88</v>
      </c>
      <c r="I431" s="47">
        <v>1.8036830191155815</v>
      </c>
      <c r="J431" s="46">
        <v>-84056857</v>
      </c>
      <c r="K431" s="47">
        <v>-53.297258069023449</v>
      </c>
      <c r="L431" s="47">
        <v>178.57142857142858</v>
      </c>
      <c r="M431" s="47">
        <v>48.2</v>
      </c>
      <c r="N431" s="48">
        <v>75.060163807761711</v>
      </c>
      <c r="O431" s="49">
        <v>3000</v>
      </c>
      <c r="P431" s="48">
        <v>100</v>
      </c>
    </row>
    <row r="432" spans="1:16">
      <c r="A432" s="45" t="s">
        <v>383</v>
      </c>
      <c r="B432" s="45" t="s">
        <v>375</v>
      </c>
      <c r="C432" s="46">
        <v>1693692129</v>
      </c>
      <c r="D432" s="46">
        <v>241875000</v>
      </c>
      <c r="E432" s="47">
        <v>45.60268655915138</v>
      </c>
      <c r="F432" s="47">
        <v>31.423039834040573</v>
      </c>
      <c r="G432" s="46">
        <v>141.93746899999999</v>
      </c>
      <c r="H432" s="47">
        <v>6.18</v>
      </c>
      <c r="I432" s="47">
        <v>1.4925666515742899E-2</v>
      </c>
      <c r="J432" s="46">
        <v>81478670</v>
      </c>
      <c r="K432" s="47">
        <v>17.811410029152416</v>
      </c>
      <c r="L432" s="47">
        <v>165.37467700258398</v>
      </c>
      <c r="M432" s="47">
        <v>58.68</v>
      </c>
      <c r="N432" s="48">
        <v>11.060393314571574</v>
      </c>
      <c r="O432" s="49">
        <v>1014.5337083248737</v>
      </c>
      <c r="P432" s="48">
        <v>33.817790277495789</v>
      </c>
    </row>
    <row r="433" spans="1:16">
      <c r="A433" s="45" t="s">
        <v>326</v>
      </c>
      <c r="B433" s="45" t="s">
        <v>375</v>
      </c>
      <c r="C433" s="46">
        <v>15862084113</v>
      </c>
      <c r="D433" s="46">
        <v>252000000</v>
      </c>
      <c r="E433" s="47">
        <v>23.398027381569623</v>
      </c>
      <c r="F433" s="47">
        <v>1.9755173405580566</v>
      </c>
      <c r="G433" s="46">
        <v>36.397486000000001</v>
      </c>
      <c r="H433" s="47">
        <v>46.98</v>
      </c>
      <c r="I433" s="47">
        <v>-1.125027534021207</v>
      </c>
      <c r="J433" s="46">
        <v>-270919855</v>
      </c>
      <c r="K433" s="47">
        <v>-43.717726041157078</v>
      </c>
      <c r="L433" s="47">
        <v>158.73015873015873</v>
      </c>
      <c r="M433" s="47">
        <v>14.44</v>
      </c>
      <c r="N433" s="48">
        <v>61.680934576299535</v>
      </c>
      <c r="O433" s="49">
        <v>430.08633007838455</v>
      </c>
      <c r="P433" s="48">
        <v>14.336211002612819</v>
      </c>
    </row>
    <row r="434" spans="1:16">
      <c r="A434" s="45" t="s">
        <v>542</v>
      </c>
      <c r="B434" s="45" t="s">
        <v>375</v>
      </c>
      <c r="C434" s="46">
        <v>7612948946</v>
      </c>
      <c r="D434" s="46">
        <v>300500000</v>
      </c>
      <c r="E434" s="47">
        <v>20.184798694883209</v>
      </c>
      <c r="F434" s="47">
        <v>3.1986052919551873</v>
      </c>
      <c r="G434" s="46">
        <v>89.692524000000006</v>
      </c>
      <c r="H434" s="47">
        <v>22.1</v>
      </c>
      <c r="I434" s="47">
        <v>4.1166847086991254E-2</v>
      </c>
      <c r="J434" s="46">
        <v>-43799995</v>
      </c>
      <c r="K434" s="47">
        <v>-144.0753589127122</v>
      </c>
      <c r="L434" s="47">
        <v>133.11148086522462</v>
      </c>
      <c r="M434" s="47">
        <v>29.84</v>
      </c>
      <c r="N434" s="48">
        <v>27.2664171710788</v>
      </c>
      <c r="O434" s="49">
        <v>967.02793818055159</v>
      </c>
      <c r="P434" s="48">
        <v>32.234264606018385</v>
      </c>
    </row>
    <row r="435" spans="1:16">
      <c r="A435" s="45" t="s">
        <v>266</v>
      </c>
      <c r="B435" s="45" t="s">
        <v>375</v>
      </c>
      <c r="C435" s="46">
        <v>26375357000</v>
      </c>
      <c r="D435" s="46">
        <v>335456000</v>
      </c>
      <c r="E435" s="47">
        <v>10.164202891069017</v>
      </c>
      <c r="F435" s="47">
        <v>1.3173765406762368</v>
      </c>
      <c r="G435" s="46">
        <v>158.330939</v>
      </c>
      <c r="H435" s="47">
        <v>24.86</v>
      </c>
      <c r="I435" s="47">
        <v>-0.35028664411039756</v>
      </c>
      <c r="J435" s="46">
        <v>-3142265000</v>
      </c>
      <c r="K435" s="47">
        <v>-2.4553906179141478</v>
      </c>
      <c r="L435" s="47">
        <v>119.24067537918535</v>
      </c>
      <c r="M435" s="47">
        <v>47.19</v>
      </c>
      <c r="N435" s="48">
        <v>82.337361774977069</v>
      </c>
      <c r="O435" s="49">
        <v>1019.0376533276299</v>
      </c>
      <c r="P435" s="48">
        <v>33.967921777587662</v>
      </c>
    </row>
    <row r="436" spans="1:16">
      <c r="A436" s="45" t="s">
        <v>333</v>
      </c>
      <c r="B436" s="45" t="s">
        <v>375</v>
      </c>
      <c r="C436" s="46">
        <v>1724268443</v>
      </c>
      <c r="D436" s="46">
        <v>350000000</v>
      </c>
      <c r="E436" s="47">
        <v>91.520971000893937</v>
      </c>
      <c r="F436" s="47">
        <v>130.74424428699135</v>
      </c>
      <c r="G436" s="46">
        <v>199.57396499999999</v>
      </c>
      <c r="H436" s="47">
        <v>2.19</v>
      </c>
      <c r="I436" s="47">
        <v>-3.7741077527834843E-2</v>
      </c>
      <c r="J436" s="46">
        <v>-48944132</v>
      </c>
      <c r="K436" s="47">
        <v>-14.302020924592146</v>
      </c>
      <c r="L436" s="47">
        <v>114.28571428571429</v>
      </c>
      <c r="M436" s="47">
        <v>57.02</v>
      </c>
      <c r="N436" s="48">
        <v>43.358127615100258</v>
      </c>
      <c r="O436" s="49">
        <v>175.49031379333385</v>
      </c>
      <c r="P436" s="48">
        <v>5.8496771264444618</v>
      </c>
    </row>
    <row r="437" spans="1:16">
      <c r="A437" s="45" t="s">
        <v>56</v>
      </c>
      <c r="B437" s="45" t="s">
        <v>375</v>
      </c>
      <c r="C437" s="46">
        <v>2193171314</v>
      </c>
      <c r="D437" s="46">
        <v>350500000</v>
      </c>
      <c r="E437" s="47">
        <v>80.213646319708573</v>
      </c>
      <c r="F437" s="47">
        <v>228.85491104053801</v>
      </c>
      <c r="G437" s="46">
        <v>253.16424799999999</v>
      </c>
      <c r="H437" s="47">
        <v>1.97</v>
      </c>
      <c r="I437" s="47">
        <v>-9.6731664371672021E-3</v>
      </c>
      <c r="J437" s="46">
        <v>-44318667</v>
      </c>
      <c r="K437" s="47">
        <v>-7.9086313674551629</v>
      </c>
      <c r="L437" s="47">
        <v>114.12268188302426</v>
      </c>
      <c r="M437" s="47">
        <v>72.22</v>
      </c>
      <c r="N437" s="48">
        <v>28.747426451344154</v>
      </c>
      <c r="O437" s="49">
        <v>505.64703659933133</v>
      </c>
      <c r="P437" s="48">
        <v>16.854901219977712</v>
      </c>
    </row>
    <row r="438" spans="1:16">
      <c r="A438" s="45" t="s">
        <v>55</v>
      </c>
      <c r="B438" s="45" t="s">
        <v>375</v>
      </c>
      <c r="C438" s="46">
        <v>3590822435</v>
      </c>
      <c r="D438" s="46">
        <v>372475397</v>
      </c>
      <c r="E438" s="47">
        <v>5.5718841987149696</v>
      </c>
      <c r="F438" s="47">
        <v>0.41552962241802999</v>
      </c>
      <c r="G438" s="46">
        <v>194.679441</v>
      </c>
      <c r="H438" s="47">
        <v>36.880000000000003</v>
      </c>
      <c r="I438" s="47">
        <v>-0.63253553167738374</v>
      </c>
      <c r="J438" s="46">
        <v>47613264</v>
      </c>
      <c r="K438" s="47">
        <v>281.62560525151144</v>
      </c>
      <c r="L438" s="47">
        <v>107.38964324132259</v>
      </c>
      <c r="M438" s="47">
        <v>52.26</v>
      </c>
      <c r="N438" s="48">
        <v>40.345835379165877</v>
      </c>
      <c r="O438" s="49">
        <v>827.31765769598621</v>
      </c>
      <c r="P438" s="48">
        <v>27.577255256532872</v>
      </c>
    </row>
    <row r="439" spans="1:16">
      <c r="A439" s="45" t="s">
        <v>196</v>
      </c>
      <c r="B439" s="45" t="s">
        <v>375</v>
      </c>
      <c r="C439" s="46">
        <v>58964771000</v>
      </c>
      <c r="D439" s="46">
        <v>500000000</v>
      </c>
      <c r="E439" s="47">
        <v>1.2742810267519373</v>
      </c>
      <c r="F439" s="47">
        <v>9.7273360820758579E-3</v>
      </c>
      <c r="G439" s="46">
        <v>120.540333</v>
      </c>
      <c r="H439" s="47">
        <v>260.5</v>
      </c>
      <c r="I439" s="47">
        <v>-2.7500700474226392</v>
      </c>
      <c r="J439" s="46">
        <v>2988567000</v>
      </c>
      <c r="K439" s="47">
        <v>43.833716962008886</v>
      </c>
      <c r="L439" s="47">
        <v>80</v>
      </c>
      <c r="M439" s="47">
        <v>24.1</v>
      </c>
      <c r="N439" s="48">
        <v>70.637518395816798</v>
      </c>
      <c r="O439" s="49">
        <v>596.03354963673416</v>
      </c>
      <c r="P439" s="48">
        <v>19.867784987891138</v>
      </c>
    </row>
    <row r="440" spans="1:16">
      <c r="A440" s="45" t="s">
        <v>429</v>
      </c>
      <c r="B440" s="45" t="s">
        <v>375</v>
      </c>
      <c r="C440" s="46">
        <v>4917779893</v>
      </c>
      <c r="D440" s="46">
        <v>600000000</v>
      </c>
      <c r="E440" s="47">
        <v>39.767092095017901</v>
      </c>
      <c r="F440" s="47">
        <v>22.092828941676611</v>
      </c>
      <c r="G440" s="46">
        <v>321.37161300000002</v>
      </c>
      <c r="H440" s="47">
        <v>3.13</v>
      </c>
      <c r="I440" s="47">
        <v>-9.8087963938544132E-2</v>
      </c>
      <c r="J440" s="46">
        <v>-340452455</v>
      </c>
      <c r="K440" s="47">
        <v>-5.28708186286981</v>
      </c>
      <c r="L440" s="47">
        <v>66.666666666666671</v>
      </c>
      <c r="M440" s="47">
        <v>53.56</v>
      </c>
      <c r="N440" s="48">
        <v>42.589553783921524</v>
      </c>
      <c r="O440" s="49">
        <v>425.16151226743438</v>
      </c>
      <c r="P440" s="48">
        <v>14.17205040891448</v>
      </c>
    </row>
    <row r="441" spans="1:16">
      <c r="A441" s="45" t="s">
        <v>460</v>
      </c>
      <c r="B441" s="45" t="s">
        <v>375</v>
      </c>
      <c r="C441" s="46">
        <v>12170740000</v>
      </c>
      <c r="D441" s="46">
        <v>660000000</v>
      </c>
      <c r="E441" s="47">
        <v>1.9075536640507762</v>
      </c>
      <c r="F441" s="47">
        <v>3.4822082220715152E-2</v>
      </c>
      <c r="G441" s="46">
        <v>252.20048299999999</v>
      </c>
      <c r="H441" s="47">
        <v>83.15</v>
      </c>
      <c r="I441" s="47">
        <v>2.3489788676033356</v>
      </c>
      <c r="J441" s="46">
        <v>414998000</v>
      </c>
      <c r="K441" s="47">
        <v>132.00063614764409</v>
      </c>
      <c r="L441" s="47">
        <v>60.606060606060609</v>
      </c>
      <c r="M441" s="47">
        <v>38.21</v>
      </c>
      <c r="N441" s="48">
        <v>43.206535630773466</v>
      </c>
      <c r="O441" s="49">
        <v>1760.8478438533771</v>
      </c>
      <c r="P441" s="48">
        <v>58.694928128445902</v>
      </c>
    </row>
    <row r="442" spans="1:16">
      <c r="A442" s="45" t="s">
        <v>267</v>
      </c>
      <c r="B442" s="45" t="s">
        <v>375</v>
      </c>
      <c r="C442" s="46">
        <v>73314458000</v>
      </c>
      <c r="D442" s="46">
        <v>675728000</v>
      </c>
      <c r="E442" s="47">
        <v>3.7957458645603874</v>
      </c>
      <c r="F442" s="47">
        <v>6.24140986471938E-2</v>
      </c>
      <c r="G442" s="46">
        <v>116.81877299999999</v>
      </c>
      <c r="H442" s="47">
        <v>90.25</v>
      </c>
      <c r="I442" s="47">
        <v>-1.7798548593505783</v>
      </c>
      <c r="J442" s="46">
        <v>-2214344000</v>
      </c>
      <c r="K442" s="47">
        <v>-27.464350615803145</v>
      </c>
      <c r="L442" s="47">
        <v>59.19541590699216</v>
      </c>
      <c r="M442" s="47">
        <v>17.28</v>
      </c>
      <c r="N442" s="48">
        <v>86.052571819768943</v>
      </c>
      <c r="O442" s="49">
        <v>404.77916996540682</v>
      </c>
      <c r="P442" s="48">
        <v>13.492638998846894</v>
      </c>
    </row>
    <row r="443" spans="1:16">
      <c r="A443" s="45" t="s">
        <v>182</v>
      </c>
      <c r="B443" s="45" t="s">
        <v>375</v>
      </c>
      <c r="C443" s="46">
        <v>7154261414</v>
      </c>
      <c r="D443" s="46">
        <v>700000000</v>
      </c>
      <c r="E443" s="47">
        <v>21.988034990879363</v>
      </c>
      <c r="F443" s="47">
        <v>2.0940985705599395</v>
      </c>
      <c r="G443" s="46">
        <v>119.87214899999999</v>
      </c>
      <c r="H443" s="47">
        <v>15.18</v>
      </c>
      <c r="I443" s="47">
        <v>3.2421877329749549E-2</v>
      </c>
      <c r="J443" s="46">
        <v>-117347216</v>
      </c>
      <c r="K443" s="47">
        <v>-89.47804948350884</v>
      </c>
      <c r="L443" s="47">
        <v>57.142857142857146</v>
      </c>
      <c r="M443" s="47">
        <v>17.12</v>
      </c>
      <c r="N443" s="48">
        <v>36.411995556641145</v>
      </c>
      <c r="O443" s="49">
        <v>770.15639973754003</v>
      </c>
      <c r="P443" s="48">
        <v>25.671879991251334</v>
      </c>
    </row>
    <row r="444" spans="1:16">
      <c r="A444" s="45" t="s">
        <v>503</v>
      </c>
      <c r="B444" s="45" t="s">
        <v>375</v>
      </c>
      <c r="C444" s="46">
        <v>1513644763</v>
      </c>
      <c r="D444" s="46">
        <v>800000000</v>
      </c>
      <c r="E444" s="47">
        <v>45.17936206740761</v>
      </c>
      <c r="F444" s="47">
        <v>18.824734194753169</v>
      </c>
      <c r="G444" s="46">
        <v>295.12339900000001</v>
      </c>
      <c r="H444" s="47">
        <v>3</v>
      </c>
      <c r="I444" s="47">
        <v>-4.1167696316409153E-2</v>
      </c>
      <c r="J444" s="46">
        <v>-44498491</v>
      </c>
      <c r="K444" s="47">
        <v>-53.934413191674295</v>
      </c>
      <c r="L444" s="47">
        <v>50</v>
      </c>
      <c r="M444" s="47">
        <v>36.89</v>
      </c>
      <c r="N444" s="48">
        <v>46.763872835832537</v>
      </c>
      <c r="O444" s="49">
        <v>1087.4090998944646</v>
      </c>
      <c r="P444" s="48">
        <v>36.24696999648215</v>
      </c>
    </row>
    <row r="445" spans="1:16">
      <c r="A445" s="45" t="s">
        <v>192</v>
      </c>
      <c r="B445" s="45" t="s">
        <v>375</v>
      </c>
      <c r="C445" s="46">
        <v>7997260000</v>
      </c>
      <c r="D445" s="46">
        <v>900000000</v>
      </c>
      <c r="E445" s="47">
        <v>9.9775156684411659</v>
      </c>
      <c r="F445" s="47">
        <v>1.0078298654991076</v>
      </c>
      <c r="G445" s="46">
        <v>354.86250699999999</v>
      </c>
      <c r="H445" s="47">
        <v>11.3</v>
      </c>
      <c r="I445" s="47">
        <v>-0.25592939438451978</v>
      </c>
      <c r="J445" s="46">
        <v>65458000</v>
      </c>
      <c r="K445" s="47">
        <v>151.24201778239481</v>
      </c>
      <c r="L445" s="47">
        <v>44.444444444444443</v>
      </c>
      <c r="M445" s="47">
        <v>39.42</v>
      </c>
      <c r="N445" s="48">
        <v>65.77616697572104</v>
      </c>
      <c r="O445" s="49">
        <v>1524.4653025483935</v>
      </c>
      <c r="P445" s="48">
        <v>50.815510084946453</v>
      </c>
    </row>
    <row r="446" spans="1:16">
      <c r="A446" s="45" t="s">
        <v>329</v>
      </c>
      <c r="B446" s="45" t="s">
        <v>375</v>
      </c>
      <c r="C446" s="46">
        <v>3219973000</v>
      </c>
      <c r="D446" s="46">
        <v>925000000</v>
      </c>
      <c r="E446" s="47">
        <v>27.272204142266002</v>
      </c>
      <c r="F446" s="47">
        <v>14.741731968792433</v>
      </c>
      <c r="G446" s="46">
        <v>648.99339299999997</v>
      </c>
      <c r="H446" s="47">
        <v>2.2599999999999998</v>
      </c>
      <c r="I446" s="47">
        <v>-0.1083117529182074</v>
      </c>
      <c r="J446" s="46">
        <v>-158895000</v>
      </c>
      <c r="K446" s="47">
        <v>-11.642908839170522</v>
      </c>
      <c r="L446" s="47">
        <v>43.243243243243242</v>
      </c>
      <c r="M446" s="47">
        <v>70.16</v>
      </c>
      <c r="N446" s="48">
        <v>43.148856298897599</v>
      </c>
      <c r="O446" s="49">
        <v>0</v>
      </c>
      <c r="P446" s="48">
        <v>0</v>
      </c>
    </row>
    <row r="447" spans="1:16">
      <c r="A447" s="45" t="s">
        <v>447</v>
      </c>
      <c r="B447" s="45" t="s">
        <v>375</v>
      </c>
      <c r="C447" s="46">
        <v>38403565895</v>
      </c>
      <c r="D447" s="46">
        <v>998000000</v>
      </c>
      <c r="E447" s="47">
        <v>0.29710927707138962</v>
      </c>
      <c r="F447" s="47">
        <v>9.4509424268024813E-4</v>
      </c>
      <c r="G447" s="46">
        <v>426.09840800000001</v>
      </c>
      <c r="H447" s="47">
        <v>316</v>
      </c>
      <c r="I447" s="47">
        <v>7.2067954183021357</v>
      </c>
      <c r="J447" s="46">
        <v>1811756765</v>
      </c>
      <c r="K447" s="47">
        <v>173.51666960658486</v>
      </c>
      <c r="L447" s="47">
        <v>40.080160320641284</v>
      </c>
      <c r="M447" s="47">
        <v>42.69</v>
      </c>
      <c r="N447" s="48">
        <v>34.499222916579853</v>
      </c>
      <c r="O447" s="49">
        <v>1506.649181254633</v>
      </c>
      <c r="P447" s="48">
        <v>50.221639375154432</v>
      </c>
    </row>
    <row r="448" spans="1:16">
      <c r="A448" s="45" t="s">
        <v>328</v>
      </c>
      <c r="B448" s="45" t="s">
        <v>375</v>
      </c>
      <c r="C448" s="46">
        <v>2224663158</v>
      </c>
      <c r="D448" s="46">
        <v>1076261904</v>
      </c>
      <c r="E448" s="47">
        <v>27.31745806418196</v>
      </c>
      <c r="F448" s="47">
        <v>25.381794117820935</v>
      </c>
      <c r="G448" s="46">
        <v>1027.688572</v>
      </c>
      <c r="H448" s="47">
        <v>1.51</v>
      </c>
      <c r="I448" s="47">
        <v>-7.6587610468510592E-2</v>
      </c>
      <c r="J448" s="46">
        <v>-96679510</v>
      </c>
      <c r="K448" s="47">
        <v>-11.132264778751981</v>
      </c>
      <c r="L448" s="47">
        <v>37.165674870900197</v>
      </c>
      <c r="M448" s="47">
        <v>90.1</v>
      </c>
      <c r="N448" s="48">
        <v>26.008766075929824</v>
      </c>
      <c r="O448" s="49">
        <v>493.96135856415799</v>
      </c>
      <c r="P448" s="48">
        <v>16.465378618805268</v>
      </c>
    </row>
    <row r="449" spans="1:16">
      <c r="A449" s="45" t="s">
        <v>514</v>
      </c>
      <c r="B449" s="45" t="s">
        <v>375</v>
      </c>
      <c r="C449" s="46">
        <v>3318993196</v>
      </c>
      <c r="D449" s="46">
        <v>1120000000</v>
      </c>
      <c r="E449" s="47">
        <v>26.183071617822669</v>
      </c>
      <c r="F449" s="47">
        <v>5.8444356289782746</v>
      </c>
      <c r="G449" s="46">
        <v>306.82462600000002</v>
      </c>
      <c r="H449" s="47">
        <v>4.9800000000000004</v>
      </c>
      <c r="I449" s="47">
        <v>-0.1556781914494243</v>
      </c>
      <c r="J449" s="46">
        <v>-136181024</v>
      </c>
      <c r="K449" s="47">
        <v>-32.89738811187086</v>
      </c>
      <c r="L449" s="47">
        <v>35.714285714285715</v>
      </c>
      <c r="M449" s="47">
        <v>27.39</v>
      </c>
      <c r="N449" s="48">
        <v>39.733697962154444</v>
      </c>
      <c r="O449" s="49">
        <v>406.26652666260208</v>
      </c>
      <c r="P449" s="48">
        <v>13.54221755542007</v>
      </c>
    </row>
    <row r="450" spans="1:16">
      <c r="A450" s="45" t="s">
        <v>527</v>
      </c>
      <c r="B450" s="45" t="s">
        <v>375</v>
      </c>
      <c r="C450" s="46">
        <v>3004671884</v>
      </c>
      <c r="D450" s="46">
        <v>1600000000</v>
      </c>
      <c r="E450" s="47">
        <v>22.467588257180193</v>
      </c>
      <c r="F450" s="47">
        <v>14.042242660737621</v>
      </c>
      <c r="G450" s="46">
        <v>1359.1032560000001</v>
      </c>
      <c r="H450" s="47">
        <v>1.31</v>
      </c>
      <c r="I450" s="47">
        <v>-0.19185667379609161</v>
      </c>
      <c r="J450" s="46">
        <v>11183518</v>
      </c>
      <c r="K450" s="47">
        <v>143.06768228029856</v>
      </c>
      <c r="L450" s="47">
        <v>25</v>
      </c>
      <c r="M450" s="47">
        <v>84.94</v>
      </c>
      <c r="N450" s="48">
        <v>67.212998324053274</v>
      </c>
      <c r="O450" s="49">
        <v>284.026571673842</v>
      </c>
      <c r="P450" s="48">
        <v>9.4675523891280662</v>
      </c>
    </row>
    <row r="451" spans="1:16">
      <c r="A451" s="45" t="s">
        <v>268</v>
      </c>
      <c r="B451" s="45" t="s">
        <v>375</v>
      </c>
      <c r="C451" s="46">
        <v>39031208000</v>
      </c>
      <c r="D451" s="46">
        <v>1600000000</v>
      </c>
      <c r="E451" s="47">
        <v>19.030219989343077</v>
      </c>
      <c r="F451" s="47">
        <v>2.3787774986678847</v>
      </c>
      <c r="G451" s="46">
        <v>362.48923500000001</v>
      </c>
      <c r="H451" s="47">
        <v>5.8</v>
      </c>
      <c r="I451" s="47">
        <v>-0.18745911516085112</v>
      </c>
      <c r="J451" s="46">
        <v>-1361636000</v>
      </c>
      <c r="K451" s="47">
        <v>-5.8752853185432814</v>
      </c>
      <c r="L451" s="47">
        <v>25</v>
      </c>
      <c r="M451" s="47">
        <v>22.65</v>
      </c>
      <c r="N451" s="48">
        <v>58.527817293605082</v>
      </c>
      <c r="O451" s="49">
        <v>591.81762771904641</v>
      </c>
      <c r="P451" s="48">
        <v>19.727254257301546</v>
      </c>
    </row>
    <row r="452" spans="1:16">
      <c r="A452" s="45" t="s">
        <v>57</v>
      </c>
      <c r="B452" s="45" t="s">
        <v>375</v>
      </c>
      <c r="C452" s="46">
        <v>9936147750</v>
      </c>
      <c r="D452" s="46">
        <v>2153250000</v>
      </c>
      <c r="E452" s="47">
        <v>11.702344177140077</v>
      </c>
      <c r="F452" s="47">
        <v>2.7173677411215782</v>
      </c>
      <c r="G452" s="46">
        <v>1717.7861740000001</v>
      </c>
      <c r="H452" s="47">
        <v>1.99</v>
      </c>
      <c r="I452" s="47">
        <v>-8.1314613736186647E-2</v>
      </c>
      <c r="J452" s="46">
        <v>480331723</v>
      </c>
      <c r="K452" s="47">
        <v>8.9656789126959247</v>
      </c>
      <c r="L452" s="47">
        <v>18.57657030070823</v>
      </c>
      <c r="M452" s="47">
        <v>79.77</v>
      </c>
      <c r="N452" s="48">
        <v>34.170746035762861</v>
      </c>
      <c r="O452" s="49">
        <v>501.8596487191594</v>
      </c>
      <c r="P452" s="48">
        <v>16.728654957305313</v>
      </c>
    </row>
    <row r="453" spans="1:16">
      <c r="A453" s="45" t="s">
        <v>191</v>
      </c>
      <c r="B453" s="45" t="s">
        <v>375</v>
      </c>
      <c r="C453" s="46">
        <v>164435643000</v>
      </c>
      <c r="D453" s="46">
        <v>3509100000</v>
      </c>
      <c r="E453" s="47">
        <v>0.84603406345123855</v>
      </c>
      <c r="F453" s="47">
        <v>3.1723311249819588E-3</v>
      </c>
      <c r="G453" s="46">
        <v>620.28678500000001</v>
      </c>
      <c r="H453" s="47">
        <v>76.25</v>
      </c>
      <c r="I453" s="47">
        <v>-0.78710565614436234</v>
      </c>
      <c r="J453" s="46">
        <v>5498818000</v>
      </c>
      <c r="K453" s="47">
        <v>48.499804867155085</v>
      </c>
      <c r="L453" s="47">
        <v>11.398934199652333</v>
      </c>
      <c r="M453" s="47">
        <v>17.670000000000002</v>
      </c>
      <c r="N453" s="48">
        <v>64.142292396100544</v>
      </c>
      <c r="O453" s="49">
        <v>458.06750223853606</v>
      </c>
      <c r="P453" s="48">
        <v>15.268916741284535</v>
      </c>
    </row>
    <row r="454" spans="1:16">
      <c r="A454" s="90" t="s">
        <v>423</v>
      </c>
      <c r="B454" s="90" t="s">
        <v>390</v>
      </c>
      <c r="C454" s="91">
        <v>471013063</v>
      </c>
      <c r="D454" s="91">
        <v>6224400</v>
      </c>
      <c r="E454" s="92">
        <v>93.72516561943452</v>
      </c>
      <c r="F454" s="92">
        <v>42.060622485986187</v>
      </c>
      <c r="G454" s="91">
        <v>1.5986990000000001</v>
      </c>
      <c r="H454" s="92">
        <v>267</v>
      </c>
      <c r="I454" s="92">
        <v>-12.101152787719627</v>
      </c>
      <c r="J454" s="91">
        <v>15019123</v>
      </c>
      <c r="K454" s="92">
        <v>148.36653245332633</v>
      </c>
      <c r="L454" s="92">
        <v>6426.3222157958999</v>
      </c>
      <c r="M454" s="92">
        <v>25.68</v>
      </c>
      <c r="N454" s="93">
        <v>24.534759882572583</v>
      </c>
      <c r="O454" s="94">
        <v>763.70053713988762</v>
      </c>
      <c r="P454" s="93">
        <v>25.456684571329586</v>
      </c>
    </row>
    <row r="455" spans="1:16">
      <c r="A455" s="90" t="s">
        <v>427</v>
      </c>
      <c r="B455" s="90" t="s">
        <v>390</v>
      </c>
      <c r="C455" s="91">
        <v>604420825</v>
      </c>
      <c r="D455" s="91">
        <v>16800000</v>
      </c>
      <c r="E455" s="92">
        <v>155.06595032400253</v>
      </c>
      <c r="F455" s="92">
        <v>166.30839803089074</v>
      </c>
      <c r="G455" s="91">
        <v>5.7719040000000001</v>
      </c>
      <c r="H455" s="92">
        <v>44.7</v>
      </c>
      <c r="I455" s="92">
        <v>-1.4115675626911397</v>
      </c>
      <c r="J455" s="91">
        <v>4772795</v>
      </c>
      <c r="K455" s="92">
        <v>195.35722778791043</v>
      </c>
      <c r="L455" s="92">
        <v>2380.9523809523807</v>
      </c>
      <c r="M455" s="92">
        <v>34.35</v>
      </c>
      <c r="N455" s="93">
        <v>52.723015007891988</v>
      </c>
      <c r="O455" s="94">
        <v>152.74346437040634</v>
      </c>
      <c r="P455" s="93">
        <v>5.0914488123468784</v>
      </c>
    </row>
    <row r="456" spans="1:16">
      <c r="A456" s="90" t="s">
        <v>416</v>
      </c>
      <c r="B456" s="90" t="s">
        <v>390</v>
      </c>
      <c r="C456" s="91">
        <v>6909611026</v>
      </c>
      <c r="D456" s="91">
        <v>27200000</v>
      </c>
      <c r="E456" s="92">
        <v>71.691248161836398</v>
      </c>
      <c r="F456" s="92">
        <v>13.593128690091238</v>
      </c>
      <c r="G456" s="91">
        <v>3.6238980000000001</v>
      </c>
      <c r="H456" s="92">
        <v>154</v>
      </c>
      <c r="I456" s="92">
        <v>-3.5875188040011783</v>
      </c>
      <c r="J456" s="91">
        <v>-21429790</v>
      </c>
      <c r="K456" s="92">
        <v>-246.10973789290514</v>
      </c>
      <c r="L456" s="92">
        <v>1470.5882352941176</v>
      </c>
      <c r="M456" s="92">
        <v>13.32</v>
      </c>
      <c r="N456" s="93">
        <v>36.326065491562922</v>
      </c>
      <c r="O456" s="94">
        <v>210.99093714729878</v>
      </c>
      <c r="P456" s="93">
        <v>7.0330312382432929</v>
      </c>
    </row>
    <row r="457" spans="1:16">
      <c r="A457" s="90" t="s">
        <v>389</v>
      </c>
      <c r="B457" s="90" t="s">
        <v>390</v>
      </c>
      <c r="C457" s="91">
        <v>1471327206</v>
      </c>
      <c r="D457" s="91">
        <v>350000000</v>
      </c>
      <c r="E457" s="92">
        <v>30.673111854295051</v>
      </c>
      <c r="F457" s="92">
        <v>12.519637491549</v>
      </c>
      <c r="G457" s="91">
        <v>172.747309</v>
      </c>
      <c r="H457" s="92">
        <v>7.55</v>
      </c>
      <c r="I457" s="92">
        <v>-0.15827080683464523</v>
      </c>
      <c r="J457" s="91">
        <v>171355700</v>
      </c>
      <c r="K457" s="92">
        <v>14.29774439951516</v>
      </c>
      <c r="L457" s="92">
        <v>114.28571428571429</v>
      </c>
      <c r="M457" s="92">
        <v>49.35</v>
      </c>
      <c r="N457" s="93">
        <v>88.73511689090617</v>
      </c>
      <c r="O457" s="94">
        <v>1216.1554508962822</v>
      </c>
      <c r="P457" s="93">
        <v>40.538515029876073</v>
      </c>
    </row>
    <row r="458" spans="1:16">
      <c r="A458" s="90" t="s">
        <v>408</v>
      </c>
      <c r="B458" s="90" t="s">
        <v>390</v>
      </c>
      <c r="C458" s="91">
        <v>3803390886</v>
      </c>
      <c r="D458" s="91">
        <v>431419816</v>
      </c>
      <c r="E458" s="92">
        <v>23.467227091434371</v>
      </c>
      <c r="F458" s="92">
        <v>3.6263559254209703</v>
      </c>
      <c r="G458" s="91">
        <v>107.825118</v>
      </c>
      <c r="H458" s="92">
        <v>15.81</v>
      </c>
      <c r="I458" s="92">
        <v>0.47871522370025232</v>
      </c>
      <c r="J458" s="91">
        <v>30120129</v>
      </c>
      <c r="K458" s="92">
        <v>214.84958580356678</v>
      </c>
      <c r="L458" s="92">
        <v>92.717113392862785</v>
      </c>
      <c r="M458" s="92">
        <v>24.99</v>
      </c>
      <c r="N458" s="93">
        <v>36.937959851473011</v>
      </c>
      <c r="O458" s="94">
        <v>2342.6119808571925</v>
      </c>
      <c r="P458" s="93">
        <v>78.087066028573091</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90" t="s">
        <v>410</v>
      </c>
      <c r="B460" s="90" t="s">
        <v>609</v>
      </c>
      <c r="C460" s="91">
        <v>849237071</v>
      </c>
      <c r="D460" s="91">
        <v>4244586</v>
      </c>
      <c r="E460" s="92">
        <v>32.741885482317066</v>
      </c>
      <c r="F460" s="92">
        <v>2.7305481002910401</v>
      </c>
      <c r="G460" s="91">
        <v>5.2214700000000004E-4</v>
      </c>
      <c r="H460" s="92">
        <v>2340</v>
      </c>
      <c r="I460" s="92">
        <v>-64.300352149367427</v>
      </c>
      <c r="J460" s="91">
        <v>84300833</v>
      </c>
      <c r="K460" s="92">
        <v>142.2400799882962</v>
      </c>
      <c r="L460" s="92">
        <v>9423.7694795204989</v>
      </c>
      <c r="M460" s="92">
        <v>12.3</v>
      </c>
      <c r="N460" s="93">
        <v>53.472121406965769</v>
      </c>
      <c r="O460" s="94">
        <v>556.82815971557227</v>
      </c>
      <c r="P460" s="93">
        <v>18.560938657185741</v>
      </c>
    </row>
    <row r="461" spans="1:16">
      <c r="A461" s="90" t="s">
        <v>46</v>
      </c>
      <c r="B461" s="90" t="s">
        <v>609</v>
      </c>
      <c r="C461" s="91">
        <v>5369083553</v>
      </c>
      <c r="D461" s="91">
        <v>8640048</v>
      </c>
      <c r="E461" s="92">
        <v>24.117105124713341</v>
      </c>
      <c r="F461" s="92">
        <v>2.7554946735882981</v>
      </c>
      <c r="G461" s="91">
        <v>1.6379030000000001</v>
      </c>
      <c r="H461" s="92">
        <v>1013</v>
      </c>
      <c r="I461" s="92">
        <v>-7.9920821412730456</v>
      </c>
      <c r="J461" s="91">
        <v>-26123952</v>
      </c>
      <c r="K461" s="92">
        <v>-335.03233446455573</v>
      </c>
      <c r="L461" s="92">
        <v>4629.6039096079094</v>
      </c>
      <c r="M461" s="92">
        <v>18.95</v>
      </c>
      <c r="N461" s="93">
        <v>12.391752669405619</v>
      </c>
      <c r="O461" s="94">
        <v>708.37703242490488</v>
      </c>
      <c r="P461" s="93">
        <v>23.612567747496829</v>
      </c>
    </row>
    <row r="462" spans="1:16">
      <c r="A462" s="90" t="s">
        <v>442</v>
      </c>
      <c r="B462" s="90" t="s">
        <v>609</v>
      </c>
      <c r="C462" s="91">
        <v>1596724578</v>
      </c>
      <c r="D462" s="91">
        <v>24883200</v>
      </c>
      <c r="E462" s="92">
        <v>39.838236434289854</v>
      </c>
      <c r="F462" s="92">
        <v>13.016336367178956</v>
      </c>
      <c r="G462" s="91">
        <v>8.1175940000000004</v>
      </c>
      <c r="H462" s="92">
        <v>123.7</v>
      </c>
      <c r="I462" s="92">
        <v>-1.7359039998421224</v>
      </c>
      <c r="J462" s="91">
        <v>-139121733</v>
      </c>
      <c r="K462" s="92">
        <v>-21.999679949357734</v>
      </c>
      <c r="L462" s="92">
        <v>1607.5102880658437</v>
      </c>
      <c r="M462" s="92">
        <v>32.619999999999997</v>
      </c>
      <c r="N462" s="93">
        <v>28.734173077360648</v>
      </c>
      <c r="O462" s="94">
        <v>598.66279763697798</v>
      </c>
      <c r="P462" s="93">
        <v>19.955426587899264</v>
      </c>
    </row>
    <row r="463" spans="1:16">
      <c r="A463" s="90" t="s">
        <v>309</v>
      </c>
      <c r="B463" s="90" t="s">
        <v>609</v>
      </c>
      <c r="C463" s="91">
        <v>5221598542</v>
      </c>
      <c r="D463" s="91">
        <v>25000000</v>
      </c>
      <c r="E463" s="92">
        <v>47.67726070298631</v>
      </c>
      <c r="F463" s="92">
        <v>4.2285818805309363</v>
      </c>
      <c r="G463" s="91">
        <v>1.8682810000000001</v>
      </c>
      <c r="H463" s="92">
        <v>449.25</v>
      </c>
      <c r="I463" s="92">
        <v>-13.860662638487041</v>
      </c>
      <c r="J463" s="91">
        <v>-47172595</v>
      </c>
      <c r="K463" s="92">
        <v>-239.01589471598922</v>
      </c>
      <c r="L463" s="92">
        <v>1600</v>
      </c>
      <c r="M463" s="92">
        <v>7.47</v>
      </c>
      <c r="N463" s="93">
        <v>22.602353734050737</v>
      </c>
      <c r="O463" s="94">
        <v>661.57364656601419</v>
      </c>
      <c r="P463" s="93">
        <v>22.052454885533805</v>
      </c>
    </row>
    <row r="464" spans="1:16">
      <c r="A464" s="90" t="s">
        <v>312</v>
      </c>
      <c r="B464" s="90" t="s">
        <v>609</v>
      </c>
      <c r="C464" s="91">
        <v>470862105</v>
      </c>
      <c r="D464" s="91">
        <v>25382175</v>
      </c>
      <c r="E464" s="92">
        <v>79.038639983789565</v>
      </c>
      <c r="F464" s="92">
        <v>141.54285256518074</v>
      </c>
      <c r="G464" s="91">
        <v>22.044357999999999</v>
      </c>
      <c r="H464" s="92">
        <v>22.96</v>
      </c>
      <c r="I464" s="92">
        <v>-0.45852041598199378</v>
      </c>
      <c r="J464" s="91">
        <v>-15730860</v>
      </c>
      <c r="K464" s="92">
        <v>-35.49760470819777</v>
      </c>
      <c r="L464" s="92">
        <v>1575.909077925749</v>
      </c>
      <c r="M464" s="92">
        <v>86.84</v>
      </c>
      <c r="N464" s="93">
        <v>31.79525572521305</v>
      </c>
      <c r="O464" s="94">
        <v>176.775691173415</v>
      </c>
      <c r="P464" s="93">
        <v>5.8925230391138337</v>
      </c>
    </row>
    <row r="465" spans="1:16">
      <c r="A465" s="90" t="s">
        <v>310</v>
      </c>
      <c r="B465" s="90" t="s">
        <v>609</v>
      </c>
      <c r="C465" s="91">
        <v>1308185749</v>
      </c>
      <c r="D465" s="91">
        <v>45000000</v>
      </c>
      <c r="E465" s="92">
        <v>107.72843815310365</v>
      </c>
      <c r="F465" s="92">
        <v>199.49710769093269</v>
      </c>
      <c r="G465" s="91">
        <v>30.943805000000001</v>
      </c>
      <c r="H465" s="92">
        <v>12</v>
      </c>
      <c r="I465" s="92">
        <v>-0.68038890978158229</v>
      </c>
      <c r="J465" s="91">
        <v>4012898</v>
      </c>
      <c r="K465" s="92">
        <v>134.56609163751483</v>
      </c>
      <c r="L465" s="92">
        <v>888.88888888888891</v>
      </c>
      <c r="M465" s="92">
        <v>68.760000000000005</v>
      </c>
      <c r="N465" s="93">
        <v>1.7170568074462831</v>
      </c>
      <c r="O465" s="94">
        <v>481.85326710587037</v>
      </c>
      <c r="P465" s="93">
        <v>16.061775570195678</v>
      </c>
    </row>
    <row r="466" spans="1:16">
      <c r="A466" s="90" t="s">
        <v>110</v>
      </c>
      <c r="B466" s="90" t="s">
        <v>609</v>
      </c>
      <c r="C466" s="91">
        <v>5800330455</v>
      </c>
      <c r="D466" s="91">
        <v>300000000</v>
      </c>
      <c r="E466" s="92">
        <v>26.325592292919605</v>
      </c>
      <c r="F466" s="92">
        <v>12.535996329961717</v>
      </c>
      <c r="G466" s="91">
        <v>195.306963</v>
      </c>
      <c r="H466" s="92">
        <v>7.78</v>
      </c>
      <c r="I466" s="92">
        <v>-0.13176787509133803</v>
      </c>
      <c r="J466" s="91">
        <v>-135829425</v>
      </c>
      <c r="K466" s="92">
        <v>-15.460567546391365</v>
      </c>
      <c r="L466" s="92">
        <v>133.33333333333334</v>
      </c>
      <c r="M466" s="92">
        <v>65.099999999999994</v>
      </c>
      <c r="N466" s="93">
        <v>21.105068641847289</v>
      </c>
      <c r="O466" s="94">
        <v>645.11808830814107</v>
      </c>
      <c r="P466" s="93">
        <v>21.503936276938035</v>
      </c>
    </row>
    <row r="467" spans="1:16">
      <c r="A467" s="90" t="s">
        <v>164</v>
      </c>
      <c r="B467" s="90" t="s">
        <v>609</v>
      </c>
      <c r="C467" s="91">
        <v>19043468866</v>
      </c>
      <c r="D467" s="91">
        <v>336600000</v>
      </c>
      <c r="E467" s="92">
        <v>28.41234128093345</v>
      </c>
      <c r="F467" s="92">
        <v>5.6273205151383348</v>
      </c>
      <c r="G467" s="91">
        <v>90.484284000000002</v>
      </c>
      <c r="H467" s="92">
        <v>15.56</v>
      </c>
      <c r="I467" s="92">
        <v>-0.24997327569327329</v>
      </c>
      <c r="J467" s="91">
        <v>27939397</v>
      </c>
      <c r="K467" s="92">
        <v>180.71256154884088</v>
      </c>
      <c r="L467" s="92">
        <v>118.83541295306001</v>
      </c>
      <c r="M467" s="92">
        <v>26.88</v>
      </c>
      <c r="N467" s="93">
        <v>0.1546630731356351</v>
      </c>
      <c r="O467" s="94">
        <v>135.74439823500296</v>
      </c>
      <c r="P467" s="93">
        <v>4.5248132745000991</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7.0333225635581584</v>
      </c>
      <c r="G469" s="91">
        <v>924.882115</v>
      </c>
      <c r="H469" s="92">
        <v>2.0499999999999998</v>
      </c>
      <c r="I469" s="92">
        <v>2.2593078008438461E-2</v>
      </c>
      <c r="J469" s="91">
        <v>-92415212</v>
      </c>
      <c r="K469" s="92">
        <v>-32.462188151448487</v>
      </c>
      <c r="L469" s="92">
        <v>26.666666666666668</v>
      </c>
      <c r="M469" s="92">
        <v>61.65</v>
      </c>
      <c r="N469" s="93">
        <v>39.653387092963925</v>
      </c>
      <c r="O469" s="94">
        <v>2373.1218782983569</v>
      </c>
      <c r="P469" s="93">
        <v>79.104062609945231</v>
      </c>
    </row>
    <row r="470" spans="1:16">
      <c r="A470" s="80" t="s">
        <v>386</v>
      </c>
      <c r="B470" s="80" t="s">
        <v>352</v>
      </c>
      <c r="C470" s="81">
        <v>181056017</v>
      </c>
      <c r="D470" s="81">
        <v>4900000</v>
      </c>
      <c r="E470" s="82">
        <v>116.4158116444322</v>
      </c>
      <c r="F470" s="82">
        <v>325.45656037023258</v>
      </c>
      <c r="G470" s="81">
        <v>4.7495229999999999</v>
      </c>
      <c r="H470" s="82">
        <v>72.349999999999994</v>
      </c>
      <c r="I470" s="82">
        <v>-1.1022323548905035</v>
      </c>
      <c r="J470" s="81">
        <v>5473469</v>
      </c>
      <c r="K470" s="82">
        <v>65.351607910814877</v>
      </c>
      <c r="L470" s="82">
        <v>8163.2653061224491</v>
      </c>
      <c r="M470" s="82">
        <v>96.92</v>
      </c>
      <c r="N470" s="83">
        <v>34.051998422297949</v>
      </c>
      <c r="O470" s="84">
        <v>394.8562677271189</v>
      </c>
      <c r="P470" s="83">
        <v>13.161875590903964</v>
      </c>
    </row>
    <row r="471" spans="1:16">
      <c r="A471" s="80" t="s">
        <v>59</v>
      </c>
      <c r="B471" s="80" t="s">
        <v>352</v>
      </c>
      <c r="C471" s="81">
        <v>3075358782</v>
      </c>
      <c r="D471" s="81">
        <v>75350000</v>
      </c>
      <c r="E471" s="82">
        <v>52.728596296769091</v>
      </c>
      <c r="F471" s="82">
        <v>36.830647362671805</v>
      </c>
      <c r="G471" s="81">
        <v>38.051651</v>
      </c>
      <c r="H471" s="82">
        <v>19.940000000000001</v>
      </c>
      <c r="I471" s="82">
        <v>-1.5579308697205363E-2</v>
      </c>
      <c r="J471" s="81">
        <v>26168114</v>
      </c>
      <c r="K471" s="82">
        <v>54.709712744296361</v>
      </c>
      <c r="L471" s="82">
        <v>530.85600530856004</v>
      </c>
      <c r="M471" s="82">
        <v>50.49</v>
      </c>
      <c r="N471" s="83">
        <v>12.347946587833629</v>
      </c>
      <c r="O471" s="84">
        <v>657.66829451386627</v>
      </c>
      <c r="P471" s="83">
        <v>21.922276483795542</v>
      </c>
    </row>
    <row r="472" spans="1:16">
      <c r="A472" s="80" t="s">
        <v>183</v>
      </c>
      <c r="B472" s="80" t="s">
        <v>352</v>
      </c>
      <c r="C472" s="81">
        <v>130759168</v>
      </c>
      <c r="D472" s="81">
        <v>80476074</v>
      </c>
      <c r="E472" s="82">
        <v>62.714294303950602</v>
      </c>
      <c r="F472" s="82">
        <v>32.470465644210499</v>
      </c>
      <c r="G472" s="81">
        <v>26.361856</v>
      </c>
      <c r="H472" s="82">
        <v>24.2</v>
      </c>
      <c r="I472" s="82">
        <v>-6.1314806182835468E-2</v>
      </c>
      <c r="J472" s="81">
        <v>-200662823</v>
      </c>
      <c r="K472" s="82">
        <v>-9.6252297616684075</v>
      </c>
      <c r="L472" s="82">
        <v>497.04213950596051</v>
      </c>
      <c r="M472" s="82">
        <v>32.75</v>
      </c>
      <c r="N472" s="83">
        <v>99.461073524745089</v>
      </c>
      <c r="O472" s="84">
        <v>736.28959763615819</v>
      </c>
      <c r="P472" s="83">
        <v>24.54298658787194</v>
      </c>
    </row>
    <row r="473" spans="1:16">
      <c r="A473" s="80" t="s">
        <v>147</v>
      </c>
      <c r="B473" s="80" t="s">
        <v>352</v>
      </c>
      <c r="C473" s="81">
        <v>-2968515000</v>
      </c>
      <c r="D473" s="81">
        <v>127774000</v>
      </c>
      <c r="E473" s="82">
        <v>9.8445184619036432</v>
      </c>
      <c r="F473" s="82">
        <v>0.23137037663542775</v>
      </c>
      <c r="G473" s="81">
        <v>13.658674</v>
      </c>
      <c r="H473" s="82">
        <v>297.75</v>
      </c>
      <c r="I473" s="82">
        <v>27.441287557941507</v>
      </c>
      <c r="J473" s="81">
        <v>-1749407000</v>
      </c>
      <c r="K473" s="82">
        <v>-24.321808475672043</v>
      </c>
      <c r="L473" s="82">
        <v>313.0527337329973</v>
      </c>
      <c r="M473" s="82">
        <v>10.68</v>
      </c>
      <c r="N473" s="83">
        <v>107.83428805511595</v>
      </c>
      <c r="O473" s="84">
        <v>3000</v>
      </c>
      <c r="P473" s="83">
        <v>100</v>
      </c>
    </row>
    <row r="474" spans="1:16">
      <c r="A474" s="80" t="s">
        <v>479</v>
      </c>
      <c r="B474" s="80" t="s">
        <v>352</v>
      </c>
      <c r="C474" s="81">
        <v>5083033115</v>
      </c>
      <c r="D474" s="81">
        <v>160000000</v>
      </c>
      <c r="E474" s="82">
        <v>12.119654929184858</v>
      </c>
      <c r="F474" s="82">
        <v>0.9237541866756751</v>
      </c>
      <c r="G474" s="81">
        <v>40.501919000000001</v>
      </c>
      <c r="H474" s="82">
        <v>81.5</v>
      </c>
      <c r="I474" s="82">
        <v>0.42136843959913506</v>
      </c>
      <c r="J474" s="81">
        <v>70568097</v>
      </c>
      <c r="K474" s="82">
        <v>185.91970816500833</v>
      </c>
      <c r="L474" s="82">
        <v>250</v>
      </c>
      <c r="M474" s="82">
        <v>25.31</v>
      </c>
      <c r="N474" s="83">
        <v>69.290963055675064</v>
      </c>
      <c r="O474" s="84">
        <v>2062.3898764806509</v>
      </c>
      <c r="P474" s="83">
        <v>68.746329216021692</v>
      </c>
    </row>
    <row r="475" spans="1:16">
      <c r="A475" s="80" t="s">
        <v>146</v>
      </c>
      <c r="B475" s="80" t="s">
        <v>352</v>
      </c>
      <c r="C475" s="81">
        <v>10649561720</v>
      </c>
      <c r="D475" s="81">
        <v>160000000</v>
      </c>
      <c r="E475" s="82">
        <v>28.805991646262424</v>
      </c>
      <c r="F475" s="82">
        <v>2.7278401180172751</v>
      </c>
      <c r="G475" s="81">
        <v>21.20458</v>
      </c>
      <c r="H475" s="82">
        <v>65.5</v>
      </c>
      <c r="I475" s="82">
        <v>-0.70042331793500523</v>
      </c>
      <c r="J475" s="81">
        <v>-91204945</v>
      </c>
      <c r="K475" s="82">
        <v>-115.78319574667799</v>
      </c>
      <c r="L475" s="82">
        <v>250</v>
      </c>
      <c r="M475" s="82">
        <v>13.25</v>
      </c>
      <c r="N475" s="83">
        <v>37.415970663860598</v>
      </c>
      <c r="O475" s="84">
        <v>441.94956673130525</v>
      </c>
      <c r="P475" s="83">
        <v>14.731652224376841</v>
      </c>
    </row>
    <row r="476" spans="1:16">
      <c r="A476" s="80" t="s">
        <v>270</v>
      </c>
      <c r="B476" s="80" t="s">
        <v>352</v>
      </c>
      <c r="C476" s="81">
        <v>88342093000</v>
      </c>
      <c r="D476" s="81">
        <v>181054000</v>
      </c>
      <c r="E476" s="82">
        <v>0.82919469950451807</v>
      </c>
      <c r="F476" s="82">
        <v>8.7068818061224809E-3</v>
      </c>
      <c r="G476" s="81">
        <v>91.899596000000003</v>
      </c>
      <c r="H476" s="82">
        <v>525</v>
      </c>
      <c r="I476" s="82">
        <v>-22.605045354202048</v>
      </c>
      <c r="J476" s="81">
        <v>1610250000</v>
      </c>
      <c r="K476" s="82">
        <v>59.142620090048126</v>
      </c>
      <c r="L476" s="82">
        <v>220.92856274923503</v>
      </c>
      <c r="M476" s="82">
        <v>50.75</v>
      </c>
      <c r="N476" s="83">
        <v>61.162598530587559</v>
      </c>
      <c r="O476" s="84">
        <v>783.48421127520703</v>
      </c>
      <c r="P476" s="83">
        <v>26.116140375840235</v>
      </c>
    </row>
    <row r="477" spans="1:16">
      <c r="A477" s="80" t="s">
        <v>271</v>
      </c>
      <c r="B477" s="80" t="s">
        <v>352</v>
      </c>
      <c r="C477" s="81">
        <v>324275000</v>
      </c>
      <c r="D477" s="81">
        <v>201000000</v>
      </c>
      <c r="E477" s="82">
        <v>23.667772616712281</v>
      </c>
      <c r="F477" s="82">
        <v>7.3593820325597887</v>
      </c>
      <c r="G477" s="81">
        <v>100.424344</v>
      </c>
      <c r="H477" s="82">
        <v>16.829999999999998</v>
      </c>
      <c r="I477" s="82">
        <v>0.19926769230740504</v>
      </c>
      <c r="J477" s="81">
        <v>-476535000</v>
      </c>
      <c r="K477" s="82">
        <v>-6.7487173030312571</v>
      </c>
      <c r="L477" s="82">
        <v>199.00497512437812</v>
      </c>
      <c r="M477" s="82">
        <v>49.96</v>
      </c>
      <c r="N477" s="83">
        <v>98.567396574669615</v>
      </c>
      <c r="O477" s="84">
        <v>521.75235200974544</v>
      </c>
      <c r="P477" s="83">
        <v>17.391745066991515</v>
      </c>
    </row>
    <row r="478" spans="1:16">
      <c r="A478" s="80" t="s">
        <v>148</v>
      </c>
      <c r="B478" s="80" t="s">
        <v>352</v>
      </c>
      <c r="C478" s="81">
        <v>4993766474</v>
      </c>
      <c r="D478" s="81">
        <v>240000000</v>
      </c>
      <c r="E478" s="82">
        <v>46.855991110106515</v>
      </c>
      <c r="F478" s="82">
        <v>15.017945868623883</v>
      </c>
      <c r="G478" s="81">
        <v>64.982984999999999</v>
      </c>
      <c r="H478" s="82">
        <v>13.14</v>
      </c>
      <c r="I478" s="82">
        <v>-0.33340498580735733</v>
      </c>
      <c r="J478" s="81">
        <v>176132643</v>
      </c>
      <c r="K478" s="82">
        <v>17.713922569140124</v>
      </c>
      <c r="L478" s="82">
        <v>166.66666666666666</v>
      </c>
      <c r="M478" s="82">
        <v>27.07</v>
      </c>
      <c r="N478" s="83">
        <v>51.931056841488555</v>
      </c>
      <c r="O478" s="84">
        <v>494.69771038509936</v>
      </c>
      <c r="P478" s="83">
        <v>16.489923679503313</v>
      </c>
    </row>
    <row r="479" spans="1:16">
      <c r="A479" s="80" t="s">
        <v>637</v>
      </c>
      <c r="B479" s="80" t="s">
        <v>352</v>
      </c>
      <c r="C479" s="81">
        <v>5401140707</v>
      </c>
      <c r="D479" s="81">
        <v>273000000</v>
      </c>
      <c r="E479" s="82">
        <v>26.514051151899107</v>
      </c>
      <c r="F479" s="82">
        <v>3.7354256342489585</v>
      </c>
      <c r="G479" s="81">
        <v>57.282293000000003</v>
      </c>
      <c r="H479" s="82">
        <v>26.34</v>
      </c>
      <c r="I479" s="82">
        <v>-0.99817610126666878</v>
      </c>
      <c r="J479" s="81">
        <v>66358096</v>
      </c>
      <c r="K479" s="82">
        <v>106.96509435713767</v>
      </c>
      <c r="L479" s="82">
        <v>146.52014652014651</v>
      </c>
      <c r="M479" s="82">
        <v>20.98</v>
      </c>
      <c r="N479" s="83">
        <v>48.971468798409411</v>
      </c>
      <c r="O479" s="84">
        <v>417.61458864637842</v>
      </c>
      <c r="P479" s="83">
        <v>13.920486288212613</v>
      </c>
    </row>
    <row r="480" spans="1:16">
      <c r="A480" s="80" t="s">
        <v>334</v>
      </c>
      <c r="B480" s="80" t="s">
        <v>352</v>
      </c>
      <c r="C480" s="81">
        <v>4344913335</v>
      </c>
      <c r="D480" s="81">
        <v>300000000</v>
      </c>
      <c r="E480" s="82">
        <v>3.342428918026513</v>
      </c>
      <c r="F480" s="82">
        <v>0.25321431197170552</v>
      </c>
      <c r="G480" s="81">
        <v>263.25921499999998</v>
      </c>
      <c r="H480" s="82">
        <v>45.46</v>
      </c>
      <c r="I480" s="82">
        <v>-0.44574793224203552</v>
      </c>
      <c r="J480" s="81">
        <v>117445317</v>
      </c>
      <c r="K480" s="82">
        <v>112.39273167443534</v>
      </c>
      <c r="L480" s="82">
        <v>133.33333333333334</v>
      </c>
      <c r="M480" s="82">
        <v>87.75</v>
      </c>
      <c r="N480" s="83">
        <v>21.150241298793865</v>
      </c>
      <c r="O480" s="84">
        <v>988.64352531853206</v>
      </c>
      <c r="P480" s="83">
        <v>32.954784177284402</v>
      </c>
    </row>
    <row r="481" spans="1:16">
      <c r="A481" s="80" t="s">
        <v>288</v>
      </c>
      <c r="B481" s="80" t="s">
        <v>352</v>
      </c>
      <c r="C481" s="81">
        <v>1494939583</v>
      </c>
      <c r="D481" s="81">
        <v>560000000</v>
      </c>
      <c r="E481" s="82">
        <v>16.222955845916182</v>
      </c>
      <c r="F481" s="82">
        <v>4.8282606684274354</v>
      </c>
      <c r="G481" s="81">
        <v>363.678921</v>
      </c>
      <c r="H481" s="82">
        <v>6.78</v>
      </c>
      <c r="I481" s="82">
        <v>-0.14895396202465072</v>
      </c>
      <c r="J481" s="81">
        <v>-302905028</v>
      </c>
      <c r="K481" s="82">
        <v>-11.092585759256528</v>
      </c>
      <c r="L481" s="82">
        <v>71.428571428571431</v>
      </c>
      <c r="M481" s="82">
        <v>64.94</v>
      </c>
      <c r="N481" s="83">
        <v>66.291393562536285</v>
      </c>
      <c r="O481" s="84">
        <v>113.14283720645197</v>
      </c>
      <c r="P481" s="83">
        <v>3.7714279068817325</v>
      </c>
    </row>
    <row r="482" spans="1:16">
      <c r="A482" s="80" t="s">
        <v>4</v>
      </c>
      <c r="B482" s="80" t="s">
        <v>352</v>
      </c>
      <c r="C482" s="81">
        <v>38132118898</v>
      </c>
      <c r="D482" s="81">
        <v>593290008</v>
      </c>
      <c r="E482" s="82">
        <v>2.8159956949490597</v>
      </c>
      <c r="F482" s="82">
        <v>8.3270293749360333E-2</v>
      </c>
      <c r="G482" s="81">
        <v>248.81611699999999</v>
      </c>
      <c r="H482" s="82">
        <v>57.1</v>
      </c>
      <c r="I482" s="82">
        <v>1.5761479286041862</v>
      </c>
      <c r="J482" s="81">
        <v>-735697133</v>
      </c>
      <c r="K482" s="82">
        <v>-45.966647060455514</v>
      </c>
      <c r="L482" s="82">
        <v>67.420653408341238</v>
      </c>
      <c r="M482" s="82">
        <v>41.93</v>
      </c>
      <c r="N482" s="83">
        <v>67.064058422197348</v>
      </c>
      <c r="O482" s="84">
        <v>1755.462124529535</v>
      </c>
      <c r="P482" s="83">
        <v>58.515404150984502</v>
      </c>
    </row>
    <row r="483" spans="1:16">
      <c r="A483" s="80" t="s">
        <v>272</v>
      </c>
      <c r="B483" s="80" t="s">
        <v>352</v>
      </c>
      <c r="C483" s="81">
        <v>188976717000</v>
      </c>
      <c r="D483" s="81">
        <v>600000000</v>
      </c>
      <c r="E483" s="82">
        <v>0.23859052646490855</v>
      </c>
      <c r="F483" s="82">
        <v>9.7702918290298348E-4</v>
      </c>
      <c r="G483" s="81">
        <v>825.45875799999999</v>
      </c>
      <c r="H483" s="82">
        <v>406.25</v>
      </c>
      <c r="I483" s="82">
        <v>7.8434721965984409</v>
      </c>
      <c r="J483" s="81">
        <v>6551167000</v>
      </c>
      <c r="K483" s="82">
        <v>37.275801395384974</v>
      </c>
      <c r="L483" s="82">
        <v>66.666666666666671</v>
      </c>
      <c r="M483" s="82">
        <v>68.78</v>
      </c>
      <c r="N483" s="83">
        <v>52.098128192978109</v>
      </c>
      <c r="O483" s="84">
        <v>2043.3776514484205</v>
      </c>
      <c r="P483" s="83">
        <v>68.112588381614017</v>
      </c>
    </row>
    <row r="484" spans="1:16">
      <c r="A484" s="80" t="s">
        <v>269</v>
      </c>
      <c r="B484" s="80" t="s">
        <v>352</v>
      </c>
      <c r="C484" s="81">
        <v>15648837000</v>
      </c>
      <c r="D484" s="81">
        <v>794512000</v>
      </c>
      <c r="E484" s="82">
        <v>1.8821189888595209</v>
      </c>
      <c r="F484" s="82">
        <v>6.5802760718372516E-2</v>
      </c>
      <c r="G484" s="81">
        <v>576.62533099999996</v>
      </c>
      <c r="H484" s="82">
        <v>36.86</v>
      </c>
      <c r="I484" s="82">
        <v>-0.50144936797520501</v>
      </c>
      <c r="J484" s="81">
        <v>542874000</v>
      </c>
      <c r="K484" s="82">
        <v>52.687054454624828</v>
      </c>
      <c r="L484" s="82">
        <v>50.345369232937955</v>
      </c>
      <c r="M484" s="82">
        <v>72.569999999999993</v>
      </c>
      <c r="N484" s="83">
        <v>49.394277753346181</v>
      </c>
      <c r="O484" s="84">
        <v>427.30687794210797</v>
      </c>
      <c r="P484" s="83">
        <v>14.243562598070266</v>
      </c>
    </row>
    <row r="485" spans="1:16">
      <c r="A485" s="80" t="s">
        <v>535</v>
      </c>
      <c r="B485" s="80" t="s">
        <v>352</v>
      </c>
      <c r="C485" s="81">
        <v>6812625069</v>
      </c>
      <c r="D485" s="81">
        <v>829650000</v>
      </c>
      <c r="E485" s="82">
        <v>29.592969044127063</v>
      </c>
      <c r="F485" s="82">
        <v>2.9724350674106614</v>
      </c>
      <c r="G485" s="81">
        <v>109.24879199999999</v>
      </c>
      <c r="H485" s="82">
        <v>12.38</v>
      </c>
      <c r="I485" s="82">
        <v>-0.15633102762890871</v>
      </c>
      <c r="J485" s="81">
        <v>-265472500</v>
      </c>
      <c r="K485" s="82">
        <v>-37.502189492320298</v>
      </c>
      <c r="L485" s="82">
        <v>48.213101910444166</v>
      </c>
      <c r="M485" s="82">
        <v>13.16</v>
      </c>
      <c r="N485" s="83">
        <v>73.412428088980434</v>
      </c>
      <c r="O485" s="84">
        <v>303.67420683625124</v>
      </c>
      <c r="P485" s="83">
        <v>10.122473561208375</v>
      </c>
    </row>
    <row r="486" spans="1:16">
      <c r="A486" s="90" t="s">
        <v>346</v>
      </c>
      <c r="B486" s="90" t="s">
        <v>715</v>
      </c>
      <c r="C486" s="91">
        <v>1352370851</v>
      </c>
      <c r="D486" s="91">
        <v>65000000</v>
      </c>
      <c r="E486" s="92">
        <v>25.123481913605371</v>
      </c>
      <c r="F486" s="92">
        <v>7.157687154873325</v>
      </c>
      <c r="G486" s="91">
        <v>29.489985999999998</v>
      </c>
      <c r="H486" s="92">
        <v>54</v>
      </c>
      <c r="I486" s="92">
        <v>-1.2033252413410196</v>
      </c>
      <c r="J486" s="91">
        <v>-149675006</v>
      </c>
      <c r="K486" s="92">
        <v>-23.450809148455956</v>
      </c>
      <c r="L486" s="92">
        <v>615.38461538461536</v>
      </c>
      <c r="M486" s="92">
        <v>45.36</v>
      </c>
      <c r="N486" s="93">
        <v>69.050759590759228</v>
      </c>
      <c r="O486" s="94">
        <v>154.8014559182846</v>
      </c>
      <c r="P486" s="93">
        <v>5.1600485306094868</v>
      </c>
    </row>
    <row r="487" spans="1:16">
      <c r="A487" s="85" t="s">
        <v>682</v>
      </c>
      <c r="B487" s="85" t="s">
        <v>683</v>
      </c>
      <c r="C487" s="86">
        <v>10363411307</v>
      </c>
      <c r="D487" s="86">
        <v>0</v>
      </c>
      <c r="E487" s="87">
        <v>0</v>
      </c>
      <c r="F487" s="87">
        <v>0</v>
      </c>
      <c r="G487" s="86">
        <v>35.803426999999999</v>
      </c>
      <c r="H487" s="87">
        <v>260</v>
      </c>
      <c r="I487" s="87">
        <v>5.3216611211387317</v>
      </c>
      <c r="J487" s="86">
        <v>2089864424</v>
      </c>
      <c r="K487" s="87">
        <v>21.532497267870617</v>
      </c>
      <c r="L487" s="87">
        <v>0</v>
      </c>
      <c r="M487" s="87">
        <v>19.89</v>
      </c>
      <c r="N487" s="88">
        <v>42.089484594348342</v>
      </c>
      <c r="O487" s="89">
        <v>3000</v>
      </c>
      <c r="P487" s="88">
        <v>100</v>
      </c>
    </row>
    <row r="488" spans="1:16">
      <c r="A488" s="85" t="s">
        <v>685</v>
      </c>
      <c r="B488" s="85" t="s">
        <v>683</v>
      </c>
      <c r="C488" s="86">
        <v>7810665698</v>
      </c>
      <c r="D488" s="86">
        <v>0</v>
      </c>
      <c r="E488" s="87">
        <v>0</v>
      </c>
      <c r="F488" s="87">
        <v>0</v>
      </c>
      <c r="G488" s="86">
        <v>451.23490800000002</v>
      </c>
      <c r="H488" s="87">
        <v>6.09</v>
      </c>
      <c r="I488" s="87">
        <v>-0.15329064191191843</v>
      </c>
      <c r="J488" s="86">
        <v>3157815002</v>
      </c>
      <c r="K488" s="87">
        <v>3.6346144383793133</v>
      </c>
      <c r="L488" s="87">
        <v>0</v>
      </c>
      <c r="M488" s="87">
        <v>27.99</v>
      </c>
      <c r="N488" s="88">
        <v>63.426380347460125</v>
      </c>
      <c r="O488" s="89">
        <v>845.0152345741368</v>
      </c>
      <c r="P488" s="88">
        <v>28.167174485804559</v>
      </c>
    </row>
    <row r="489" spans="1:16">
      <c r="A489" s="85" t="s">
        <v>435</v>
      </c>
      <c r="B489" s="85" t="s">
        <v>683</v>
      </c>
      <c r="C489" s="86">
        <v>11342832137</v>
      </c>
      <c r="D489" s="86">
        <v>0</v>
      </c>
      <c r="E489" s="87">
        <v>0</v>
      </c>
      <c r="F489" s="87">
        <v>0</v>
      </c>
      <c r="G489" s="86">
        <v>64.744270999999998</v>
      </c>
      <c r="H489" s="87">
        <v>103.8</v>
      </c>
      <c r="I489" s="87">
        <v>-0.82166134573135718</v>
      </c>
      <c r="J489" s="86">
        <v>1459724461</v>
      </c>
      <c r="K489" s="87">
        <v>30.135139319282807</v>
      </c>
      <c r="L489" s="87">
        <v>0</v>
      </c>
      <c r="M489" s="87">
        <v>15.05</v>
      </c>
      <c r="N489" s="88">
        <v>86.723233805975028</v>
      </c>
      <c r="O489" s="89">
        <v>520.75934782917386</v>
      </c>
      <c r="P489" s="88">
        <v>17.35864492763913</v>
      </c>
    </row>
    <row r="490" spans="1:16">
      <c r="A490" s="85" t="s">
        <v>686</v>
      </c>
      <c r="B490" s="85" t="s">
        <v>683</v>
      </c>
      <c r="C490" s="86">
        <v>35288102843</v>
      </c>
      <c r="D490" s="86">
        <v>0</v>
      </c>
      <c r="E490" s="87">
        <v>0</v>
      </c>
      <c r="F490" s="87">
        <v>0</v>
      </c>
      <c r="G490" s="86">
        <v>694.73875399999997</v>
      </c>
      <c r="H490" s="87">
        <v>26.5</v>
      </c>
      <c r="I490" s="87">
        <v>-0.17311444018573496</v>
      </c>
      <c r="J490" s="86">
        <v>9395308662</v>
      </c>
      <c r="K490" s="87">
        <v>6.0455704057634287</v>
      </c>
      <c r="L490" s="87">
        <v>0</v>
      </c>
      <c r="M490" s="87">
        <v>34.729999999999997</v>
      </c>
      <c r="N490" s="88">
        <v>37.409960967555847</v>
      </c>
      <c r="O490" s="89">
        <v>927.23824816948456</v>
      </c>
      <c r="P490" s="88">
        <v>30.907941605649487</v>
      </c>
    </row>
    <row r="491" spans="1:16">
      <c r="A491" s="85" t="s">
        <v>738</v>
      </c>
      <c r="B491" s="85" t="s">
        <v>683</v>
      </c>
      <c r="C491" s="86">
        <v>9346162322</v>
      </c>
      <c r="D491" s="86">
        <v>0</v>
      </c>
      <c r="E491" s="87">
        <v>0</v>
      </c>
      <c r="F491" s="87">
        <v>0</v>
      </c>
      <c r="G491" s="86">
        <v>8.9703370000000007</v>
      </c>
      <c r="H491" s="87">
        <v>154.80000000000001</v>
      </c>
      <c r="I491" s="87">
        <v>-3.0864013606657466</v>
      </c>
      <c r="J491" s="86">
        <v>2238951517</v>
      </c>
      <c r="K491" s="87">
        <v>13.765462337164132</v>
      </c>
      <c r="L491" s="87">
        <v>0</v>
      </c>
      <c r="M491" s="87">
        <v>5.5</v>
      </c>
      <c r="N491" s="88">
        <v>23.516401948437789</v>
      </c>
      <c r="O491" s="89">
        <v>215.0975687615188</v>
      </c>
      <c r="P491" s="88">
        <v>7.1699189587172931</v>
      </c>
    </row>
    <row r="492" spans="1:16">
      <c r="A492" s="85" t="s">
        <v>750</v>
      </c>
      <c r="B492" s="85" t="s">
        <v>683</v>
      </c>
      <c r="C492" s="86">
        <v>54752015449</v>
      </c>
      <c r="D492" s="86">
        <v>0</v>
      </c>
      <c r="E492" s="87">
        <v>0</v>
      </c>
      <c r="F492" s="87">
        <v>0</v>
      </c>
      <c r="G492" s="86">
        <v>4648.4724200000001</v>
      </c>
      <c r="H492" s="87">
        <v>6.06</v>
      </c>
      <c r="I492" s="87">
        <v>-5.7223974807786064E-2</v>
      </c>
      <c r="J492" s="86">
        <v>8018316367</v>
      </c>
      <c r="K492" s="87">
        <v>15.863679378317052</v>
      </c>
      <c r="L492" s="87">
        <v>0</v>
      </c>
      <c r="M492" s="87">
        <v>23.24</v>
      </c>
      <c r="N492" s="88">
        <v>304.66968663870136</v>
      </c>
      <c r="O492" s="89">
        <v>614.36839018129274</v>
      </c>
      <c r="P492" s="88">
        <v>20.478946339376424</v>
      </c>
    </row>
    <row r="493" spans="1:16">
      <c r="A493" s="106" t="s">
        <v>730</v>
      </c>
      <c r="B493" s="106" t="s">
        <v>693</v>
      </c>
      <c r="C493" s="107">
        <v>818057024</v>
      </c>
      <c r="D493" s="107">
        <v>100000000</v>
      </c>
      <c r="E493" s="108">
        <v>37.412527173186135</v>
      </c>
      <c r="F493" s="108">
        <v>10.689293478053182</v>
      </c>
      <c r="G493" s="107">
        <v>30.53511</v>
      </c>
      <c r="H493" s="108">
        <v>35.020000000000003</v>
      </c>
      <c r="I493" s="108">
        <v>0.47876561726454986</v>
      </c>
      <c r="J493" s="107">
        <v>56374948</v>
      </c>
      <c r="K493" s="108">
        <v>62.084314472449712</v>
      </c>
      <c r="L493" s="108">
        <v>400</v>
      </c>
      <c r="M493" s="108">
        <v>30.53</v>
      </c>
      <c r="N493" s="109">
        <v>18.965056441490265</v>
      </c>
      <c r="O493" s="110">
        <v>1530.9157303562247</v>
      </c>
      <c r="P493" s="109">
        <v>51.030524345207489</v>
      </c>
    </row>
    <row r="494" spans="1:16">
      <c r="A494" s="106" t="s">
        <v>692</v>
      </c>
      <c r="B494" s="106" t="s">
        <v>693</v>
      </c>
      <c r="C494" s="107">
        <v>3482014185</v>
      </c>
      <c r="D494" s="107">
        <v>4364569202</v>
      </c>
      <c r="E494" s="108">
        <v>13.743034506577452</v>
      </c>
      <c r="F494" s="108">
        <v>1.9928938465782124</v>
      </c>
      <c r="G494" s="107">
        <v>1335.1741139999999</v>
      </c>
      <c r="H494" s="108">
        <v>2.1800000000000002</v>
      </c>
      <c r="I494" s="108">
        <v>0.17156411708913488</v>
      </c>
      <c r="J494" s="107">
        <v>-146085600</v>
      </c>
      <c r="K494" s="108">
        <v>-47.2053326200529</v>
      </c>
      <c r="L494" s="108">
        <v>9.164707477125253</v>
      </c>
      <c r="M494" s="108">
        <v>30.59</v>
      </c>
      <c r="N494" s="109">
        <v>99.461073524745089</v>
      </c>
      <c r="O494" s="110">
        <v>2339.4035902894216</v>
      </c>
      <c r="P494" s="109">
        <v>77.980119676314047</v>
      </c>
    </row>
    <row r="495" spans="1:16">
      <c r="A495" s="106" t="s">
        <v>706</v>
      </c>
      <c r="B495" s="106" t="s">
        <v>693</v>
      </c>
      <c r="C495" s="107">
        <v>8960111644</v>
      </c>
      <c r="D495" s="107">
        <v>6250000000</v>
      </c>
      <c r="E495" s="108">
        <v>5.5777795208338787</v>
      </c>
      <c r="F495" s="108">
        <v>0.29356734320178307</v>
      </c>
      <c r="G495" s="107">
        <v>2351.6406480000001</v>
      </c>
      <c r="H495" s="108">
        <v>3.05</v>
      </c>
      <c r="I495" s="108">
        <v>1.5000906225676847E-2</v>
      </c>
      <c r="J495" s="107">
        <v>-1191006000</v>
      </c>
      <c r="K495" s="108">
        <v>-15.952900321241035</v>
      </c>
      <c r="L495" s="108">
        <v>6.4</v>
      </c>
      <c r="M495" s="108">
        <v>37.619999999999997</v>
      </c>
      <c r="N495" s="109">
        <v>22.517969335342844</v>
      </c>
      <c r="O495" s="110">
        <v>876.16091279326065</v>
      </c>
      <c r="P495" s="109">
        <v>29.205363759775356</v>
      </c>
    </row>
    <row r="496" spans="1:16">
      <c r="A496" s="106" t="s">
        <v>749</v>
      </c>
      <c r="B496" s="106" t="s">
        <v>693</v>
      </c>
      <c r="C496" s="107">
        <v>13101802922</v>
      </c>
      <c r="D496" s="107">
        <v>7500000000</v>
      </c>
      <c r="E496" s="108">
        <v>10.688385465933441</v>
      </c>
      <c r="F496" s="108">
        <v>1.5660638045323723</v>
      </c>
      <c r="G496" s="107">
        <v>3669.4808480000002</v>
      </c>
      <c r="H496" s="108">
        <v>1.02</v>
      </c>
      <c r="I496" s="108">
        <v>4.4604855585914871E-2</v>
      </c>
      <c r="J496" s="107">
        <v>-684262200</v>
      </c>
      <c r="K496" s="108">
        <v>-9.9742467141981539</v>
      </c>
      <c r="L496" s="108">
        <v>5.333333333333333</v>
      </c>
      <c r="M496" s="108">
        <v>48.92</v>
      </c>
      <c r="N496" s="109">
        <v>0</v>
      </c>
      <c r="O496" s="110">
        <v>1582.1713948723664</v>
      </c>
      <c r="P496" s="109">
        <v>52.739046495745548</v>
      </c>
    </row>
    <row r="497" spans="1:16">
      <c r="A497" s="106" t="s">
        <v>714</v>
      </c>
      <c r="B497" s="106" t="s">
        <v>693</v>
      </c>
      <c r="C497" s="107">
        <v>15945776654</v>
      </c>
      <c r="D497" s="107">
        <v>13500000000</v>
      </c>
      <c r="E497" s="108">
        <v>7.1988565336281978</v>
      </c>
      <c r="F497" s="108">
        <v>0.5177171185636964</v>
      </c>
      <c r="G497" s="107">
        <v>5395.399598</v>
      </c>
      <c r="H497" s="108">
        <v>1.03</v>
      </c>
      <c r="I497" s="108">
        <v>2.4489564673150221E-2</v>
      </c>
      <c r="J497" s="107">
        <v>734210566</v>
      </c>
      <c r="K497" s="108">
        <v>18.938708653778757</v>
      </c>
      <c r="L497" s="108">
        <v>2.9629629629629628</v>
      </c>
      <c r="M497" s="108">
        <v>39.96</v>
      </c>
      <c r="N497" s="109">
        <v>36.360147536214136</v>
      </c>
      <c r="O497" s="110">
        <v>1322.2311327470939</v>
      </c>
      <c r="P497" s="109">
        <v>44.074371091569795</v>
      </c>
    </row>
    <row r="498" spans="1:16">
      <c r="A498" s="45" t="s">
        <v>297</v>
      </c>
      <c r="B498" s="45" t="s">
        <v>426</v>
      </c>
      <c r="C498" s="46">
        <v>367547592</v>
      </c>
      <c r="D498" s="46">
        <v>17512456</v>
      </c>
      <c r="E498" s="47">
        <v>64.058987423540174</v>
      </c>
      <c r="F498" s="47">
        <v>71.72372492654145</v>
      </c>
      <c r="G498" s="46">
        <v>12.279838</v>
      </c>
      <c r="H498" s="47">
        <v>50.85</v>
      </c>
      <c r="I498" s="47">
        <v>-1.688356628871766</v>
      </c>
      <c r="J498" s="46">
        <v>-25349652</v>
      </c>
      <c r="K498" s="47">
        <v>-35.232643667060991</v>
      </c>
      <c r="L498" s="47">
        <v>2284.088536753497</v>
      </c>
      <c r="M498" s="47">
        <v>70.12</v>
      </c>
      <c r="N498" s="48">
        <v>33.33316440542422</v>
      </c>
      <c r="O498" s="49">
        <v>82.223040628865959</v>
      </c>
      <c r="P498" s="48">
        <v>2.7407680209621987</v>
      </c>
    </row>
    <row r="499" spans="1:16">
      <c r="A499" s="45" t="s">
        <v>449</v>
      </c>
      <c r="B499" s="45" t="s">
        <v>426</v>
      </c>
      <c r="C499" s="46">
        <v>1225783772</v>
      </c>
      <c r="D499" s="46">
        <v>120000000</v>
      </c>
      <c r="E499" s="47">
        <v>22.553304735742927</v>
      </c>
      <c r="F499" s="47">
        <v>4.3707954914230482</v>
      </c>
      <c r="G499" s="46">
        <v>42.238092000000002</v>
      </c>
      <c r="H499" s="47">
        <v>42</v>
      </c>
      <c r="I499" s="47">
        <v>2.2746120481551344</v>
      </c>
      <c r="J499" s="46">
        <v>33866409</v>
      </c>
      <c r="K499" s="47">
        <v>152.36336394567255</v>
      </c>
      <c r="L499" s="47">
        <v>333.33333333333331</v>
      </c>
      <c r="M499" s="47">
        <v>35.19</v>
      </c>
      <c r="N499" s="48">
        <v>66.675866194064966</v>
      </c>
      <c r="O499" s="49">
        <v>2514.196912578564</v>
      </c>
      <c r="P499" s="48">
        <v>83.8065637526188</v>
      </c>
    </row>
    <row r="500" spans="1:16">
      <c r="A500" s="45" t="s">
        <v>130</v>
      </c>
      <c r="B500" s="45" t="s">
        <v>426</v>
      </c>
      <c r="C500" s="46">
        <v>753453064</v>
      </c>
      <c r="D500" s="46">
        <v>298200000</v>
      </c>
      <c r="E500" s="47">
        <v>44.581354378157833</v>
      </c>
      <c r="F500" s="47">
        <v>14.950152373627711</v>
      </c>
      <c r="G500" s="46">
        <v>83.863085999999996</v>
      </c>
      <c r="H500" s="47">
        <v>10.7</v>
      </c>
      <c r="I500" s="47">
        <v>-0.11325675145151592</v>
      </c>
      <c r="J500" s="46">
        <v>-7762713</v>
      </c>
      <c r="K500" s="47">
        <v>-384.14404860774835</v>
      </c>
      <c r="L500" s="47">
        <v>134.1381623071764</v>
      </c>
      <c r="M500" s="47">
        <v>28.12</v>
      </c>
      <c r="N500" s="48">
        <v>24.993520669107358</v>
      </c>
      <c r="O500" s="49">
        <v>208.47746125989795</v>
      </c>
      <c r="P500" s="48">
        <v>6.9492487086632648</v>
      </c>
    </row>
    <row r="501" spans="1:16">
      <c r="A501" s="45" t="s">
        <v>516</v>
      </c>
      <c r="B501" s="45" t="s">
        <v>426</v>
      </c>
      <c r="C501" s="46">
        <v>7942743158</v>
      </c>
      <c r="D501" s="46">
        <v>2400000000</v>
      </c>
      <c r="E501" s="47">
        <v>21.075384119950971</v>
      </c>
      <c r="F501" s="47">
        <v>4.3907050249897859</v>
      </c>
      <c r="G501" s="46">
        <v>958.66017199999999</v>
      </c>
      <c r="H501" s="47">
        <v>1.98</v>
      </c>
      <c r="I501" s="47">
        <v>-0.10940038322405687</v>
      </c>
      <c r="J501" s="46">
        <v>-166416272</v>
      </c>
      <c r="K501" s="47">
        <v>-28.843333300964705</v>
      </c>
      <c r="L501" s="47">
        <v>16.666666666666668</v>
      </c>
      <c r="M501" s="47">
        <v>39.94</v>
      </c>
      <c r="N501" s="48">
        <v>23.96871921754645</v>
      </c>
      <c r="O501" s="49">
        <v>49.396899034540318</v>
      </c>
      <c r="P501" s="48">
        <v>1.6465633011513439</v>
      </c>
    </row>
    <row r="502" spans="1:16">
      <c r="A502" s="25" t="s">
        <v>16</v>
      </c>
      <c r="B502" s="25" t="s">
        <v>353</v>
      </c>
      <c r="C502" s="26">
        <v>238701401</v>
      </c>
      <c r="D502" s="26">
        <v>1770000</v>
      </c>
      <c r="E502" s="27">
        <v>30.415911354042997</v>
      </c>
      <c r="F502" s="27">
        <v>11.350152383420653</v>
      </c>
      <c r="G502" s="26">
        <v>8.7624699999999992E-4</v>
      </c>
      <c r="H502" s="27">
        <v>1501</v>
      </c>
      <c r="I502" s="27">
        <v>-11.779197189394154</v>
      </c>
      <c r="J502" s="26">
        <v>-188709133</v>
      </c>
      <c r="K502" s="27">
        <v>-14.200584557823177</v>
      </c>
      <c r="L502" s="27">
        <v>22598.870056497177</v>
      </c>
      <c r="M502" s="27">
        <v>49.5</v>
      </c>
      <c r="N502" s="28">
        <v>91.202804858681304</v>
      </c>
      <c r="O502" s="29">
        <v>500.77564014549603</v>
      </c>
      <c r="P502" s="28">
        <v>16.692521338183202</v>
      </c>
    </row>
    <row r="503" spans="1:16">
      <c r="A503" s="25" t="s">
        <v>11</v>
      </c>
      <c r="B503" s="25" t="s">
        <v>353</v>
      </c>
      <c r="C503" s="26">
        <v>4795702538</v>
      </c>
      <c r="D503" s="26">
        <v>4873440</v>
      </c>
      <c r="E503" s="27">
        <v>13.722473875240002</v>
      </c>
      <c r="F503" s="27">
        <v>0.74589867060682391</v>
      </c>
      <c r="G503" s="26">
        <v>7.7739300000000003E-4</v>
      </c>
      <c r="H503" s="27">
        <v>3750</v>
      </c>
      <c r="I503" s="27">
        <v>24.061251342736796</v>
      </c>
      <c r="J503" s="26">
        <v>-148778729</v>
      </c>
      <c r="K503" s="27">
        <v>-123.65501522734476</v>
      </c>
      <c r="L503" s="27">
        <v>8207.7546866279263</v>
      </c>
      <c r="M503" s="27">
        <v>15.95</v>
      </c>
      <c r="N503" s="28">
        <v>27.742498663634347</v>
      </c>
      <c r="O503" s="29">
        <v>1352.1062758723367</v>
      </c>
      <c r="P503" s="28">
        <v>45.07020919574456</v>
      </c>
    </row>
    <row r="504" spans="1:16">
      <c r="A504" s="25" t="s">
        <v>113</v>
      </c>
      <c r="B504" s="25" t="s">
        <v>353</v>
      </c>
      <c r="C504" s="26">
        <v>10527575581</v>
      </c>
      <c r="D504" s="26">
        <v>18000000</v>
      </c>
      <c r="E504" s="27">
        <v>11.059543225934386</v>
      </c>
      <c r="F504" s="27">
        <v>2.0827765020592062</v>
      </c>
      <c r="G504" s="26">
        <v>12.229931000000001</v>
      </c>
      <c r="H504" s="27">
        <v>295.75</v>
      </c>
      <c r="I504" s="27">
        <v>-0.15104629359791488</v>
      </c>
      <c r="J504" s="26">
        <v>62342924</v>
      </c>
      <c r="K504" s="27">
        <v>85.174060812418745</v>
      </c>
      <c r="L504" s="27">
        <v>2222.2222222222222</v>
      </c>
      <c r="M504" s="27">
        <v>67.94</v>
      </c>
      <c r="N504" s="28">
        <v>26.71039890836218</v>
      </c>
      <c r="O504" s="29">
        <v>551.13354026440015</v>
      </c>
      <c r="P504" s="28">
        <v>18.371118008813337</v>
      </c>
    </row>
    <row r="505" spans="1:16">
      <c r="A505" s="25" t="s">
        <v>171</v>
      </c>
      <c r="B505" s="25" t="s">
        <v>353</v>
      </c>
      <c r="C505" s="26">
        <v>58292296</v>
      </c>
      <c r="D505" s="26">
        <v>39000000</v>
      </c>
      <c r="E505" s="27">
        <v>34.936163005324026</v>
      </c>
      <c r="F505" s="27">
        <v>13.572712900281285</v>
      </c>
      <c r="G505" s="26">
        <v>17.102171999999999</v>
      </c>
      <c r="H505" s="27">
        <v>66.95</v>
      </c>
      <c r="I505" s="27">
        <v>-4.7319202483593017</v>
      </c>
      <c r="J505" s="26">
        <v>-7099673</v>
      </c>
      <c r="K505" s="27">
        <v>-362.55190908088304</v>
      </c>
      <c r="L505" s="27">
        <v>1025.6410256410256</v>
      </c>
      <c r="M505" s="27">
        <v>43.85</v>
      </c>
      <c r="N505" s="28">
        <v>69.007396190071745</v>
      </c>
      <c r="O505" s="29">
        <v>610.89521393233917</v>
      </c>
      <c r="P505" s="28">
        <v>20.36317379774464</v>
      </c>
    </row>
    <row r="506" spans="1:16">
      <c r="A506" s="25" t="s">
        <v>150</v>
      </c>
      <c r="B506" s="25" t="s">
        <v>353</v>
      </c>
      <c r="C506" s="26">
        <v>4808797069</v>
      </c>
      <c r="D506" s="26">
        <v>39916800</v>
      </c>
      <c r="E506" s="27">
        <v>49.411906548236104</v>
      </c>
      <c r="F506" s="27">
        <v>15.669271371869979</v>
      </c>
      <c r="G506" s="26">
        <v>10.270289999999999</v>
      </c>
      <c r="H506" s="27">
        <v>78.849999999999994</v>
      </c>
      <c r="I506" s="27">
        <v>-0.84667833470631138</v>
      </c>
      <c r="J506" s="26">
        <v>25018829</v>
      </c>
      <c r="K506" s="27">
        <v>126.04215808821428</v>
      </c>
      <c r="L506" s="27">
        <v>1002.0843354176687</v>
      </c>
      <c r="M506" s="27">
        <v>25.72</v>
      </c>
      <c r="N506" s="28">
        <v>22.005448192975141</v>
      </c>
      <c r="O506" s="29">
        <v>799.68372322314224</v>
      </c>
      <c r="P506" s="28">
        <v>26.656124107438075</v>
      </c>
    </row>
    <row r="507" spans="1:16">
      <c r="A507" s="25" t="s">
        <v>387</v>
      </c>
      <c r="B507" s="25" t="s">
        <v>353</v>
      </c>
      <c r="C507" s="26">
        <v>16771427000</v>
      </c>
      <c r="D507" s="26">
        <v>87112000</v>
      </c>
      <c r="E507" s="27">
        <v>66.173654412669038</v>
      </c>
      <c r="F507" s="27">
        <v>3.2325054961120747</v>
      </c>
      <c r="G507" s="26">
        <v>2.3602780000000001</v>
      </c>
      <c r="H507" s="27">
        <v>257</v>
      </c>
      <c r="I507" s="27">
        <v>-5.5967960723143619</v>
      </c>
      <c r="J507" s="26">
        <v>-942067000</v>
      </c>
      <c r="K507" s="27">
        <v>-21.730216640642332</v>
      </c>
      <c r="L507" s="27">
        <v>459.1789879695105</v>
      </c>
      <c r="M507" s="27">
        <v>2.7</v>
      </c>
      <c r="N507" s="28">
        <v>24.844937467379367</v>
      </c>
      <c r="O507" s="29">
        <v>516.63722769939193</v>
      </c>
      <c r="P507" s="28">
        <v>17.221240923313065</v>
      </c>
    </row>
    <row r="508" spans="1:16">
      <c r="A508" s="25" t="s">
        <v>151</v>
      </c>
      <c r="B508" s="25" t="s">
        <v>353</v>
      </c>
      <c r="C508" s="26">
        <v>22759617000</v>
      </c>
      <c r="D508" s="26">
        <v>150214000</v>
      </c>
      <c r="E508" s="27">
        <v>7.3076003429332461</v>
      </c>
      <c r="F508" s="27">
        <v>0.23055891581827451</v>
      </c>
      <c r="G508" s="26">
        <v>25.942046000000001</v>
      </c>
      <c r="H508" s="27">
        <v>211</v>
      </c>
      <c r="I508" s="27">
        <v>-1.0270110733877971</v>
      </c>
      <c r="J508" s="26">
        <v>-859532000</v>
      </c>
      <c r="K508" s="27">
        <v>-36.874897036992223</v>
      </c>
      <c r="L508" s="27">
        <v>266.2867642163846</v>
      </c>
      <c r="M508" s="27">
        <v>17.27</v>
      </c>
      <c r="N508" s="28">
        <v>19.083491350124977</v>
      </c>
      <c r="O508" s="29">
        <v>443.3355718294722</v>
      </c>
      <c r="P508" s="28">
        <v>14.77785239431574</v>
      </c>
    </row>
    <row r="509" spans="1:16">
      <c r="A509" s="25" t="s">
        <v>604</v>
      </c>
      <c r="B509" s="25" t="s">
        <v>353</v>
      </c>
      <c r="C509" s="26">
        <v>5111720579</v>
      </c>
      <c r="D509" s="26">
        <v>168000000</v>
      </c>
      <c r="E509" s="27">
        <v>28.897844754813466</v>
      </c>
      <c r="F509" s="27">
        <v>5.3753431463566717</v>
      </c>
      <c r="G509" s="26">
        <v>42.916003000000003</v>
      </c>
      <c r="H509" s="27">
        <v>32.26</v>
      </c>
      <c r="I509" s="27">
        <v>-1.461085963790687</v>
      </c>
      <c r="J509" s="26">
        <v>29451851</v>
      </c>
      <c r="K509" s="27">
        <v>182.53521654717051</v>
      </c>
      <c r="L509" s="27">
        <v>238.0952380952381</v>
      </c>
      <c r="M509" s="27">
        <v>25.54</v>
      </c>
      <c r="N509" s="28">
        <v>26.445393349074514</v>
      </c>
      <c r="O509" s="29">
        <v>455.04104857755118</v>
      </c>
      <c r="P509" s="28">
        <v>15.168034952585039</v>
      </c>
    </row>
    <row r="510" spans="1:16">
      <c r="A510" s="25" t="s">
        <v>275</v>
      </c>
      <c r="B510" s="25" t="s">
        <v>353</v>
      </c>
      <c r="C510" s="26">
        <v>27204728000</v>
      </c>
      <c r="D510" s="26">
        <v>191447000</v>
      </c>
      <c r="E510" s="27">
        <v>4.2278090472095187</v>
      </c>
      <c r="F510" s="27">
        <v>9.2014348775586258E-2</v>
      </c>
      <c r="G510" s="26">
        <v>39.326844000000001</v>
      </c>
      <c r="H510" s="27">
        <v>240.6</v>
      </c>
      <c r="I510" s="27">
        <v>2.0843677297873171</v>
      </c>
      <c r="J510" s="26">
        <v>-324227000</v>
      </c>
      <c r="K510" s="27">
        <v>-141.71330580118251</v>
      </c>
      <c r="L510" s="27">
        <v>208.93510997821852</v>
      </c>
      <c r="M510" s="27">
        <v>20.54</v>
      </c>
      <c r="N510" s="28">
        <v>28.748870296216207</v>
      </c>
      <c r="O510" s="29">
        <v>1734.6593530597888</v>
      </c>
      <c r="P510" s="28">
        <v>57.821978435326294</v>
      </c>
    </row>
    <row r="511" spans="1:16">
      <c r="A511" s="25" t="s">
        <v>513</v>
      </c>
      <c r="B511" s="25" t="s">
        <v>353</v>
      </c>
      <c r="C511" s="26">
        <v>2452293810</v>
      </c>
      <c r="D511" s="26">
        <v>228600000</v>
      </c>
      <c r="E511" s="27">
        <v>53.407170926151316</v>
      </c>
      <c r="F511" s="27">
        <v>19.468930783811359</v>
      </c>
      <c r="G511" s="26">
        <v>61.006332999999998</v>
      </c>
      <c r="H511" s="27">
        <v>12.28</v>
      </c>
      <c r="I511" s="27">
        <v>1.7678766701736848E-2</v>
      </c>
      <c r="J511" s="26">
        <v>-12902172</v>
      </c>
      <c r="K511" s="27">
        <v>-212.61536429680211</v>
      </c>
      <c r="L511" s="27">
        <v>174.97812773403325</v>
      </c>
      <c r="M511" s="27">
        <v>26.68</v>
      </c>
      <c r="N511" s="28">
        <v>45.152623224898072</v>
      </c>
      <c r="O511" s="29">
        <v>787.05564526908051</v>
      </c>
      <c r="P511" s="28">
        <v>26.235188175636019</v>
      </c>
    </row>
    <row r="512" spans="1:16">
      <c r="A512" s="25" t="s">
        <v>758</v>
      </c>
      <c r="B512" s="25" t="s">
        <v>353</v>
      </c>
      <c r="C512" s="26">
        <v>1633923073</v>
      </c>
      <c r="D512" s="26">
        <v>300000000</v>
      </c>
      <c r="E512" s="27">
        <v>100.12633440243228</v>
      </c>
      <c r="F512" s="27">
        <v>21.204221601531614</v>
      </c>
      <c r="G512" s="26">
        <v>29.313393000000001</v>
      </c>
      <c r="H512" s="27">
        <v>13.63</v>
      </c>
      <c r="I512" s="27">
        <v>-0.3114478665523901</v>
      </c>
      <c r="J512" s="26">
        <v>-70757340</v>
      </c>
      <c r="K512" s="27">
        <v>-66.735125995409092</v>
      </c>
      <c r="L512" s="27">
        <v>133.33333333333334</v>
      </c>
      <c r="M512" s="27">
        <v>9.77</v>
      </c>
      <c r="N512" s="28">
        <v>9.0611392962528559</v>
      </c>
      <c r="O512" s="29">
        <v>319.47256842127956</v>
      </c>
      <c r="P512" s="28">
        <v>10.649085614042653</v>
      </c>
    </row>
    <row r="513" spans="1:16">
      <c r="A513" s="25" t="s">
        <v>172</v>
      </c>
      <c r="B513" s="25" t="s">
        <v>353</v>
      </c>
      <c r="C513" s="26">
        <v>446326737</v>
      </c>
      <c r="D513" s="26">
        <v>324000000</v>
      </c>
      <c r="E513" s="27">
        <v>34.293057467907907</v>
      </c>
      <c r="F513" s="27">
        <v>26.460692490669683</v>
      </c>
      <c r="G513" s="26">
        <v>267.548676</v>
      </c>
      <c r="H513" s="27">
        <v>4.3600000000000003</v>
      </c>
      <c r="I513" s="27">
        <v>0.1078802110800825</v>
      </c>
      <c r="J513" s="26">
        <v>-12403957</v>
      </c>
      <c r="K513" s="27">
        <v>-104.48278722668903</v>
      </c>
      <c r="L513" s="27">
        <v>123.45679012345678</v>
      </c>
      <c r="M513" s="27">
        <v>82.57</v>
      </c>
      <c r="N513" s="28">
        <v>35.789087952675509</v>
      </c>
      <c r="O513" s="29">
        <v>1957.9419376184524</v>
      </c>
      <c r="P513" s="28">
        <v>65.264731253948412</v>
      </c>
    </row>
    <row r="514" spans="1:16">
      <c r="A514" s="25" t="s">
        <v>462</v>
      </c>
      <c r="B514" s="25" t="s">
        <v>353</v>
      </c>
      <c r="C514" s="26">
        <v>13842631067</v>
      </c>
      <c r="D514" s="26">
        <v>361000000</v>
      </c>
      <c r="E514" s="27">
        <v>22.180183381320159</v>
      </c>
      <c r="F514" s="27">
        <v>2.9257595807044137</v>
      </c>
      <c r="G514" s="26">
        <v>83.034749000000005</v>
      </c>
      <c r="H514" s="27">
        <v>21.72</v>
      </c>
      <c r="I514" s="27">
        <v>0.26017452515559469</v>
      </c>
      <c r="J514" s="26">
        <v>-428282693</v>
      </c>
      <c r="K514" s="27">
        <v>-17.70092540255882</v>
      </c>
      <c r="L514" s="27">
        <v>110.80332409972299</v>
      </c>
      <c r="M514" s="27">
        <v>23</v>
      </c>
      <c r="N514" s="28">
        <v>49.621464949248171</v>
      </c>
      <c r="O514" s="29">
        <v>1366.703702805037</v>
      </c>
      <c r="P514" s="28">
        <v>45.556790093501235</v>
      </c>
    </row>
    <row r="515" spans="1:16">
      <c r="A515" s="25" t="s">
        <v>170</v>
      </c>
      <c r="B515" s="25" t="s">
        <v>353</v>
      </c>
      <c r="C515" s="26">
        <v>6815590152</v>
      </c>
      <c r="D515" s="26">
        <v>380000000</v>
      </c>
      <c r="E515" s="27">
        <v>17.038552963404765</v>
      </c>
      <c r="F515" s="27">
        <v>2.2419148636058903</v>
      </c>
      <c r="G515" s="26">
        <v>113.969858</v>
      </c>
      <c r="H515" s="27">
        <v>20.6</v>
      </c>
      <c r="I515" s="27">
        <v>0.52892368478728713</v>
      </c>
      <c r="J515" s="26">
        <v>-422832425</v>
      </c>
      <c r="K515" s="27">
        <v>-17.974023633594324</v>
      </c>
      <c r="L515" s="27">
        <v>105.26315789473684</v>
      </c>
      <c r="M515" s="27">
        <v>29.99</v>
      </c>
      <c r="N515" s="28">
        <v>56.972341440900088</v>
      </c>
      <c r="O515" s="29">
        <v>2205.3632902250556</v>
      </c>
      <c r="P515" s="28">
        <v>73.512109674168514</v>
      </c>
    </row>
    <row r="516" spans="1:16">
      <c r="A516" s="25" t="s">
        <v>158</v>
      </c>
      <c r="B516" s="25" t="s">
        <v>353</v>
      </c>
      <c r="C516" s="26">
        <v>7665218313</v>
      </c>
      <c r="D516" s="26">
        <v>400000000</v>
      </c>
      <c r="E516" s="27">
        <v>16.510698354659375</v>
      </c>
      <c r="F516" s="27">
        <v>3.43972882388737</v>
      </c>
      <c r="G516" s="26">
        <v>194.30446800000001</v>
      </c>
      <c r="H516" s="27">
        <v>12.47</v>
      </c>
      <c r="I516" s="27">
        <v>-1.4848241218354374E-2</v>
      </c>
      <c r="J516" s="26">
        <v>-73365961</v>
      </c>
      <c r="K516" s="27">
        <v>-65.425436191042323</v>
      </c>
      <c r="L516" s="27">
        <v>100</v>
      </c>
      <c r="M516" s="27">
        <v>48.57</v>
      </c>
      <c r="N516" s="28">
        <v>16.911376383396806</v>
      </c>
      <c r="O516" s="29">
        <v>543.6580601717227</v>
      </c>
      <c r="P516" s="28">
        <v>18.121935339057423</v>
      </c>
    </row>
    <row r="517" spans="1:16">
      <c r="A517" s="25" t="s">
        <v>638</v>
      </c>
      <c r="B517" s="25" t="s">
        <v>353</v>
      </c>
      <c r="C517" s="26">
        <v>4561332204</v>
      </c>
      <c r="D517" s="26">
        <v>413000000</v>
      </c>
      <c r="E517" s="27">
        <v>43.88509593418015</v>
      </c>
      <c r="F517" s="27">
        <v>13.282414023662273</v>
      </c>
      <c r="G517" s="26">
        <v>112.701047</v>
      </c>
      <c r="H517" s="27">
        <v>8.09</v>
      </c>
      <c r="I517" s="27">
        <v>-0.17709901232866976</v>
      </c>
      <c r="J517" s="26">
        <v>-320710072</v>
      </c>
      <c r="K517" s="27">
        <v>-10.302139809316621</v>
      </c>
      <c r="L517" s="27">
        <v>96.852300242130752</v>
      </c>
      <c r="M517" s="27">
        <v>27.28</v>
      </c>
      <c r="N517" s="28">
        <v>66.311507968125198</v>
      </c>
      <c r="O517" s="29">
        <v>621.90148173309262</v>
      </c>
      <c r="P517" s="28">
        <v>20.730049391103087</v>
      </c>
    </row>
    <row r="518" spans="1:16">
      <c r="A518" s="25" t="s">
        <v>273</v>
      </c>
      <c r="B518" s="25" t="s">
        <v>353</v>
      </c>
      <c r="C518" s="26">
        <v>7127430217</v>
      </c>
      <c r="D518" s="26">
        <v>460000000</v>
      </c>
      <c r="E518" s="27">
        <v>12.917997995540087</v>
      </c>
      <c r="F518" s="27">
        <v>1.0801001668511778</v>
      </c>
      <c r="G518" s="26">
        <v>119.470669</v>
      </c>
      <c r="H518" s="27">
        <v>25.92</v>
      </c>
      <c r="I518" s="27">
        <v>8.0322654219639134E-2</v>
      </c>
      <c r="J518" s="26">
        <v>6350791</v>
      </c>
      <c r="K518" s="27">
        <v>1883.2299787538277</v>
      </c>
      <c r="L518" s="27">
        <v>86.956521739130437</v>
      </c>
      <c r="M518" s="27">
        <v>25.97</v>
      </c>
      <c r="N518" s="28">
        <v>26.686013538602005</v>
      </c>
      <c r="O518" s="29">
        <v>494.98829234264656</v>
      </c>
      <c r="P518" s="28">
        <v>16.499609744754885</v>
      </c>
    </row>
    <row r="519" spans="1:16">
      <c r="A519" s="25" t="s">
        <v>472</v>
      </c>
      <c r="B519" s="25" t="s">
        <v>353</v>
      </c>
      <c r="C519" s="26">
        <v>6438662624</v>
      </c>
      <c r="D519" s="26">
        <v>514778661</v>
      </c>
      <c r="E519" s="27">
        <v>15.647337001402954</v>
      </c>
      <c r="F519" s="27">
        <v>1.3215757598409814</v>
      </c>
      <c r="G519" s="26">
        <v>109.374763</v>
      </c>
      <c r="H519" s="27">
        <v>23.38</v>
      </c>
      <c r="I519" s="27">
        <v>-0.27874705605535155</v>
      </c>
      <c r="J519" s="26">
        <v>-133038799</v>
      </c>
      <c r="K519" s="27">
        <v>-88.995911658823672</v>
      </c>
      <c r="L519" s="27">
        <v>77.703298583310939</v>
      </c>
      <c r="M519" s="27">
        <v>21.24</v>
      </c>
      <c r="N519" s="28">
        <v>68.970846194431985</v>
      </c>
      <c r="O519" s="29">
        <v>458.08960974225226</v>
      </c>
      <c r="P519" s="28">
        <v>15.269653658075075</v>
      </c>
    </row>
    <row r="520" spans="1:16">
      <c r="A520" s="25" t="s">
        <v>526</v>
      </c>
      <c r="B520" s="25" t="s">
        <v>353</v>
      </c>
      <c r="C520" s="26">
        <v>8353028000</v>
      </c>
      <c r="D520" s="26">
        <v>516180000</v>
      </c>
      <c r="E520" s="27">
        <v>12.747422731585388</v>
      </c>
      <c r="F520" s="27">
        <v>1.1225314928535666</v>
      </c>
      <c r="G520" s="26">
        <v>138.27239</v>
      </c>
      <c r="H520" s="27">
        <v>22.7</v>
      </c>
      <c r="I520" s="27">
        <v>-0.29127656603849061</v>
      </c>
      <c r="J520" s="26">
        <v>9266000</v>
      </c>
      <c r="K520" s="27">
        <v>1225.5514785236348</v>
      </c>
      <c r="L520" s="27">
        <v>77.492347630671475</v>
      </c>
      <c r="M520" s="27">
        <v>26.78</v>
      </c>
      <c r="N520" s="28">
        <v>19.880042034781134</v>
      </c>
      <c r="O520" s="29">
        <v>132.46154553189183</v>
      </c>
      <c r="P520" s="28">
        <v>4.4153848510630613</v>
      </c>
    </row>
    <row r="521" spans="1:16">
      <c r="A521" s="25" t="s">
        <v>381</v>
      </c>
      <c r="B521" s="25" t="s">
        <v>353</v>
      </c>
      <c r="C521" s="26">
        <v>7835710127</v>
      </c>
      <c r="D521" s="26">
        <v>660000000</v>
      </c>
      <c r="E521" s="27">
        <v>59.379866365610752</v>
      </c>
      <c r="F521" s="27">
        <v>6.3003847684418508</v>
      </c>
      <c r="G521" s="26">
        <v>49.182918000000001</v>
      </c>
      <c r="H521" s="27">
        <v>13.7</v>
      </c>
      <c r="I521" s="27">
        <v>0.14803508999439607</v>
      </c>
      <c r="J521" s="26">
        <v>392044758</v>
      </c>
      <c r="K521" s="27">
        <v>24.040112277180352</v>
      </c>
      <c r="L521" s="27">
        <v>60.606060606060609</v>
      </c>
      <c r="M521" s="27">
        <v>7.45</v>
      </c>
      <c r="N521" s="28">
        <v>67.709360458601765</v>
      </c>
      <c r="O521" s="29">
        <v>582.37902095607808</v>
      </c>
      <c r="P521" s="28">
        <v>19.412634031869271</v>
      </c>
    </row>
    <row r="522" spans="1:16">
      <c r="A522" s="25" t="s">
        <v>157</v>
      </c>
      <c r="B522" s="25" t="s">
        <v>353</v>
      </c>
      <c r="C522" s="26">
        <v>2077382264</v>
      </c>
      <c r="D522" s="26">
        <v>720000000</v>
      </c>
      <c r="E522" s="27">
        <v>56.012166738810336</v>
      </c>
      <c r="F522" s="27">
        <v>38.897338013062736</v>
      </c>
      <c r="G522" s="26">
        <v>247.17509200000001</v>
      </c>
      <c r="H522" s="27">
        <v>2.89</v>
      </c>
      <c r="I522" s="27">
        <v>-6.3692241612818279E-3</v>
      </c>
      <c r="J522" s="26">
        <v>-115858447</v>
      </c>
      <c r="K522" s="27">
        <v>-12.428959970437027</v>
      </c>
      <c r="L522" s="27">
        <v>55.555555555555557</v>
      </c>
      <c r="M522" s="27">
        <v>34.32</v>
      </c>
      <c r="N522" s="28">
        <v>72.640640206856915</v>
      </c>
      <c r="O522" s="29">
        <v>533.20049678396458</v>
      </c>
      <c r="P522" s="28">
        <v>17.773349892798819</v>
      </c>
    </row>
    <row r="523" spans="1:16">
      <c r="A523" s="25" t="s">
        <v>274</v>
      </c>
      <c r="B523" s="25" t="s">
        <v>353</v>
      </c>
      <c r="C523" s="26">
        <v>34760766000</v>
      </c>
      <c r="D523" s="26">
        <v>945591000</v>
      </c>
      <c r="E523" s="27">
        <v>2.1331255950235057</v>
      </c>
      <c r="F523" s="27">
        <v>5.246197560815493E-2</v>
      </c>
      <c r="G523" s="26">
        <v>426.23041999999998</v>
      </c>
      <c r="H523" s="27">
        <v>44</v>
      </c>
      <c r="I523" s="27">
        <v>-0.49187602651757345</v>
      </c>
      <c r="J523" s="26">
        <v>704762000</v>
      </c>
      <c r="K523" s="27">
        <v>57.693821460294394</v>
      </c>
      <c r="L523" s="27">
        <v>42.30158704979214</v>
      </c>
      <c r="M523" s="27">
        <v>45.07</v>
      </c>
      <c r="N523" s="28">
        <v>51.396510871973511</v>
      </c>
      <c r="O523" s="29">
        <v>397.63678263093107</v>
      </c>
      <c r="P523" s="28">
        <v>13.254559421031036</v>
      </c>
    </row>
    <row r="524" spans="1:16">
      <c r="A524" s="25" t="s">
        <v>276</v>
      </c>
      <c r="B524" s="25" t="s">
        <v>353</v>
      </c>
      <c r="C524" s="26">
        <v>17087095351</v>
      </c>
      <c r="D524" s="26">
        <v>1500000000</v>
      </c>
      <c r="E524" s="27">
        <v>12.448302588359999</v>
      </c>
      <c r="F524" s="27">
        <v>1.6597736784479999</v>
      </c>
      <c r="G524" s="26">
        <v>545.59110899999996</v>
      </c>
      <c r="H524" s="27">
        <v>5.89</v>
      </c>
      <c r="I524" s="27">
        <v>0.13756806234848984</v>
      </c>
      <c r="J524" s="26">
        <v>-292614183</v>
      </c>
      <c r="K524" s="27">
        <v>-25.631020079433402</v>
      </c>
      <c r="L524" s="27">
        <v>26.666666666666668</v>
      </c>
      <c r="M524" s="27">
        <v>36.369999999999997</v>
      </c>
      <c r="N524" s="28">
        <v>34.090190118006674</v>
      </c>
      <c r="O524" s="29">
        <v>2375.4844163964335</v>
      </c>
      <c r="P524" s="28">
        <v>79.182813879881124</v>
      </c>
    </row>
    <row r="525" spans="1:16">
      <c r="A525" s="25" t="s">
        <v>149</v>
      </c>
      <c r="B525" s="25" t="s">
        <v>353</v>
      </c>
      <c r="C525" s="26">
        <v>13453377967</v>
      </c>
      <c r="D525" s="26">
        <v>1600000000</v>
      </c>
      <c r="E525" s="27">
        <v>4.0565397261803229</v>
      </c>
      <c r="F525" s="27">
        <v>0.10141349315450807</v>
      </c>
      <c r="G525" s="26">
        <v>405.15482900000001</v>
      </c>
      <c r="H525" s="27">
        <v>24.34</v>
      </c>
      <c r="I525" s="27">
        <v>-1.9011050543335379</v>
      </c>
      <c r="J525" s="26">
        <v>-433674414</v>
      </c>
      <c r="K525" s="27">
        <v>-92.235093214422378</v>
      </c>
      <c r="L525" s="27">
        <v>25</v>
      </c>
      <c r="M525" s="27">
        <v>25.32</v>
      </c>
      <c r="N525" s="28">
        <v>29.110551719318927</v>
      </c>
      <c r="O525" s="29">
        <v>703.05105553356134</v>
      </c>
      <c r="P525" s="28">
        <v>23.435035184452044</v>
      </c>
    </row>
    <row r="526" spans="1:16">
      <c r="A526" s="25" t="s">
        <v>173</v>
      </c>
      <c r="B526" s="25" t="s">
        <v>353</v>
      </c>
      <c r="C526" s="26">
        <v>6576271825</v>
      </c>
      <c r="D526" s="26">
        <v>2450000000</v>
      </c>
      <c r="E526" s="27">
        <v>18.405402408931277</v>
      </c>
      <c r="F526" s="27">
        <v>7.512409146502562</v>
      </c>
      <c r="G526" s="26">
        <v>1796.201816</v>
      </c>
      <c r="H526" s="27">
        <v>1.21</v>
      </c>
      <c r="I526" s="27">
        <v>-3.5613256717413222E-2</v>
      </c>
      <c r="J526" s="26">
        <v>-129905290</v>
      </c>
      <c r="K526" s="27">
        <v>-18.85989400431653</v>
      </c>
      <c r="L526" s="27">
        <v>16.326530612244898</v>
      </c>
      <c r="M526" s="27">
        <v>73.31</v>
      </c>
      <c r="N526" s="28">
        <v>47.580953396127846</v>
      </c>
      <c r="O526" s="29">
        <v>216.35818952599072</v>
      </c>
      <c r="P526" s="28">
        <v>7.2119396508663574</v>
      </c>
    </row>
    <row r="527" spans="1:16">
      <c r="A527" s="25" t="s">
        <v>6</v>
      </c>
      <c r="B527" s="25" t="s">
        <v>353</v>
      </c>
      <c r="C527" s="26">
        <v>69393865000</v>
      </c>
      <c r="D527" s="26">
        <v>4861656000</v>
      </c>
      <c r="E527" s="27">
        <v>1.9003123083545477</v>
      </c>
      <c r="F527" s="27">
        <v>1.8613217862925208E-2</v>
      </c>
      <c r="G527" s="26">
        <v>961.42923199999996</v>
      </c>
      <c r="H527" s="27">
        <v>21.9</v>
      </c>
      <c r="I527" s="27">
        <v>0.4509500913366899</v>
      </c>
      <c r="J527" s="26">
        <v>102523000</v>
      </c>
      <c r="K527" s="27">
        <v>995.82314212420624</v>
      </c>
      <c r="L527" s="27">
        <v>8.2276491796210998</v>
      </c>
      <c r="M527" s="27">
        <v>19.77</v>
      </c>
      <c r="N527" s="28">
        <v>18.70120916399916</v>
      </c>
      <c r="O527" s="29">
        <v>1192.0787978938883</v>
      </c>
      <c r="P527" s="28">
        <v>39.73595992979628</v>
      </c>
    </row>
    <row r="528" spans="1:16">
      <c r="A528" s="25" t="s">
        <v>93</v>
      </c>
      <c r="B528" s="25" t="s">
        <v>353</v>
      </c>
      <c r="C528" s="26">
        <v>23667886165</v>
      </c>
      <c r="D528" s="26">
        <v>5580000000</v>
      </c>
      <c r="E528" s="27">
        <v>2.9045995658622834</v>
      </c>
      <c r="F528" s="27">
        <v>0.17351251886871466</v>
      </c>
      <c r="G528" s="26">
        <v>3586.7231099999999</v>
      </c>
      <c r="H528" s="27">
        <v>3.84</v>
      </c>
      <c r="I528" s="27">
        <v>-0.2507666328657594</v>
      </c>
      <c r="J528" s="26">
        <v>-429118472</v>
      </c>
      <c r="K528" s="27">
        <v>-39.010206020681395</v>
      </c>
      <c r="L528" s="27">
        <v>7.1684587813620073</v>
      </c>
      <c r="M528" s="27">
        <v>64.27</v>
      </c>
      <c r="N528" s="28">
        <v>30.394596676317178</v>
      </c>
      <c r="O528" s="29">
        <v>535.30236167953376</v>
      </c>
      <c r="P528" s="28">
        <v>17.843412055984459</v>
      </c>
    </row>
    <row r="529" spans="1:16">
      <c r="A529" s="50" t="s">
        <v>63</v>
      </c>
      <c r="B529" s="50" t="s">
        <v>355</v>
      </c>
      <c r="C529" s="51">
        <v>549820175</v>
      </c>
      <c r="D529" s="51">
        <v>22750000</v>
      </c>
      <c r="E529" s="52">
        <v>40.808864338276102</v>
      </c>
      <c r="F529" s="52">
        <v>14.124379800389756</v>
      </c>
      <c r="G529" s="51">
        <v>7.6577849999999996</v>
      </c>
      <c r="H529" s="52">
        <v>128</v>
      </c>
      <c r="I529" s="52">
        <v>0.50183995029138373</v>
      </c>
      <c r="J529" s="51">
        <v>17853471</v>
      </c>
      <c r="K529" s="52">
        <v>161.83127639437731</v>
      </c>
      <c r="L529" s="52">
        <v>1758.2417582417581</v>
      </c>
      <c r="M529" s="52">
        <v>33.659999999999997</v>
      </c>
      <c r="N529" s="53">
        <v>36.10957121615575</v>
      </c>
      <c r="O529" s="54">
        <v>1706.8415712188571</v>
      </c>
      <c r="P529" s="53">
        <v>56.894719040628573</v>
      </c>
    </row>
    <row r="530" spans="1:16">
      <c r="A530" s="50" t="s">
        <v>95</v>
      </c>
      <c r="B530" s="50" t="s">
        <v>355</v>
      </c>
      <c r="C530" s="51">
        <v>418442261</v>
      </c>
      <c r="D530" s="51">
        <v>23000000</v>
      </c>
      <c r="E530" s="52">
        <v>84.447378990864379</v>
      </c>
      <c r="F530" s="52">
        <v>91.790629337896064</v>
      </c>
      <c r="G530" s="51">
        <v>11.696857</v>
      </c>
      <c r="H530" s="52">
        <v>40.5</v>
      </c>
      <c r="I530" s="52">
        <v>-0.46107792826826</v>
      </c>
      <c r="J530" s="51">
        <v>-26354647</v>
      </c>
      <c r="K530" s="52">
        <v>-34.908454664560672</v>
      </c>
      <c r="L530" s="52">
        <v>1739.1304347826087</v>
      </c>
      <c r="M530" s="52">
        <v>50.85</v>
      </c>
      <c r="N530" s="53">
        <v>77.610472899512956</v>
      </c>
      <c r="O530" s="54">
        <v>547.38847638746324</v>
      </c>
      <c r="P530" s="53">
        <v>18.246282546248775</v>
      </c>
    </row>
    <row r="531" spans="1:16">
      <c r="A531" s="50" t="s">
        <v>464</v>
      </c>
      <c r="B531" s="50" t="s">
        <v>355</v>
      </c>
      <c r="C531" s="51">
        <v>2001882616</v>
      </c>
      <c r="D531" s="51">
        <v>24000000</v>
      </c>
      <c r="E531" s="52">
        <v>52.351635465091931</v>
      </c>
      <c r="F531" s="52">
        <v>5.7859897728881444</v>
      </c>
      <c r="G531" s="51">
        <v>2.016016</v>
      </c>
      <c r="H531" s="52">
        <v>379</v>
      </c>
      <c r="I531" s="52">
        <v>-3.6047297376383658</v>
      </c>
      <c r="J531" s="51">
        <v>3056816</v>
      </c>
      <c r="K531" s="52">
        <v>2959.9426331189056</v>
      </c>
      <c r="L531" s="52">
        <v>1666.6666666666667</v>
      </c>
      <c r="M531" s="52">
        <v>8.4</v>
      </c>
      <c r="N531" s="53">
        <v>86.727216051470165</v>
      </c>
      <c r="O531" s="54">
        <v>637.2040276975855</v>
      </c>
      <c r="P531" s="53">
        <v>21.240134256586185</v>
      </c>
    </row>
    <row r="532" spans="1:16">
      <c r="A532" s="50" t="s">
        <v>60</v>
      </c>
      <c r="B532" s="50" t="s">
        <v>355</v>
      </c>
      <c r="C532" s="51">
        <v>385874216</v>
      </c>
      <c r="D532" s="51">
        <v>30000000</v>
      </c>
      <c r="E532" s="52">
        <v>35.191255676789424</v>
      </c>
      <c r="F532" s="52">
        <v>12.750454955358487</v>
      </c>
      <c r="G532" s="51">
        <v>12.224814</v>
      </c>
      <c r="H532" s="52">
        <v>93</v>
      </c>
      <c r="I532" s="52">
        <v>-2.9570423012990688</v>
      </c>
      <c r="J532" s="51">
        <v>11913466</v>
      </c>
      <c r="K532" s="52">
        <v>231.67061541955968</v>
      </c>
      <c r="L532" s="52">
        <v>1333.3333333333333</v>
      </c>
      <c r="M532" s="52">
        <v>40.74</v>
      </c>
      <c r="N532" s="53">
        <v>89.311552722303588</v>
      </c>
      <c r="O532" s="54">
        <v>717.92007872410841</v>
      </c>
      <c r="P532" s="53">
        <v>23.930669290803614</v>
      </c>
    </row>
    <row r="533" spans="1:16">
      <c r="A533" s="50" t="s">
        <v>335</v>
      </c>
      <c r="B533" s="50" t="s">
        <v>355</v>
      </c>
      <c r="C533" s="51">
        <v>447890029</v>
      </c>
      <c r="D533" s="51">
        <v>31862500</v>
      </c>
      <c r="E533" s="52">
        <v>59.128219439493229</v>
      </c>
      <c r="F533" s="52">
        <v>80.683943492920633</v>
      </c>
      <c r="G533" s="51">
        <v>29.645479000000002</v>
      </c>
      <c r="H533" s="52">
        <v>22.82</v>
      </c>
      <c r="I533" s="52">
        <v>-0.5197444437533818</v>
      </c>
      <c r="J533" s="51">
        <v>-12400268</v>
      </c>
      <c r="K533" s="52">
        <v>-59.09852109647953</v>
      </c>
      <c r="L533" s="52">
        <v>1255.3942722636327</v>
      </c>
      <c r="M533" s="52">
        <v>93.04</v>
      </c>
      <c r="N533" s="53">
        <v>40.883360709649878</v>
      </c>
      <c r="O533" s="54">
        <v>209.99062090674767</v>
      </c>
      <c r="P533" s="53">
        <v>6.9996873635582553</v>
      </c>
    </row>
    <row r="534" spans="1:16">
      <c r="A534" s="50" t="s">
        <v>278</v>
      </c>
      <c r="B534" s="50" t="s">
        <v>355</v>
      </c>
      <c r="C534" s="51">
        <v>3337733172</v>
      </c>
      <c r="D534" s="51">
        <v>38700772</v>
      </c>
      <c r="E534" s="52">
        <v>25.790520851790003</v>
      </c>
      <c r="F534" s="52">
        <v>5.7449002905816586</v>
      </c>
      <c r="G534" s="51">
        <v>13.534167</v>
      </c>
      <c r="H534" s="52">
        <v>114.6</v>
      </c>
      <c r="I534" s="52">
        <v>-11.11468422255075</v>
      </c>
      <c r="J534" s="51">
        <v>-6595639</v>
      </c>
      <c r="K534" s="52">
        <v>-680.6451280914556</v>
      </c>
      <c r="L534" s="52">
        <v>1033.5711132584124</v>
      </c>
      <c r="M534" s="52">
        <v>34.97</v>
      </c>
      <c r="N534" s="53">
        <v>45.16276237742197</v>
      </c>
      <c r="O534" s="54">
        <v>656.86063765877805</v>
      </c>
      <c r="P534" s="53">
        <v>21.895354588625935</v>
      </c>
    </row>
    <row r="535" spans="1:16">
      <c r="A535" s="50" t="s">
        <v>347</v>
      </c>
      <c r="B535" s="50" t="s">
        <v>355</v>
      </c>
      <c r="C535" s="51">
        <v>765978559</v>
      </c>
      <c r="D535" s="51">
        <v>45500000</v>
      </c>
      <c r="E535" s="52">
        <v>72.12873406624422</v>
      </c>
      <c r="F535" s="52">
        <v>45.292768644423376</v>
      </c>
      <c r="G535" s="51">
        <v>15.667655999999999</v>
      </c>
      <c r="H535" s="52">
        <v>35.4</v>
      </c>
      <c r="I535" s="52">
        <v>-1.1363722067870299</v>
      </c>
      <c r="J535" s="51">
        <v>-12773903</v>
      </c>
      <c r="K535" s="52">
        <v>-124.66823961321766</v>
      </c>
      <c r="L535" s="52">
        <v>879.12087912087907</v>
      </c>
      <c r="M535" s="52">
        <v>34.43</v>
      </c>
      <c r="N535" s="53">
        <v>45.463593429918454</v>
      </c>
      <c r="O535" s="54">
        <v>427.43879491895984</v>
      </c>
      <c r="P535" s="53">
        <v>14.247959830631995</v>
      </c>
    </row>
    <row r="536" spans="1:16">
      <c r="A536" s="50" t="s">
        <v>280</v>
      </c>
      <c r="B536" s="50" t="s">
        <v>355</v>
      </c>
      <c r="C536" s="51">
        <v>-355894230</v>
      </c>
      <c r="D536" s="51">
        <v>64864800</v>
      </c>
      <c r="E536" s="52">
        <v>17.873636895032099</v>
      </c>
      <c r="F536" s="52">
        <v>2.8703351842075264</v>
      </c>
      <c r="G536" s="51">
        <v>23.936191999999998</v>
      </c>
      <c r="H536" s="52">
        <v>93.5</v>
      </c>
      <c r="I536" s="52">
        <v>8.3775733478801584</v>
      </c>
      <c r="J536" s="51">
        <v>-73662719</v>
      </c>
      <c r="K536" s="52">
        <v>-84.534224157541615</v>
      </c>
      <c r="L536" s="52">
        <v>616.66728333394997</v>
      </c>
      <c r="M536" s="52">
        <v>36.9</v>
      </c>
      <c r="N536" s="53">
        <v>103.30335731704494</v>
      </c>
      <c r="O536" s="54">
        <v>3000</v>
      </c>
      <c r="P536" s="53">
        <v>100</v>
      </c>
    </row>
    <row r="537" spans="1:16">
      <c r="A537" s="50" t="s">
        <v>467</v>
      </c>
      <c r="B537" s="50" t="s">
        <v>355</v>
      </c>
      <c r="C537" s="51">
        <v>2725996326</v>
      </c>
      <c r="D537" s="51">
        <v>67000000</v>
      </c>
      <c r="E537" s="52">
        <v>15.129680558165688</v>
      </c>
      <c r="F537" s="52">
        <v>2.0162154261947878</v>
      </c>
      <c r="G537" s="51">
        <v>23.711504000000001</v>
      </c>
      <c r="H537" s="52">
        <v>111.5</v>
      </c>
      <c r="I537" s="52">
        <v>1.9875639743829367</v>
      </c>
      <c r="J537" s="51">
        <v>9762773</v>
      </c>
      <c r="K537" s="52">
        <v>768.63407558487734</v>
      </c>
      <c r="L537" s="52">
        <v>597.01492537313436</v>
      </c>
      <c r="M537" s="52">
        <v>35.39</v>
      </c>
      <c r="N537" s="53">
        <v>59.562529766186529</v>
      </c>
      <c r="O537" s="54">
        <v>1538.9258250956134</v>
      </c>
      <c r="P537" s="53">
        <v>51.297527503187112</v>
      </c>
    </row>
    <row r="538" spans="1:16">
      <c r="A538" s="50" t="s">
        <v>773</v>
      </c>
      <c r="B538" s="50" t="s">
        <v>355</v>
      </c>
      <c r="C538" s="51">
        <v>2885058804</v>
      </c>
      <c r="D538" s="51">
        <v>92600000</v>
      </c>
      <c r="E538" s="52">
        <v>13.15203515907255</v>
      </c>
      <c r="F538" s="52">
        <v>0.87135348017547276</v>
      </c>
      <c r="G538" s="51">
        <v>18.897796</v>
      </c>
      <c r="H538" s="52">
        <v>161</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7.4371851997109371</v>
      </c>
      <c r="F539" s="52">
        <v>0.26710429449017958</v>
      </c>
      <c r="G539" s="51">
        <v>18.316268000000001</v>
      </c>
      <c r="H539" s="52">
        <v>293.75</v>
      </c>
      <c r="I539" s="52">
        <v>17.959562588272377</v>
      </c>
      <c r="J539" s="51">
        <v>771275247</v>
      </c>
      <c r="K539" s="52">
        <v>36.100925199275842</v>
      </c>
      <c r="L539" s="52">
        <v>426.66666666666669</v>
      </c>
      <c r="M539" s="52">
        <v>19.53</v>
      </c>
      <c r="N539" s="53">
        <v>8.3273159889042656</v>
      </c>
      <c r="O539" s="54">
        <v>2353.3057645364916</v>
      </c>
      <c r="P539" s="53">
        <v>78.443525484549724</v>
      </c>
    </row>
    <row r="540" spans="1:16">
      <c r="A540" s="50" t="s">
        <v>281</v>
      </c>
      <c r="B540" s="50" t="s">
        <v>355</v>
      </c>
      <c r="C540" s="51">
        <v>4102311000</v>
      </c>
      <c r="D540" s="51">
        <v>95000000</v>
      </c>
      <c r="E540" s="52">
        <v>4.8694799210404085</v>
      </c>
      <c r="F540" s="52">
        <v>0.38252002521919942</v>
      </c>
      <c r="G540" s="51">
        <v>61.261921000000001</v>
      </c>
      <c r="H540" s="52">
        <v>134.1</v>
      </c>
      <c r="I540" s="52">
        <v>-0.25378748710545551</v>
      </c>
      <c r="J540" s="51">
        <v>130778000</v>
      </c>
      <c r="K540" s="52">
        <v>97.34053128201991</v>
      </c>
      <c r="L540" s="52">
        <v>421.05263157894734</v>
      </c>
      <c r="M540" s="52">
        <v>64.48</v>
      </c>
      <c r="N540" s="53">
        <v>49.065910816726173</v>
      </c>
      <c r="O540" s="54">
        <v>632.42867265790017</v>
      </c>
      <c r="P540" s="53">
        <v>21.080955755263339</v>
      </c>
    </row>
    <row r="541" spans="1:16">
      <c r="A541" s="50" t="s">
        <v>282</v>
      </c>
      <c r="B541" s="50" t="s">
        <v>355</v>
      </c>
      <c r="C541" s="51">
        <v>1869476072</v>
      </c>
      <c r="D541" s="51">
        <v>100000000</v>
      </c>
      <c r="E541" s="52">
        <v>39.258693788666129</v>
      </c>
      <c r="F541" s="52">
        <v>19.629346894333064</v>
      </c>
      <c r="G541" s="51">
        <v>50.595194999999997</v>
      </c>
      <c r="H541" s="52">
        <v>20.14</v>
      </c>
      <c r="I541" s="52">
        <v>-0.63850976552125616</v>
      </c>
      <c r="J541" s="51">
        <v>-304722758</v>
      </c>
      <c r="K541" s="52">
        <v>-6.5633430634675474</v>
      </c>
      <c r="L541" s="52">
        <v>400</v>
      </c>
      <c r="M541" s="52">
        <v>50.59</v>
      </c>
      <c r="N541" s="53">
        <v>84.422832912542091</v>
      </c>
      <c r="O541" s="54">
        <v>424.62286120477103</v>
      </c>
      <c r="P541" s="53">
        <v>14.154095373492368</v>
      </c>
    </row>
    <row r="542" spans="1:16">
      <c r="A542" s="50" t="s">
        <v>154</v>
      </c>
      <c r="B542" s="50" t="s">
        <v>355</v>
      </c>
      <c r="C542" s="51">
        <v>1139133952</v>
      </c>
      <c r="D542" s="51">
        <v>100500000</v>
      </c>
      <c r="E542" s="52">
        <v>31.84518810824439</v>
      </c>
      <c r="F542" s="52">
        <v>10.22153365695535</v>
      </c>
      <c r="G542" s="51">
        <v>40.319831000000001</v>
      </c>
      <c r="H542" s="52">
        <v>31.16</v>
      </c>
      <c r="I542" s="52">
        <v>1.2108534433680305</v>
      </c>
      <c r="J542" s="51">
        <v>60728696</v>
      </c>
      <c r="K542" s="52">
        <v>51.301941342524465</v>
      </c>
      <c r="L542" s="52">
        <v>398.00995024875624</v>
      </c>
      <c r="M542" s="52">
        <v>40.11</v>
      </c>
      <c r="N542" s="53">
        <v>17.080824958736908</v>
      </c>
      <c r="O542" s="54">
        <v>2047.4350516943998</v>
      </c>
      <c r="P542" s="53">
        <v>68.24783505648</v>
      </c>
    </row>
    <row r="543" spans="1:16">
      <c r="A543" s="50" t="s">
        <v>733</v>
      </c>
      <c r="B543" s="50" t="s">
        <v>355</v>
      </c>
      <c r="C543" s="51">
        <v>2222618346</v>
      </c>
      <c r="D543" s="51">
        <v>110500000</v>
      </c>
      <c r="E543" s="52">
        <v>0.51375966548902674</v>
      </c>
      <c r="F543" s="52">
        <v>2.8506491339406839E-3</v>
      </c>
      <c r="G543" s="51">
        <v>47.739924000000002</v>
      </c>
      <c r="H543" s="52">
        <v>1631</v>
      </c>
      <c r="I543" s="52">
        <v>-159.40815157178895</v>
      </c>
      <c r="J543" s="51">
        <v>27078608</v>
      </c>
      <c r="K543" s="52">
        <v>6655.641235324947</v>
      </c>
      <c r="L543" s="52">
        <v>361.99095022624437</v>
      </c>
      <c r="M543" s="52">
        <v>43.2</v>
      </c>
      <c r="N543" s="53">
        <v>29.211658890183301</v>
      </c>
      <c r="O543" s="54">
        <v>1318.6329935332039</v>
      </c>
      <c r="P543" s="53">
        <v>43.954433117773462</v>
      </c>
    </row>
    <row r="544" spans="1:16">
      <c r="A544" s="50" t="s">
        <v>555</v>
      </c>
      <c r="B544" s="50" t="s">
        <v>355</v>
      </c>
      <c r="C544" s="51">
        <v>1784851552</v>
      </c>
      <c r="D544" s="51">
        <v>112000000</v>
      </c>
      <c r="E544" s="52">
        <v>13.314858700589093</v>
      </c>
      <c r="F544" s="52">
        <v>0.67546969869059925</v>
      </c>
      <c r="G544" s="51">
        <v>16.937535</v>
      </c>
      <c r="H544" s="52">
        <v>177.4</v>
      </c>
      <c r="I544" s="52">
        <v>0.54402810143452029</v>
      </c>
      <c r="J544" s="51">
        <v>-293057834</v>
      </c>
      <c r="K544" s="52">
        <v>-67.263173725633962</v>
      </c>
      <c r="L544" s="52">
        <v>357.14285714285717</v>
      </c>
      <c r="M544" s="52">
        <v>15.12</v>
      </c>
      <c r="N544" s="53">
        <v>15.607867892503615</v>
      </c>
      <c r="O544" s="54">
        <v>1564.1710220350899</v>
      </c>
      <c r="P544" s="53">
        <v>52.139034067836327</v>
      </c>
    </row>
    <row r="545" spans="1:16">
      <c r="A545" s="50" t="s">
        <v>89</v>
      </c>
      <c r="B545" s="50" t="s">
        <v>355</v>
      </c>
      <c r="C545" s="51">
        <v>1056734129</v>
      </c>
      <c r="D545" s="51">
        <v>117000000</v>
      </c>
      <c r="E545" s="52">
        <v>19.956870010807442</v>
      </c>
      <c r="F545" s="52">
        <v>4.4887246987870988</v>
      </c>
      <c r="G545" s="51">
        <v>53.028322000000003</v>
      </c>
      <c r="H545" s="52">
        <v>37.799999999999997</v>
      </c>
      <c r="I545" s="52">
        <v>2.0792447290140075</v>
      </c>
      <c r="J545" s="51">
        <v>51520744</v>
      </c>
      <c r="K545" s="52">
        <v>86.295337660496514</v>
      </c>
      <c r="L545" s="52">
        <v>341.88034188034186</v>
      </c>
      <c r="M545" s="52">
        <v>45.32</v>
      </c>
      <c r="N545" s="53">
        <v>56.930557551510638</v>
      </c>
      <c r="O545" s="54">
        <v>2780.8695975453124</v>
      </c>
      <c r="P545" s="53">
        <v>92.695653251510421</v>
      </c>
    </row>
    <row r="546" spans="1:16">
      <c r="A546" s="50" t="s">
        <v>769</v>
      </c>
      <c r="B546" s="50" t="s">
        <v>355</v>
      </c>
      <c r="C546" s="51">
        <v>3756403776</v>
      </c>
      <c r="D546" s="51">
        <v>137000000</v>
      </c>
      <c r="E546" s="52">
        <v>8.2624718614807513</v>
      </c>
      <c r="F546" s="52">
        <v>0.49434437366762901</v>
      </c>
      <c r="G546" s="51">
        <v>39.979588999999997</v>
      </c>
      <c r="H546" s="52">
        <v>121.1</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7.2356741746252897</v>
      </c>
      <c r="F547" s="52">
        <v>0.38901474057125213</v>
      </c>
      <c r="G547" s="51">
        <v>44.987780999999998</v>
      </c>
      <c r="H547" s="52">
        <v>122.9</v>
      </c>
      <c r="I547" s="52">
        <v>-5.1684119826920494</v>
      </c>
      <c r="J547" s="51">
        <v>5825744</v>
      </c>
      <c r="K547" s="52">
        <v>3192.7252553493595</v>
      </c>
      <c r="L547" s="52">
        <v>258.06451612903226</v>
      </c>
      <c r="M547" s="52">
        <v>29.02</v>
      </c>
      <c r="N547" s="53">
        <v>37.162606644808648</v>
      </c>
      <c r="O547" s="54">
        <v>549.06803492707684</v>
      </c>
      <c r="P547" s="53">
        <v>18.302267830902561</v>
      </c>
    </row>
    <row r="548" spans="1:16">
      <c r="A548" s="50" t="s">
        <v>770</v>
      </c>
      <c r="B548" s="50" t="s">
        <v>355</v>
      </c>
      <c r="C548" s="51">
        <v>1774061912</v>
      </c>
      <c r="D548" s="51">
        <v>170000000</v>
      </c>
      <c r="E548" s="52">
        <v>15.198287882473464</v>
      </c>
      <c r="F548" s="52">
        <v>1.3545711125199165</v>
      </c>
      <c r="G548" s="51">
        <v>37.993921</v>
      </c>
      <c r="H548" s="52">
        <v>69.3</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15.934426462642231</v>
      </c>
      <c r="F549" s="52">
        <v>4.0462120483383135</v>
      </c>
      <c r="G549" s="51">
        <v>111.579138</v>
      </c>
      <c r="H549" s="52">
        <v>22.5</v>
      </c>
      <c r="I549" s="52">
        <v>0.15179478544474989</v>
      </c>
      <c r="J549" s="51">
        <v>3224393</v>
      </c>
      <c r="K549" s="52">
        <v>1221.3491308286552</v>
      </c>
      <c r="L549" s="52">
        <v>233.61462636879773</v>
      </c>
      <c r="M549" s="52">
        <v>65.16</v>
      </c>
      <c r="N549" s="53">
        <v>37.268274537600654</v>
      </c>
      <c r="O549" s="54">
        <v>1422.1808569947987</v>
      </c>
      <c r="P549" s="53">
        <v>47.406028566493291</v>
      </c>
    </row>
    <row r="550" spans="1:16">
      <c r="A550" s="50" t="s">
        <v>97</v>
      </c>
      <c r="B550" s="50" t="s">
        <v>355</v>
      </c>
      <c r="C550" s="51">
        <v>1396248544</v>
      </c>
      <c r="D550" s="51">
        <v>197500000</v>
      </c>
      <c r="E550" s="52">
        <v>33.463472778970754</v>
      </c>
      <c r="F550" s="52">
        <v>24.205043601425501</v>
      </c>
      <c r="G550" s="51">
        <v>147.57517300000001</v>
      </c>
      <c r="H550" s="52">
        <v>8.1</v>
      </c>
      <c r="I550" s="52">
        <v>-0.17275007558669309</v>
      </c>
      <c r="J550" s="51">
        <v>-32811409</v>
      </c>
      <c r="K550" s="52">
        <v>-42.134734293184422</v>
      </c>
      <c r="L550" s="52">
        <v>202.53164556962025</v>
      </c>
      <c r="M550" s="52">
        <v>74.72</v>
      </c>
      <c r="N550" s="53">
        <v>27.207108145118372</v>
      </c>
      <c r="O550" s="54">
        <v>120.16697486790724</v>
      </c>
      <c r="P550" s="53">
        <v>4.0055658289302416</v>
      </c>
    </row>
    <row r="551" spans="1:16">
      <c r="A551" s="50" t="s">
        <v>155</v>
      </c>
      <c r="B551" s="50" t="s">
        <v>355</v>
      </c>
      <c r="C551" s="51">
        <v>427961966</v>
      </c>
      <c r="D551" s="51">
        <v>206250000</v>
      </c>
      <c r="E551" s="52">
        <v>15.229207907480658</v>
      </c>
      <c r="F551" s="52">
        <v>6.1532153161538012</v>
      </c>
      <c r="G551" s="51">
        <v>206.00537199999999</v>
      </c>
      <c r="H551" s="52">
        <v>12.75</v>
      </c>
      <c r="I551" s="52">
        <v>0.10730076610032668</v>
      </c>
      <c r="J551" s="51">
        <v>-116573372</v>
      </c>
      <c r="K551" s="52">
        <v>-21.231263688589191</v>
      </c>
      <c r="L551" s="52">
        <v>193.93939393939394</v>
      </c>
      <c r="M551" s="52">
        <v>99.88</v>
      </c>
      <c r="N551" s="53">
        <v>42.107297905538751</v>
      </c>
      <c r="O551" s="54">
        <v>1244.9576610708575</v>
      </c>
      <c r="P551" s="53">
        <v>41.498588702361914</v>
      </c>
    </row>
    <row r="552" spans="1:16">
      <c r="A552" s="50" t="s">
        <v>401</v>
      </c>
      <c r="B552" s="50" t="s">
        <v>355</v>
      </c>
      <c r="C552" s="51">
        <v>3159865956</v>
      </c>
      <c r="D552" s="51">
        <v>300000000</v>
      </c>
      <c r="E552" s="52">
        <v>13.876065092066305</v>
      </c>
      <c r="F552" s="52">
        <v>1.3215300087682196</v>
      </c>
      <c r="G552" s="51">
        <v>82.764232000000007</v>
      </c>
      <c r="H552" s="52">
        <v>34.840000000000003</v>
      </c>
      <c r="I552" s="52">
        <v>-0.48346229042827815</v>
      </c>
      <c r="J552" s="51">
        <v>82928795</v>
      </c>
      <c r="K552" s="52">
        <v>126.61464573312563</v>
      </c>
      <c r="L552" s="52">
        <v>133.33333333333334</v>
      </c>
      <c r="M552" s="52">
        <v>27.58</v>
      </c>
      <c r="N552" s="53">
        <v>15.003075765692493</v>
      </c>
      <c r="O552" s="54">
        <v>374.43683811890202</v>
      </c>
      <c r="P552" s="53">
        <v>12.481227937296733</v>
      </c>
    </row>
    <row r="553" spans="1:16">
      <c r="A553" s="50" t="s">
        <v>283</v>
      </c>
      <c r="B553" s="50" t="s">
        <v>355</v>
      </c>
      <c r="C553" s="51">
        <v>5879015160</v>
      </c>
      <c r="D553" s="51">
        <v>322274086</v>
      </c>
      <c r="E553" s="52">
        <v>3.6986099718901762</v>
      </c>
      <c r="F553" s="52">
        <v>0.13662616079510242</v>
      </c>
      <c r="G553" s="51">
        <v>127.238255</v>
      </c>
      <c r="H553" s="52">
        <v>85</v>
      </c>
      <c r="I553" s="52">
        <v>4.2491019763529749</v>
      </c>
      <c r="J553" s="51">
        <v>307486341</v>
      </c>
      <c r="K553" s="52">
        <v>88.039758566056108</v>
      </c>
      <c r="L553" s="52">
        <v>124.11795343669053</v>
      </c>
      <c r="M553" s="52">
        <v>39.479999999999997</v>
      </c>
      <c r="N553" s="53">
        <v>31.807439687424072</v>
      </c>
      <c r="O553" s="54">
        <v>2132.561434460175</v>
      </c>
      <c r="P553" s="53">
        <v>71.085381148672496</v>
      </c>
    </row>
    <row r="554" spans="1:16">
      <c r="A554" s="50" t="s">
        <v>279</v>
      </c>
      <c r="B554" s="50" t="s">
        <v>355</v>
      </c>
      <c r="C554" s="51">
        <v>4414419520</v>
      </c>
      <c r="D554" s="51">
        <v>393516000</v>
      </c>
      <c r="E554" s="52">
        <v>18.798150540030303</v>
      </c>
      <c r="F554" s="52">
        <v>3.6745941207024138</v>
      </c>
      <c r="G554" s="51">
        <v>160.62860900000001</v>
      </c>
      <c r="H554" s="52">
        <v>13.25</v>
      </c>
      <c r="I554" s="52">
        <v>-4.9970116982986923E-2</v>
      </c>
      <c r="J554" s="51">
        <v>14989579</v>
      </c>
      <c r="K554" s="52">
        <v>341.28430158045131</v>
      </c>
      <c r="L554" s="52">
        <v>101.64770936886937</v>
      </c>
      <c r="M554" s="52">
        <v>40.81</v>
      </c>
      <c r="N554" s="53">
        <v>70.900911805112401</v>
      </c>
      <c r="O554" s="54">
        <v>517.25926727681451</v>
      </c>
      <c r="P554" s="53">
        <v>17.241975575893818</v>
      </c>
    </row>
    <row r="555" spans="1:16">
      <c r="A555" s="50" t="s">
        <v>88</v>
      </c>
      <c r="B555" s="50" t="s">
        <v>355</v>
      </c>
      <c r="C555" s="51">
        <v>919494030</v>
      </c>
      <c r="D555" s="51">
        <v>402170000</v>
      </c>
      <c r="E555" s="52">
        <v>15.391900172293019</v>
      </c>
      <c r="F555" s="52">
        <v>2.2513014210105791</v>
      </c>
      <c r="G555" s="51">
        <v>145.268338</v>
      </c>
      <c r="H555" s="52">
        <v>17.89</v>
      </c>
      <c r="I555" s="52">
        <v>6.4320895304774695E-2</v>
      </c>
      <c r="J555" s="51">
        <v>-57888264</v>
      </c>
      <c r="K555" s="52">
        <v>-118.10494092550435</v>
      </c>
      <c r="L555" s="52">
        <v>99.460427182534744</v>
      </c>
      <c r="M555" s="52">
        <v>36.119999999999997</v>
      </c>
      <c r="N555" s="53">
        <v>28.948460304915347</v>
      </c>
      <c r="O555" s="54">
        <v>1143.7544434786732</v>
      </c>
      <c r="P555" s="53">
        <v>38.125148115955774</v>
      </c>
    </row>
    <row r="556" spans="1:16">
      <c r="A556" s="50" t="s">
        <v>184</v>
      </c>
      <c r="B556" s="50" t="s">
        <v>355</v>
      </c>
      <c r="C556" s="51">
        <v>5647873743</v>
      </c>
      <c r="D556" s="51">
        <v>494000000</v>
      </c>
      <c r="E556" s="52">
        <v>4.9661393102640847</v>
      </c>
      <c r="F556" s="52">
        <v>0.37233013272335319</v>
      </c>
      <c r="G556" s="51">
        <v>292.914446</v>
      </c>
      <c r="H556" s="52">
        <v>27.5</v>
      </c>
      <c r="I556" s="52">
        <v>-1.2600830458550156</v>
      </c>
      <c r="J556" s="51">
        <v>-217874647</v>
      </c>
      <c r="K556" s="52">
        <v>-61.218687826491347</v>
      </c>
      <c r="L556" s="52">
        <v>80.97165991902834</v>
      </c>
      <c r="M556" s="52">
        <v>59.29</v>
      </c>
      <c r="N556" s="53">
        <v>27.205207999841747</v>
      </c>
      <c r="O556" s="54">
        <v>52.963923425588511</v>
      </c>
      <c r="P556" s="53">
        <v>1.7654641141862837</v>
      </c>
    </row>
    <row r="557" spans="1:16">
      <c r="A557" s="50" t="s">
        <v>525</v>
      </c>
      <c r="B557" s="50" t="s">
        <v>355</v>
      </c>
      <c r="C557" s="51">
        <v>3963724062</v>
      </c>
      <c r="D557" s="51">
        <v>674934433</v>
      </c>
      <c r="E557" s="52">
        <v>6.9797484350973278</v>
      </c>
      <c r="F557" s="52">
        <v>0.54428276708560841</v>
      </c>
      <c r="G557" s="51">
        <v>292.99600400000003</v>
      </c>
      <c r="H557" s="52">
        <v>19.559999999999999</v>
      </c>
      <c r="I557" s="52">
        <v>0.11281730080069607</v>
      </c>
      <c r="J557" s="51">
        <v>-901082449</v>
      </c>
      <c r="K557" s="52">
        <v>-14.231499283147174</v>
      </c>
      <c r="L557" s="52">
        <v>59.26501604341766</v>
      </c>
      <c r="M557" s="52">
        <v>43.41</v>
      </c>
      <c r="N557" s="53">
        <v>40.540103556028505</v>
      </c>
      <c r="O557" s="54">
        <v>697.26105971293771</v>
      </c>
      <c r="P557" s="53">
        <v>23.24203532376459</v>
      </c>
    </row>
    <row r="558" spans="1:16">
      <c r="A558" s="50" t="s">
        <v>61</v>
      </c>
      <c r="B558" s="50" t="s">
        <v>355</v>
      </c>
      <c r="C558" s="51">
        <v>3787777042</v>
      </c>
      <c r="D558" s="51">
        <v>704842185</v>
      </c>
      <c r="E558" s="52">
        <v>16.5574586855688</v>
      </c>
      <c r="F558" s="52">
        <v>4.6982030979229199</v>
      </c>
      <c r="G558" s="51">
        <v>465.53517099999999</v>
      </c>
      <c r="H558" s="52">
        <v>5.19</v>
      </c>
      <c r="I558" s="52">
        <v>-3.5834999597410544E-2</v>
      </c>
      <c r="J558" s="51">
        <v>132778559</v>
      </c>
      <c r="K558" s="52">
        <v>26.542018165749184</v>
      </c>
      <c r="L558" s="52">
        <v>56.750292265778619</v>
      </c>
      <c r="M558" s="52">
        <v>66.040000000000006</v>
      </c>
      <c r="N558" s="53">
        <v>2.0924501977181258</v>
      </c>
      <c r="O558" s="54">
        <v>889.48412315422638</v>
      </c>
      <c r="P558" s="53">
        <v>29.649470771807547</v>
      </c>
    </row>
    <row r="559" spans="1:16">
      <c r="A559" s="50" t="s">
        <v>285</v>
      </c>
      <c r="B559" s="50" t="s">
        <v>355</v>
      </c>
      <c r="C559" s="51">
        <v>7665829861</v>
      </c>
      <c r="D559" s="51">
        <v>750000000</v>
      </c>
      <c r="E559" s="52">
        <v>7.4498758385068067</v>
      </c>
      <c r="F559" s="52">
        <v>0.90301525315234021</v>
      </c>
      <c r="G559" s="51">
        <v>459.303876</v>
      </c>
      <c r="H559" s="52">
        <v>11.69</v>
      </c>
      <c r="I559" s="52">
        <v>0.33068757105998614</v>
      </c>
      <c r="J559" s="51">
        <v>309742404</v>
      </c>
      <c r="K559" s="52">
        <v>26.635035737631842</v>
      </c>
      <c r="L559" s="52">
        <v>53.333333333333336</v>
      </c>
      <c r="M559" s="52">
        <v>61.24</v>
      </c>
      <c r="N559" s="53">
        <v>80.257584655929321</v>
      </c>
      <c r="O559" s="54">
        <v>2391.3431274267041</v>
      </c>
      <c r="P559" s="53">
        <v>79.711437580890134</v>
      </c>
    </row>
    <row r="560" spans="1:16">
      <c r="A560" s="50" t="s">
        <v>284</v>
      </c>
      <c r="B560" s="50" t="s">
        <v>355</v>
      </c>
      <c r="C560" s="51">
        <v>1104228363</v>
      </c>
      <c r="D560" s="51">
        <v>805885530</v>
      </c>
      <c r="E560" s="52">
        <v>15.455730119119314</v>
      </c>
      <c r="F560" s="52">
        <v>2.3973209506440876</v>
      </c>
      <c r="G560" s="51">
        <v>306.64052400000003</v>
      </c>
      <c r="H560" s="52">
        <v>8.44</v>
      </c>
      <c r="I560" s="52">
        <v>-0.33981182176221125</v>
      </c>
      <c r="J560" s="51">
        <v>-213403973</v>
      </c>
      <c r="K560" s="52">
        <v>-30.210703902874386</v>
      </c>
      <c r="L560" s="52">
        <v>49.634840819142141</v>
      </c>
      <c r="M560" s="52">
        <v>38.049999999999997</v>
      </c>
      <c r="N560" s="53">
        <v>88.964100026904944</v>
      </c>
      <c r="O560" s="54">
        <v>86.570110693803258</v>
      </c>
      <c r="P560" s="53">
        <v>2.8856703564601087</v>
      </c>
    </row>
    <row r="561" spans="1:16">
      <c r="A561" s="50" t="s">
        <v>62</v>
      </c>
      <c r="B561" s="50" t="s">
        <v>355</v>
      </c>
      <c r="C561" s="51">
        <v>1966732279</v>
      </c>
      <c r="D561" s="51">
        <v>891754956</v>
      </c>
      <c r="E561" s="52">
        <v>13.581757896165461</v>
      </c>
      <c r="F561" s="52">
        <v>3.0460739925880405</v>
      </c>
      <c r="G561" s="51">
        <v>565.32693600000005</v>
      </c>
      <c r="H561" s="52">
        <v>5.21</v>
      </c>
      <c r="I561" s="52">
        <v>-0.20473393232440618</v>
      </c>
      <c r="J561" s="51">
        <v>179708663</v>
      </c>
      <c r="K561" s="52">
        <v>24.811128776802484</v>
      </c>
      <c r="L561" s="52">
        <v>44.855371681276083</v>
      </c>
      <c r="M561" s="52">
        <v>63.39</v>
      </c>
      <c r="N561" s="53">
        <v>21.054541648124367</v>
      </c>
      <c r="O561" s="54">
        <v>306.67049184940481</v>
      </c>
      <c r="P561" s="53">
        <v>10.222349728313494</v>
      </c>
    </row>
    <row r="562" spans="1:16">
      <c r="A562" s="50" t="s">
        <v>152</v>
      </c>
      <c r="B562" s="50" t="s">
        <v>355</v>
      </c>
      <c r="C562" s="51">
        <v>1876232593</v>
      </c>
      <c r="D562" s="51">
        <v>936000000</v>
      </c>
      <c r="E562" s="52">
        <v>14.243081933565257</v>
      </c>
      <c r="F562" s="52">
        <v>3.8042419694351648</v>
      </c>
      <c r="G562" s="51">
        <v>576.74861299999998</v>
      </c>
      <c r="H562" s="52">
        <v>4.87</v>
      </c>
      <c r="I562" s="52">
        <v>-2.168142080619706E-2</v>
      </c>
      <c r="J562" s="51">
        <v>22610716</v>
      </c>
      <c r="K562" s="52">
        <v>165.58520305150884</v>
      </c>
      <c r="L562" s="52">
        <v>42.735042735042732</v>
      </c>
      <c r="M562" s="52">
        <v>61.61</v>
      </c>
      <c r="N562" s="53">
        <v>9.119840841952179</v>
      </c>
      <c r="O562" s="54">
        <v>815.82236820908611</v>
      </c>
      <c r="P562" s="53">
        <v>27.19407894030287</v>
      </c>
    </row>
    <row r="563" spans="1:16">
      <c r="A563" s="50" t="s">
        <v>480</v>
      </c>
      <c r="B563" s="50" t="s">
        <v>355</v>
      </c>
      <c r="C563" s="51">
        <v>8578258629</v>
      </c>
      <c r="D563" s="51">
        <v>950000000</v>
      </c>
      <c r="E563" s="52">
        <v>12.252057974349185</v>
      </c>
      <c r="F563" s="52">
        <v>2.5793806261787759</v>
      </c>
      <c r="G563" s="51">
        <v>592.57757400000003</v>
      </c>
      <c r="H563" s="52">
        <v>5.51</v>
      </c>
      <c r="I563" s="52">
        <v>-0.1965737385615105</v>
      </c>
      <c r="J563" s="51">
        <v>-348120495</v>
      </c>
      <c r="K563" s="52">
        <v>-13.644700809700963</v>
      </c>
      <c r="L563" s="52">
        <v>42.10526315789474</v>
      </c>
      <c r="M563" s="52">
        <v>62.37</v>
      </c>
      <c r="N563" s="53">
        <v>21.482647373319271</v>
      </c>
      <c r="O563" s="54">
        <v>149.10638837525087</v>
      </c>
      <c r="P563" s="53">
        <v>4.9702129458416957</v>
      </c>
    </row>
    <row r="564" spans="1:16">
      <c r="A564" s="50" t="s">
        <v>379</v>
      </c>
      <c r="B564" s="50" t="s">
        <v>355</v>
      </c>
      <c r="C564" s="51">
        <v>1914868068</v>
      </c>
      <c r="D564" s="51">
        <v>1000000000</v>
      </c>
      <c r="E564" s="52">
        <v>41.686120189421736</v>
      </c>
      <c r="F564" s="52">
        <v>13.895373396473913</v>
      </c>
      <c r="G564" s="51">
        <v>255.25220999999999</v>
      </c>
      <c r="H564" s="52">
        <v>3.76</v>
      </c>
      <c r="I564" s="52">
        <v>-0.21087911900182377</v>
      </c>
      <c r="J564" s="51">
        <v>-154583940</v>
      </c>
      <c r="K564" s="52">
        <v>-19.406931923199785</v>
      </c>
      <c r="L564" s="52">
        <v>40</v>
      </c>
      <c r="M564" s="52">
        <v>25.52</v>
      </c>
      <c r="N564" s="53">
        <v>65.118209216220436</v>
      </c>
      <c r="O564" s="54">
        <v>167.90855997350997</v>
      </c>
      <c r="P564" s="53">
        <v>5.5969519991169987</v>
      </c>
    </row>
    <row r="565" spans="1:16">
      <c r="A565" s="50" t="s">
        <v>286</v>
      </c>
      <c r="B565" s="50" t="s">
        <v>355</v>
      </c>
      <c r="C565" s="51">
        <v>8958460788</v>
      </c>
      <c r="D565" s="51">
        <v>1025000000</v>
      </c>
      <c r="E565" s="52">
        <v>15.068332817431287</v>
      </c>
      <c r="F565" s="52">
        <v>1.225067708734251</v>
      </c>
      <c r="G565" s="51">
        <v>206.78594200000001</v>
      </c>
      <c r="H565" s="52">
        <v>12.84</v>
      </c>
      <c r="I565" s="52">
        <v>-0.39201660117313075</v>
      </c>
      <c r="J565" s="51">
        <v>65823811</v>
      </c>
      <c r="K565" s="52">
        <v>186.86247139352051</v>
      </c>
      <c r="L565" s="52">
        <v>39.024390243902438</v>
      </c>
      <c r="M565" s="52">
        <v>20.170000000000002</v>
      </c>
      <c r="N565" s="53">
        <v>34.876457019114426</v>
      </c>
      <c r="O565" s="54">
        <v>748.21613949851871</v>
      </c>
      <c r="P565" s="53">
        <v>24.940537983283956</v>
      </c>
    </row>
    <row r="566" spans="1:16">
      <c r="A566" s="55" t="s">
        <v>450</v>
      </c>
      <c r="B566" s="55" t="s">
        <v>354</v>
      </c>
      <c r="C566" s="56">
        <v>2690495427</v>
      </c>
      <c r="D566" s="56">
        <v>58000000</v>
      </c>
      <c r="E566" s="57">
        <v>136.8431315866448</v>
      </c>
      <c r="F566" s="57">
        <v>112.35068274765582</v>
      </c>
      <c r="G566" s="56">
        <v>13.776082000000001</v>
      </c>
      <c r="H566" s="57">
        <v>21.22</v>
      </c>
      <c r="I566" s="57">
        <v>0.14114526936328886</v>
      </c>
      <c r="J566" s="56">
        <v>15575892</v>
      </c>
      <c r="K566" s="57">
        <v>78.197768705638168</v>
      </c>
      <c r="L566" s="57">
        <v>689.65517241379314</v>
      </c>
      <c r="M566" s="57">
        <v>23.75</v>
      </c>
      <c r="N566" s="58">
        <v>40.460380955581336</v>
      </c>
      <c r="O566" s="59">
        <v>1198.0059134157373</v>
      </c>
      <c r="P566" s="58">
        <v>39.933530447191245</v>
      </c>
    </row>
    <row r="567" spans="1:16">
      <c r="A567" s="55" t="s">
        <v>541</v>
      </c>
      <c r="B567" s="55" t="s">
        <v>354</v>
      </c>
      <c r="C567" s="56">
        <v>2818472369</v>
      </c>
      <c r="D567" s="56">
        <v>62830000</v>
      </c>
      <c r="E567" s="57">
        <v>30.847581109985828</v>
      </c>
      <c r="F567" s="57">
        <v>8.4649824402975273</v>
      </c>
      <c r="G567" s="56">
        <v>22.243836999999999</v>
      </c>
      <c r="H567" s="57">
        <v>58.3</v>
      </c>
      <c r="I567" s="57">
        <v>-0.56400209329712681</v>
      </c>
      <c r="J567" s="56">
        <v>-43176773</v>
      </c>
      <c r="K567" s="57">
        <v>-84.400471522038018</v>
      </c>
      <c r="L567" s="57">
        <v>636.63854846410948</v>
      </c>
      <c r="M567" s="57">
        <v>35.4</v>
      </c>
      <c r="N567" s="58">
        <v>26.085638104932311</v>
      </c>
      <c r="O567" s="59">
        <v>352.59342431837251</v>
      </c>
      <c r="P567" s="58">
        <v>11.75311414394575</v>
      </c>
    </row>
    <row r="568" spans="1:16">
      <c r="A568" s="55" t="s">
        <v>536</v>
      </c>
      <c r="B568" s="55" t="s">
        <v>354</v>
      </c>
      <c r="C568" s="56">
        <v>5034163461</v>
      </c>
      <c r="D568" s="56">
        <v>1000000000</v>
      </c>
      <c r="E568" s="57">
        <v>6.1736159717618806</v>
      </c>
      <c r="F568" s="57">
        <v>0.36315388069187532</v>
      </c>
      <c r="G568" s="56">
        <v>371.30834199999998</v>
      </c>
      <c r="H568" s="57">
        <v>17.45</v>
      </c>
      <c r="I568" s="57">
        <v>0.5210737851881504</v>
      </c>
      <c r="J568" s="56">
        <v>-78845344</v>
      </c>
      <c r="K568" s="57">
        <v>-215.61197069544144</v>
      </c>
      <c r="L568" s="57">
        <v>40</v>
      </c>
      <c r="M568" s="57">
        <v>37.130000000000003</v>
      </c>
      <c r="N568" s="58">
        <v>49.203279038029883</v>
      </c>
      <c r="O568" s="59">
        <v>1752.8114889612245</v>
      </c>
      <c r="P568" s="58">
        <v>58.42704963204082</v>
      </c>
    </row>
    <row r="569" spans="1:16">
      <c r="A569" s="55" t="s">
        <v>277</v>
      </c>
      <c r="B569" s="55" t="s">
        <v>354</v>
      </c>
      <c r="C569" s="56">
        <v>281073867000</v>
      </c>
      <c r="D569" s="56">
        <v>4560000000</v>
      </c>
      <c r="E569" s="57">
        <v>8.9366000860469474E-2</v>
      </c>
      <c r="F569" s="57">
        <v>5.0771521259697683E-5</v>
      </c>
      <c r="G569" s="56">
        <v>1175.783874</v>
      </c>
      <c r="H569" s="57">
        <v>380.75</v>
      </c>
      <c r="I569" s="57">
        <v>7.8643252189104942</v>
      </c>
      <c r="J569" s="56">
        <v>5549453000</v>
      </c>
      <c r="K569" s="57">
        <v>317.17720647422368</v>
      </c>
      <c r="L569" s="57">
        <v>8.7719298245614041</v>
      </c>
      <c r="M569" s="57">
        <v>25.78</v>
      </c>
      <c r="N569" s="58">
        <v>41.705800860307441</v>
      </c>
      <c r="O569" s="59">
        <v>1950.2196650663066</v>
      </c>
      <c r="P569" s="58">
        <v>65.007322168876883</v>
      </c>
    </row>
    <row r="570" spans="1:16">
      <c r="A570" s="60" t="s">
        <v>391</v>
      </c>
      <c r="B570" s="60" t="s">
        <v>287</v>
      </c>
      <c r="C570" s="61">
        <v>16511882</v>
      </c>
      <c r="D570" s="61">
        <v>10650000</v>
      </c>
      <c r="E570" s="62">
        <v>148.77048318038297</v>
      </c>
      <c r="F570" s="62">
        <v>537.27151744450327</v>
      </c>
      <c r="G570" s="61">
        <v>10.108192000000001</v>
      </c>
      <c r="H570" s="62">
        <v>26.6</v>
      </c>
      <c r="I570" s="62">
        <v>0.90064945275118558</v>
      </c>
      <c r="J570" s="61">
        <v>-2418566</v>
      </c>
      <c r="K570" s="62">
        <v>-114.48932962755616</v>
      </c>
      <c r="L570" s="62">
        <v>3755.868544600939</v>
      </c>
      <c r="M570" s="62">
        <v>94.91</v>
      </c>
      <c r="N570" s="63">
        <v>49.366315461455031</v>
      </c>
      <c r="O570" s="64">
        <v>2245.3357147986549</v>
      </c>
      <c r="P570" s="63">
        <v>74.844523826621824</v>
      </c>
    </row>
    <row r="571" spans="1:16">
      <c r="A571" s="60" t="s">
        <v>100</v>
      </c>
      <c r="B571" s="60" t="s">
        <v>287</v>
      </c>
      <c r="C571" s="61">
        <v>8264972237</v>
      </c>
      <c r="D571" s="61">
        <v>25200000</v>
      </c>
      <c r="E571" s="62">
        <v>77.967511717542422</v>
      </c>
      <c r="F571" s="62">
        <v>32.567882922950048</v>
      </c>
      <c r="G571" s="61">
        <v>5.4011089999999999</v>
      </c>
      <c r="H571" s="62">
        <v>95</v>
      </c>
      <c r="I571" s="62">
        <v>-4.0398222064756766</v>
      </c>
      <c r="J571" s="61">
        <v>78553885</v>
      </c>
      <c r="K571" s="62">
        <v>30.475895622476216</v>
      </c>
      <c r="L571" s="62">
        <v>1587.3015873015872</v>
      </c>
      <c r="M571" s="62">
        <v>21.43</v>
      </c>
      <c r="N571" s="63">
        <v>24.399331594818968</v>
      </c>
      <c r="O571" s="64">
        <v>518.79595276716509</v>
      </c>
      <c r="P571" s="63">
        <v>17.293198425572168</v>
      </c>
    </row>
    <row r="572" spans="1:16">
      <c r="A572" s="60" t="s">
        <v>115</v>
      </c>
      <c r="B572" s="60" t="s">
        <v>287</v>
      </c>
      <c r="C572" s="61">
        <v>1639886673</v>
      </c>
      <c r="D572" s="61">
        <v>28000000</v>
      </c>
      <c r="E572" s="62">
        <v>100.27595944037992</v>
      </c>
      <c r="F572" s="62">
        <v>42.63433649676017</v>
      </c>
      <c r="G572" s="61">
        <v>4.7491070000000004</v>
      </c>
      <c r="H572" s="62">
        <v>84</v>
      </c>
      <c r="I572" s="62">
        <v>-2.6117060258965665</v>
      </c>
      <c r="J572" s="61">
        <v>3154808</v>
      </c>
      <c r="K572" s="62">
        <v>745.52872948211109</v>
      </c>
      <c r="L572" s="62">
        <v>1428.5714285714287</v>
      </c>
      <c r="M572" s="62">
        <v>16.96</v>
      </c>
      <c r="N572" s="63">
        <v>25.72990536366402</v>
      </c>
      <c r="O572" s="64">
        <v>544.12333915283978</v>
      </c>
      <c r="P572" s="63">
        <v>18.137444638427993</v>
      </c>
    </row>
    <row r="573" spans="1:16">
      <c r="A573" s="60" t="s">
        <v>313</v>
      </c>
      <c r="B573" s="60" t="s">
        <v>287</v>
      </c>
      <c r="C573" s="61">
        <v>76967995</v>
      </c>
      <c r="D573" s="61">
        <v>28340000</v>
      </c>
      <c r="E573" s="62">
        <v>88.09591660411472</v>
      </c>
      <c r="F573" s="62">
        <v>129.52234269012396</v>
      </c>
      <c r="G573" s="61">
        <v>16.64443</v>
      </c>
      <c r="H573" s="62">
        <v>27.28</v>
      </c>
      <c r="I573" s="62">
        <v>3.0994940734490939E-2</v>
      </c>
      <c r="J573" s="61">
        <v>-51595</v>
      </c>
      <c r="K573" s="62">
        <v>-13182.672739606551</v>
      </c>
      <c r="L573" s="62">
        <v>1411.4326040931546</v>
      </c>
      <c r="M573" s="62">
        <v>58.73</v>
      </c>
      <c r="N573" s="63">
        <v>55.438618331220148</v>
      </c>
      <c r="O573" s="64">
        <v>2074.51472531132</v>
      </c>
      <c r="P573" s="63">
        <v>69.150490843710671</v>
      </c>
    </row>
    <row r="574" spans="1:16">
      <c r="A574" s="60" t="s">
        <v>17</v>
      </c>
      <c r="B574" s="60" t="s">
        <v>287</v>
      </c>
      <c r="C574" s="61">
        <v>1829648308</v>
      </c>
      <c r="D574" s="61">
        <v>35100498</v>
      </c>
      <c r="E574" s="62">
        <v>448.67139825057154</v>
      </c>
      <c r="F574" s="62">
        <v>2556.495912112538</v>
      </c>
      <c r="G574" s="61">
        <v>17.518242999999998</v>
      </c>
      <c r="H574" s="62">
        <v>5.09</v>
      </c>
      <c r="I574" s="62">
        <v>-2.134578355119503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40.721165901191036</v>
      </c>
      <c r="G575" s="61">
        <v>14.576017</v>
      </c>
      <c r="H575" s="62">
        <v>35.659999999999997</v>
      </c>
      <c r="I575" s="62">
        <v>0.28592344932785352</v>
      </c>
      <c r="J575" s="61">
        <v>31231591</v>
      </c>
      <c r="K575" s="62">
        <v>60.515649042663242</v>
      </c>
      <c r="L575" s="62">
        <v>740.74074074074076</v>
      </c>
      <c r="M575" s="62">
        <v>26.99</v>
      </c>
      <c r="N575" s="63">
        <v>60.410642505321476</v>
      </c>
      <c r="O575" s="64">
        <v>1020.0831041346835</v>
      </c>
      <c r="P575" s="63">
        <v>34.002770137822786</v>
      </c>
    </row>
    <row r="576" spans="1:16">
      <c r="A576" s="60" t="s">
        <v>716</v>
      </c>
      <c r="B576" s="60" t="s">
        <v>287</v>
      </c>
      <c r="C576" s="61">
        <v>1697139850</v>
      </c>
      <c r="D576" s="61">
        <v>63000000</v>
      </c>
      <c r="E576" s="62">
        <v>67.115047871762613</v>
      </c>
      <c r="F576" s="62">
        <v>88.776518348892338</v>
      </c>
      <c r="G576" s="61">
        <v>44.915382999999999</v>
      </c>
      <c r="H576" s="62">
        <v>13.27</v>
      </c>
      <c r="I576" s="62">
        <v>-0.21337317366335637</v>
      </c>
      <c r="J576" s="61">
        <v>-9013360</v>
      </c>
      <c r="K576" s="62">
        <v>-83.875491492628726</v>
      </c>
      <c r="L576" s="62">
        <v>634.92063492063494</v>
      </c>
      <c r="M576" s="62">
        <v>71.290000000000006</v>
      </c>
      <c r="N576" s="63">
        <v>54.420812035785445</v>
      </c>
      <c r="O576" s="64">
        <v>1137.916096373458</v>
      </c>
      <c r="P576" s="63">
        <v>37.930536545781933</v>
      </c>
    </row>
    <row r="577" spans="1:16">
      <c r="A577" s="60" t="s">
        <v>528</v>
      </c>
      <c r="B577" s="60" t="s">
        <v>287</v>
      </c>
      <c r="C577" s="61">
        <v>2429481251</v>
      </c>
      <c r="D577" s="61">
        <v>70000000</v>
      </c>
      <c r="E577" s="62">
        <v>49.316479755153544</v>
      </c>
      <c r="F577" s="62">
        <v>17.183442423398446</v>
      </c>
      <c r="G577" s="61">
        <v>19.831706000000001</v>
      </c>
      <c r="H577" s="62">
        <v>40.9</v>
      </c>
      <c r="I577" s="62">
        <v>3.8935930576897704E-2</v>
      </c>
      <c r="J577" s="61">
        <v>13856774</v>
      </c>
      <c r="K577" s="62">
        <v>207.11891526844559</v>
      </c>
      <c r="L577" s="62">
        <v>571.42857142857144</v>
      </c>
      <c r="M577" s="62">
        <v>28.33</v>
      </c>
      <c r="N577" s="63">
        <v>27.509129606328752</v>
      </c>
      <c r="O577" s="64">
        <v>1826.1603704291247</v>
      </c>
      <c r="P577" s="63">
        <v>60.872012347637487</v>
      </c>
    </row>
    <row r="578" spans="1:16">
      <c r="A578" s="60" t="s">
        <v>343</v>
      </c>
      <c r="B578" s="60" t="s">
        <v>287</v>
      </c>
      <c r="C578" s="61">
        <v>4894491923</v>
      </c>
      <c r="D578" s="61">
        <v>81950000</v>
      </c>
      <c r="E578" s="62">
        <v>25.636389595771739</v>
      </c>
      <c r="F578" s="62">
        <v>10.091278944978937</v>
      </c>
      <c r="G578" s="61">
        <v>48.191560000000003</v>
      </c>
      <c r="H578" s="62">
        <v>32.380000000000003</v>
      </c>
      <c r="I578" s="62">
        <v>1.7859984734654368</v>
      </c>
      <c r="J578" s="61">
        <v>52632181</v>
      </c>
      <c r="K578" s="62">
        <v>48.267997862372454</v>
      </c>
      <c r="L578" s="62">
        <v>488.10250152532029</v>
      </c>
      <c r="M578" s="62">
        <v>58.8</v>
      </c>
      <c r="N578" s="63">
        <v>20.919036814252596</v>
      </c>
      <c r="O578" s="64">
        <v>2314.1959255680285</v>
      </c>
      <c r="P578" s="63">
        <v>77.139864185600956</v>
      </c>
    </row>
    <row r="579" spans="1:16">
      <c r="A579" s="60" t="s">
        <v>385</v>
      </c>
      <c r="B579" s="60" t="s">
        <v>287</v>
      </c>
      <c r="C579" s="61">
        <v>24898395</v>
      </c>
      <c r="D579" s="61">
        <v>89254043</v>
      </c>
      <c r="E579" s="62">
        <v>53.90614399055854</v>
      </c>
      <c r="F579" s="62">
        <v>50.330254125069473</v>
      </c>
      <c r="G579" s="61">
        <v>57.175823000000001</v>
      </c>
      <c r="H579" s="62">
        <v>12.98</v>
      </c>
      <c r="I579" s="62">
        <v>-0.99507072382164463</v>
      </c>
      <c r="J579" s="61">
        <v>-7515031</v>
      </c>
      <c r="K579" s="62">
        <v>-142.52083803779385</v>
      </c>
      <c r="L579" s="62">
        <v>448.15897023286664</v>
      </c>
      <c r="M579" s="62">
        <v>64.05</v>
      </c>
      <c r="N579" s="63">
        <v>84.854246792739289</v>
      </c>
      <c r="O579" s="64">
        <v>992.62077477827108</v>
      </c>
      <c r="P579" s="63">
        <v>33.087359159275699</v>
      </c>
    </row>
    <row r="580" spans="1:16">
      <c r="A580" s="60" t="s">
        <v>289</v>
      </c>
      <c r="B580" s="60" t="s">
        <v>287</v>
      </c>
      <c r="C580" s="61">
        <v>4489506254</v>
      </c>
      <c r="D580" s="61">
        <v>100000000</v>
      </c>
      <c r="E580" s="62">
        <v>541.02746525927387</v>
      </c>
      <c r="F580" s="62">
        <v>2705.1373262963693</v>
      </c>
      <c r="G580" s="61">
        <v>35.895862999999999</v>
      </c>
      <c r="H580" s="62">
        <v>2.06</v>
      </c>
      <c r="I580" s="62">
        <v>7.2019255955781958E-3</v>
      </c>
      <c r="J580" s="61">
        <v>-156863405</v>
      </c>
      <c r="K580" s="62">
        <v>-1.2749946362569395</v>
      </c>
      <c r="L580" s="62">
        <v>400</v>
      </c>
      <c r="M580" s="62">
        <v>35.89</v>
      </c>
      <c r="N580" s="63">
        <v>14.665780125180868</v>
      </c>
      <c r="O580" s="64">
        <v>902.5299798258701</v>
      </c>
      <c r="P580" s="63">
        <v>30.084332660862337</v>
      </c>
    </row>
    <row r="581" spans="1:16">
      <c r="A581" s="60" t="s">
        <v>384</v>
      </c>
      <c r="B581" s="60" t="s">
        <v>287</v>
      </c>
      <c r="C581" s="61">
        <v>2347697482</v>
      </c>
      <c r="D581" s="61">
        <v>140000000</v>
      </c>
      <c r="E581" s="62">
        <v>28.100796432772498</v>
      </c>
      <c r="F581" s="62">
        <v>16.726664543316964</v>
      </c>
      <c r="G581" s="61">
        <v>116.683181</v>
      </c>
      <c r="H581" s="62">
        <v>12.2</v>
      </c>
      <c r="I581" s="62">
        <v>6.2615929815937221E-2</v>
      </c>
      <c r="J581" s="61">
        <v>9027555</v>
      </c>
      <c r="K581" s="62">
        <v>186.09689999119362</v>
      </c>
      <c r="L581" s="62">
        <v>285.71428571428572</v>
      </c>
      <c r="M581" s="62">
        <v>83.34</v>
      </c>
      <c r="N581" s="63">
        <v>19.381903561177413</v>
      </c>
      <c r="O581" s="64">
        <v>1280.042684608864</v>
      </c>
      <c r="P581" s="63">
        <v>42.668089486962131</v>
      </c>
    </row>
    <row r="582" spans="1:16">
      <c r="A582" s="60" t="s">
        <v>0</v>
      </c>
      <c r="B582" s="60" t="s">
        <v>287</v>
      </c>
      <c r="C582" s="61">
        <v>11903282434</v>
      </c>
      <c r="D582" s="61">
        <v>149798932</v>
      </c>
      <c r="E582" s="62">
        <v>14.816875336899368</v>
      </c>
      <c r="F582" s="62">
        <v>3.2970585168345012</v>
      </c>
      <c r="G582" s="61">
        <v>88.406610999999998</v>
      </c>
      <c r="H582" s="62">
        <v>30.54</v>
      </c>
      <c r="I582" s="62">
        <v>-1.1571937208431606</v>
      </c>
      <c r="J582" s="61">
        <v>21625828</v>
      </c>
      <c r="K582" s="62">
        <v>207.8055906113745</v>
      </c>
      <c r="L582" s="62">
        <v>267.02460068273382</v>
      </c>
      <c r="M582" s="62">
        <v>59.01</v>
      </c>
      <c r="N582" s="63">
        <v>53.947790459449898</v>
      </c>
      <c r="O582" s="64">
        <v>290.39922020210844</v>
      </c>
      <c r="P582" s="63">
        <v>9.6799740067369484</v>
      </c>
    </row>
    <row r="583" spans="1:16">
      <c r="A583" s="60" t="s">
        <v>291</v>
      </c>
      <c r="B583" s="60" t="s">
        <v>287</v>
      </c>
      <c r="C583" s="61">
        <v>16001001473</v>
      </c>
      <c r="D583" s="61">
        <v>194529076</v>
      </c>
      <c r="E583" s="62">
        <v>8.6022320827750356</v>
      </c>
      <c r="F583" s="62">
        <v>0.52643813922675964</v>
      </c>
      <c r="G583" s="61">
        <v>55.665987999999999</v>
      </c>
      <c r="H583" s="62">
        <v>83.55</v>
      </c>
      <c r="I583" s="62">
        <v>3.26285216314092</v>
      </c>
      <c r="J583" s="61">
        <v>133437319</v>
      </c>
      <c r="K583" s="62">
        <v>122.45781394933452</v>
      </c>
      <c r="L583" s="62">
        <v>205.6247879365859</v>
      </c>
      <c r="M583" s="62">
        <v>28.61</v>
      </c>
      <c r="N583" s="63">
        <v>61.030998319960659</v>
      </c>
      <c r="O583" s="64">
        <v>2095.3861425082155</v>
      </c>
      <c r="P583" s="63">
        <v>69.846204750273856</v>
      </c>
    </row>
    <row r="584" spans="1:16">
      <c r="A584" s="60" t="s">
        <v>136</v>
      </c>
      <c r="B584" s="60" t="s">
        <v>287</v>
      </c>
      <c r="C584" s="61">
        <v>16338135196</v>
      </c>
      <c r="D584" s="61">
        <v>277292576</v>
      </c>
      <c r="E584" s="62">
        <v>25.773593678278242</v>
      </c>
      <c r="F584" s="62">
        <v>8.4497537025750287</v>
      </c>
      <c r="G584" s="61">
        <v>137.36788300000001</v>
      </c>
      <c r="H584" s="62">
        <v>11.3</v>
      </c>
      <c r="I584" s="62">
        <v>0.25957693776650892</v>
      </c>
      <c r="J584" s="61">
        <v>-114083192</v>
      </c>
      <c r="K584" s="62">
        <v>-26.736789903283913</v>
      </c>
      <c r="L584" s="62">
        <v>144.25196872201872</v>
      </c>
      <c r="M584" s="62">
        <v>49.53</v>
      </c>
      <c r="N584" s="63">
        <v>30.453477499447047</v>
      </c>
      <c r="O584" s="64">
        <v>1370.1417545654272</v>
      </c>
      <c r="P584" s="63">
        <v>45.671391818847574</v>
      </c>
    </row>
    <row r="585" spans="1:16">
      <c r="A585" s="60" t="s">
        <v>420</v>
      </c>
      <c r="B585" s="60" t="s">
        <v>287</v>
      </c>
      <c r="C585" s="61">
        <v>7850147630</v>
      </c>
      <c r="D585" s="61">
        <v>390000000</v>
      </c>
      <c r="E585" s="62">
        <v>126.70368948473411</v>
      </c>
      <c r="F585" s="62">
        <v>17.099013425740097</v>
      </c>
      <c r="G585" s="61">
        <v>16.107241999999999</v>
      </c>
      <c r="H585" s="62">
        <v>19.600000000000001</v>
      </c>
      <c r="I585" s="62">
        <v>-5.6968094320453133E-4</v>
      </c>
      <c r="J585" s="61">
        <v>-154878371</v>
      </c>
      <c r="K585" s="62">
        <v>-47.843994950076016</v>
      </c>
      <c r="L585" s="62">
        <v>102.56410256410257</v>
      </c>
      <c r="M585" s="62">
        <v>4.13</v>
      </c>
      <c r="N585" s="63">
        <v>14.244928020982345</v>
      </c>
      <c r="O585" s="64">
        <v>557.05831306225275</v>
      </c>
      <c r="P585" s="63">
        <v>18.568610435408424</v>
      </c>
    </row>
    <row r="586" spans="1:16">
      <c r="A586" s="60" t="s">
        <v>20</v>
      </c>
      <c r="B586" s="60" t="s">
        <v>287</v>
      </c>
      <c r="C586" s="61">
        <v>1735116415</v>
      </c>
      <c r="D586" s="61">
        <v>400000000</v>
      </c>
      <c r="E586" s="62">
        <v>23.00991819513883</v>
      </c>
      <c r="F586" s="62">
        <v>5.7524795487847076</v>
      </c>
      <c r="G586" s="61">
        <v>175.248232</v>
      </c>
      <c r="H586" s="62">
        <v>9.92</v>
      </c>
      <c r="I586" s="62">
        <v>0.40300982347868874</v>
      </c>
      <c r="J586" s="61">
        <v>-80036018</v>
      </c>
      <c r="K586" s="62">
        <v>-49.9774988805665</v>
      </c>
      <c r="L586" s="62">
        <v>100</v>
      </c>
      <c r="M586" s="62">
        <v>43.81</v>
      </c>
      <c r="N586" s="63">
        <v>62.669573509340381</v>
      </c>
      <c r="O586" s="64">
        <v>2368.8934665342472</v>
      </c>
      <c r="P586" s="63">
        <v>78.96311555114157</v>
      </c>
    </row>
    <row r="587" spans="1:16">
      <c r="A587" s="60" t="s">
        <v>290</v>
      </c>
      <c r="B587" s="60" t="s">
        <v>287</v>
      </c>
      <c r="C587" s="61">
        <v>6286808537</v>
      </c>
      <c r="D587" s="61">
        <v>424397982</v>
      </c>
      <c r="E587" s="62">
        <v>68.743676417566974</v>
      </c>
      <c r="F587" s="62">
        <v>26.996545433450787</v>
      </c>
      <c r="G587" s="61">
        <v>82.424139999999994</v>
      </c>
      <c r="H587" s="62">
        <v>7.06</v>
      </c>
      <c r="I587" s="62">
        <v>-4.4316379680011231E-2</v>
      </c>
      <c r="J587" s="61">
        <v>-167012251</v>
      </c>
      <c r="K587" s="62">
        <v>-15.246713200698073</v>
      </c>
      <c r="L587" s="62">
        <v>94.25115503965803</v>
      </c>
      <c r="M587" s="62">
        <v>19.420000000000002</v>
      </c>
      <c r="N587" s="63">
        <v>44.429348955154651</v>
      </c>
      <c r="O587" s="64">
        <v>690.3510896154761</v>
      </c>
      <c r="P587" s="63">
        <v>23.011702987182538</v>
      </c>
    </row>
    <row r="588" spans="1:16">
      <c r="A588" s="60" t="s">
        <v>360</v>
      </c>
      <c r="B588" s="60" t="s">
        <v>287</v>
      </c>
      <c r="C588" s="61">
        <v>7693162624</v>
      </c>
      <c r="D588" s="61">
        <v>474600000</v>
      </c>
      <c r="E588" s="62">
        <v>10.419865663111484</v>
      </c>
      <c r="F588" s="62">
        <v>0.64573669858899652</v>
      </c>
      <c r="G588" s="61">
        <v>113.270408</v>
      </c>
      <c r="H588" s="62">
        <v>33.9</v>
      </c>
      <c r="I588" s="62">
        <v>-1.3632473152130586</v>
      </c>
      <c r="J588" s="61">
        <v>-76940951</v>
      </c>
      <c r="K588" s="62">
        <v>-209.72446779349011</v>
      </c>
      <c r="L588" s="62">
        <v>84.281500210703754</v>
      </c>
      <c r="M588" s="62">
        <v>23.86</v>
      </c>
      <c r="N588" s="63">
        <v>41.768005346141983</v>
      </c>
      <c r="O588" s="64">
        <v>508.20692198185952</v>
      </c>
      <c r="P588" s="63">
        <v>16.940230732728651</v>
      </c>
    </row>
    <row r="589" spans="1:16">
      <c r="A589" s="60" t="s">
        <v>19</v>
      </c>
      <c r="B589" s="60" t="s">
        <v>287</v>
      </c>
      <c r="C589" s="61">
        <v>4880226905</v>
      </c>
      <c r="D589" s="61">
        <v>480000000</v>
      </c>
      <c r="E589" s="62">
        <v>26.733127359933651</v>
      </c>
      <c r="F589" s="62">
        <v>7.9562879047421582</v>
      </c>
      <c r="G589" s="61">
        <v>200.330117</v>
      </c>
      <c r="H589" s="62">
        <v>7.47</v>
      </c>
      <c r="I589" s="62">
        <v>-0.28168899762611588</v>
      </c>
      <c r="J589" s="61">
        <v>35267669</v>
      </c>
      <c r="K589" s="62">
        <v>95.271394318688877</v>
      </c>
      <c r="L589" s="62">
        <v>83.333333333333329</v>
      </c>
      <c r="M589" s="62">
        <v>41.73</v>
      </c>
      <c r="N589" s="63">
        <v>25.272516359951695</v>
      </c>
      <c r="O589" s="64">
        <v>620.55094817221629</v>
      </c>
      <c r="P589" s="63">
        <v>20.685031605740544</v>
      </c>
    </row>
    <row r="590" spans="1:16">
      <c r="A590" s="60" t="s">
        <v>73</v>
      </c>
      <c r="B590" s="60" t="s">
        <v>287</v>
      </c>
      <c r="C590" s="61">
        <v>4342116936</v>
      </c>
      <c r="D590" s="61">
        <v>490000000</v>
      </c>
      <c r="E590" s="62">
        <v>47.346332742451096</v>
      </c>
      <c r="F590" s="62">
        <v>10.736129873571677</v>
      </c>
      <c r="G590" s="61">
        <v>88.016211999999996</v>
      </c>
      <c r="H590" s="62">
        <v>9.6</v>
      </c>
      <c r="I590" s="62">
        <v>-4.4541413606420832E-2</v>
      </c>
      <c r="J590" s="61">
        <v>111486274</v>
      </c>
      <c r="K590" s="62">
        <v>39.556439028539067</v>
      </c>
      <c r="L590" s="62">
        <v>81.632653061224488</v>
      </c>
      <c r="M590" s="62">
        <v>17.96</v>
      </c>
      <c r="N590" s="63">
        <v>24.591625636326011</v>
      </c>
      <c r="O590" s="64">
        <v>225.75088278896931</v>
      </c>
      <c r="P590" s="63">
        <v>7.5250294262989765</v>
      </c>
    </row>
    <row r="591" spans="1:16">
      <c r="A591" s="60" t="s">
        <v>96</v>
      </c>
      <c r="B591" s="60" t="s">
        <v>287</v>
      </c>
      <c r="C591" s="61">
        <v>2553702389</v>
      </c>
      <c r="D591" s="61">
        <v>500000000</v>
      </c>
      <c r="E591" s="62">
        <v>41.100992845858435</v>
      </c>
      <c r="F591" s="62">
        <v>27.400661897238958</v>
      </c>
      <c r="G591" s="61">
        <v>299.480053</v>
      </c>
      <c r="H591" s="62">
        <v>3.25</v>
      </c>
      <c r="I591" s="62">
        <v>-2.6523123181626307E-2</v>
      </c>
      <c r="J591" s="61">
        <v>75735008</v>
      </c>
      <c r="K591" s="62">
        <v>19.805900066716834</v>
      </c>
      <c r="L591" s="62">
        <v>80</v>
      </c>
      <c r="M591" s="62">
        <v>59.89</v>
      </c>
      <c r="N591" s="63">
        <v>46.058177788483142</v>
      </c>
      <c r="O591" s="64">
        <v>1507.0372679029742</v>
      </c>
      <c r="P591" s="63">
        <v>50.234575596765808</v>
      </c>
    </row>
    <row r="592" spans="1:16">
      <c r="A592" s="60" t="s">
        <v>199</v>
      </c>
      <c r="B592" s="60" t="s">
        <v>287</v>
      </c>
      <c r="C592" s="61">
        <v>1509446134</v>
      </c>
      <c r="D592" s="61">
        <v>546000000</v>
      </c>
      <c r="E592" s="62">
        <v>39.299030270883698</v>
      </c>
      <c r="F592" s="62">
        <v>17.994061479342353</v>
      </c>
      <c r="G592" s="61">
        <v>205.642202</v>
      </c>
      <c r="H592" s="62">
        <v>4.95</v>
      </c>
      <c r="I592" s="62">
        <v>-0.17990252070668333</v>
      </c>
      <c r="J592" s="61">
        <v>-45102815</v>
      </c>
      <c r="K592" s="62">
        <v>-48.422698228480861</v>
      </c>
      <c r="L592" s="62">
        <v>73.260073260073256</v>
      </c>
      <c r="M592" s="62">
        <v>37.659999999999997</v>
      </c>
      <c r="N592" s="63">
        <v>38.363616764463949</v>
      </c>
      <c r="O592" s="64">
        <v>128.33408609991744</v>
      </c>
      <c r="P592" s="63">
        <v>4.2778028699972479</v>
      </c>
    </row>
    <row r="593" spans="1:16">
      <c r="A593" s="60" t="s">
        <v>75</v>
      </c>
      <c r="B593" s="60" t="s">
        <v>287</v>
      </c>
      <c r="C593" s="61">
        <v>11763538202</v>
      </c>
      <c r="D593" s="61">
        <v>1300000000</v>
      </c>
      <c r="E593" s="62">
        <v>39.815514812118053</v>
      </c>
      <c r="F593" s="62">
        <v>5.1045531810407763</v>
      </c>
      <c r="G593" s="61">
        <v>158.22672900000001</v>
      </c>
      <c r="H593" s="62">
        <v>6.35</v>
      </c>
      <c r="I593" s="62">
        <v>5.7200214586714537E-3</v>
      </c>
      <c r="J593" s="61">
        <v>13336188</v>
      </c>
      <c r="K593" s="62">
        <v>584.87477830996386</v>
      </c>
      <c r="L593" s="62">
        <v>30.76923076923077</v>
      </c>
      <c r="M593" s="62">
        <v>12.17</v>
      </c>
      <c r="N593" s="63">
        <v>26.240053915917031</v>
      </c>
      <c r="O593" s="64">
        <v>959.16492462703741</v>
      </c>
      <c r="P593" s="63">
        <v>31.97216415423458</v>
      </c>
    </row>
    <row r="594" spans="1:16">
      <c r="A594" s="60" t="s">
        <v>135</v>
      </c>
      <c r="B594" s="60" t="s">
        <v>287</v>
      </c>
      <c r="C594" s="61">
        <v>12175279869</v>
      </c>
      <c r="D594" s="61">
        <v>1762000000</v>
      </c>
      <c r="E594" s="62">
        <v>16.125932931783733</v>
      </c>
      <c r="F594" s="62">
        <v>2.2880154557014376</v>
      </c>
      <c r="G594" s="61">
        <v>624.90556200000003</v>
      </c>
      <c r="H594" s="62">
        <v>3.97</v>
      </c>
      <c r="I594" s="62">
        <v>0.23003399710964345</v>
      </c>
      <c r="J594" s="61">
        <v>527350742</v>
      </c>
      <c r="K594" s="62">
        <v>13.364919092121045</v>
      </c>
      <c r="L594" s="62">
        <v>22.701475595913735</v>
      </c>
      <c r="M594" s="62">
        <v>35.46</v>
      </c>
      <c r="N594" s="63">
        <v>17.813850952116347</v>
      </c>
      <c r="O594" s="64">
        <v>2769.7824121948611</v>
      </c>
      <c r="P594" s="63">
        <v>92.326080406495365</v>
      </c>
    </row>
    <row r="595" spans="1:16">
      <c r="A595" s="35" t="s">
        <v>5</v>
      </c>
      <c r="B595" s="35" t="s">
        <v>745</v>
      </c>
      <c r="C595" s="36">
        <v>290909226000</v>
      </c>
      <c r="D595" s="36">
        <v>2200000000</v>
      </c>
      <c r="E595" s="37">
        <v>0.4372504502367886</v>
      </c>
      <c r="F595" s="37">
        <v>2.0703146318029764E-3</v>
      </c>
      <c r="G595" s="36">
        <v>941.18174399999998</v>
      </c>
      <c r="H595" s="37">
        <v>97.2</v>
      </c>
      <c r="I595" s="37">
        <v>-1.7393692902953148</v>
      </c>
      <c r="J595" s="36">
        <v>4634415000</v>
      </c>
      <c r="K595" s="37">
        <v>45.572094859869047</v>
      </c>
      <c r="L595" s="37">
        <v>18.181818181818183</v>
      </c>
      <c r="M595" s="37">
        <v>42.78</v>
      </c>
      <c r="N595" s="38">
        <v>52.938839616880983</v>
      </c>
      <c r="O595" s="39">
        <v>594.99218314936763</v>
      </c>
      <c r="P595" s="38">
        <v>19.833072771645586</v>
      </c>
    </row>
    <row r="596" spans="1:16">
      <c r="A596" s="35" t="s">
        <v>239</v>
      </c>
      <c r="B596" s="35" t="s">
        <v>745</v>
      </c>
      <c r="C596" s="36">
        <v>243598033000</v>
      </c>
      <c r="D596" s="36">
        <v>3500000000</v>
      </c>
      <c r="E596" s="37">
        <v>1.6991833724711904</v>
      </c>
      <c r="F596" s="37">
        <v>9.7096192712639463E-3</v>
      </c>
      <c r="G596" s="36">
        <v>463.44384700000001</v>
      </c>
      <c r="H596" s="37">
        <v>50.8</v>
      </c>
      <c r="I596" s="37">
        <v>-0.96828560020704668</v>
      </c>
      <c r="J596" s="36">
        <v>10457008000</v>
      </c>
      <c r="K596" s="37">
        <v>16.735188497512866</v>
      </c>
      <c r="L596" s="37">
        <v>11.428571428571429</v>
      </c>
      <c r="M596" s="37">
        <v>13.24</v>
      </c>
      <c r="N596" s="38">
        <v>59.499713511362124</v>
      </c>
      <c r="O596" s="39">
        <v>215.44048306561194</v>
      </c>
      <c r="P596" s="38">
        <v>7.1813494355203984</v>
      </c>
    </row>
    <row r="597" spans="1:16">
      <c r="A597" s="30" t="s">
        <v>64</v>
      </c>
      <c r="B597" s="30" t="s">
        <v>357</v>
      </c>
      <c r="C597" s="31">
        <v>240921520</v>
      </c>
      <c r="D597" s="31">
        <v>7425000</v>
      </c>
      <c r="E597" s="32">
        <v>44.877820582243054</v>
      </c>
      <c r="F597" s="32">
        <v>36.631217697984333</v>
      </c>
      <c r="G597" s="31">
        <v>5.4653780000000003</v>
      </c>
      <c r="H597" s="32">
        <v>163.1</v>
      </c>
      <c r="I597" s="32">
        <v>7.9644149218469522</v>
      </c>
      <c r="J597" s="31">
        <v>-3585419</v>
      </c>
      <c r="K597" s="32">
        <v>-341.69646560137045</v>
      </c>
      <c r="L597" s="32">
        <v>5387.2053872053875</v>
      </c>
      <c r="M597" s="32">
        <v>73.599999999999994</v>
      </c>
      <c r="N597" s="33">
        <v>95.206491953348859</v>
      </c>
      <c r="O597" s="34">
        <v>2716.0707671436344</v>
      </c>
      <c r="P597" s="33">
        <v>90.535692238121143</v>
      </c>
    </row>
    <row r="598" spans="1:16">
      <c r="A598" s="30" t="s">
        <v>546</v>
      </c>
      <c r="B598" s="30" t="s">
        <v>357</v>
      </c>
      <c r="C598" s="31">
        <v>155992742</v>
      </c>
      <c r="D598" s="31">
        <v>8000000</v>
      </c>
      <c r="E598" s="32">
        <v>85.502956606736518</v>
      </c>
      <c r="F598" s="32">
        <v>46.468998155835067</v>
      </c>
      <c r="G598" s="31">
        <v>2.010942</v>
      </c>
      <c r="H598" s="32">
        <v>232.7</v>
      </c>
      <c r="I598" s="32">
        <v>-14.810723900300474</v>
      </c>
      <c r="J598" s="31">
        <v>-115395100</v>
      </c>
      <c r="K598" s="32">
        <v>-15.945217777877916</v>
      </c>
      <c r="L598" s="32">
        <v>5000</v>
      </c>
      <c r="M598" s="32">
        <v>25.13</v>
      </c>
      <c r="N598" s="33">
        <v>86.727216051470165</v>
      </c>
      <c r="O598" s="34">
        <v>141.29954157905988</v>
      </c>
      <c r="P598" s="33">
        <v>4.7099847193019961</v>
      </c>
    </row>
    <row r="599" spans="1:16">
      <c r="A599" s="30" t="s">
        <v>104</v>
      </c>
      <c r="B599" s="30" t="s">
        <v>357</v>
      </c>
      <c r="C599" s="31">
        <v>360638941</v>
      </c>
      <c r="D599" s="31">
        <v>15000000</v>
      </c>
      <c r="E599" s="32">
        <v>15.056772123922201</v>
      </c>
      <c r="F599" s="32">
        <v>4.4811821797387505</v>
      </c>
      <c r="G599" s="31">
        <v>12.081939999999999</v>
      </c>
      <c r="H599" s="32">
        <v>219.9</v>
      </c>
      <c r="I599" s="32">
        <v>16.296589540468119</v>
      </c>
      <c r="J599" s="31">
        <v>3667696</v>
      </c>
      <c r="K599" s="32">
        <v>916.10646029550981</v>
      </c>
      <c r="L599" s="32">
        <v>2666.6666666666665</v>
      </c>
      <c r="M599" s="32">
        <v>80.540000000000006</v>
      </c>
      <c r="N599" s="33">
        <v>98.067344001997398</v>
      </c>
      <c r="O599" s="34">
        <v>2853.0973980606977</v>
      </c>
      <c r="P599" s="33">
        <v>95.103246602023262</v>
      </c>
    </row>
    <row r="600" spans="1:16">
      <c r="A600" s="30" t="s">
        <v>336</v>
      </c>
      <c r="B600" s="30" t="s">
        <v>357</v>
      </c>
      <c r="C600" s="31">
        <v>919757915</v>
      </c>
      <c r="D600" s="31">
        <v>19440000</v>
      </c>
      <c r="E600" s="32">
        <v>67.269300036429016</v>
      </c>
      <c r="F600" s="32">
        <v>14.181782541580022</v>
      </c>
      <c r="G600" s="31">
        <v>2.4591859999999999</v>
      </c>
      <c r="H600" s="32">
        <v>241.8</v>
      </c>
      <c r="I600" s="32">
        <v>-0.67418133842738825</v>
      </c>
      <c r="J600" s="31">
        <v>-13239520</v>
      </c>
      <c r="K600" s="32">
        <v>-358.27280747338273</v>
      </c>
      <c r="L600" s="32">
        <v>2057.6131687242801</v>
      </c>
      <c r="M600" s="32">
        <v>12.65</v>
      </c>
      <c r="N600" s="33">
        <v>78.501147953787751</v>
      </c>
      <c r="O600" s="34">
        <v>401.96780528459124</v>
      </c>
      <c r="P600" s="33">
        <v>13.398926842819709</v>
      </c>
    </row>
    <row r="601" spans="1:16">
      <c r="A601" s="30" t="s">
        <v>727</v>
      </c>
      <c r="B601" s="30" t="s">
        <v>357</v>
      </c>
      <c r="C601" s="31">
        <v>455277050</v>
      </c>
      <c r="D601" s="31">
        <v>31042007</v>
      </c>
      <c r="E601" s="32">
        <v>8.8762297610944056</v>
      </c>
      <c r="F601" s="32">
        <v>1.4815674700959645</v>
      </c>
      <c r="G601" s="31">
        <v>24.164194999999999</v>
      </c>
      <c r="H601" s="32">
        <v>186.5</v>
      </c>
      <c r="I601" s="32">
        <v>10.061980319339028</v>
      </c>
      <c r="J601" s="31">
        <v>8883359</v>
      </c>
      <c r="K601" s="32">
        <v>674.41914156570726</v>
      </c>
      <c r="L601" s="32">
        <v>1288.5764763856926</v>
      </c>
      <c r="M601" s="32">
        <v>77.84</v>
      </c>
      <c r="N601" s="33">
        <v>83.014332507635672</v>
      </c>
      <c r="O601" s="34">
        <v>3000</v>
      </c>
      <c r="P601" s="33">
        <v>100</v>
      </c>
    </row>
    <row r="602" spans="1:16">
      <c r="A602" s="30" t="s">
        <v>553</v>
      </c>
      <c r="B602" s="30" t="s">
        <v>357</v>
      </c>
      <c r="C602" s="31">
        <v>9944531679</v>
      </c>
      <c r="D602" s="31">
        <v>125000000</v>
      </c>
      <c r="E602" s="32">
        <v>7.9232808523271299</v>
      </c>
      <c r="F602" s="32">
        <v>0.30328347760103846</v>
      </c>
      <c r="G602" s="31">
        <v>25.599695000000001</v>
      </c>
      <c r="H602" s="32">
        <v>197.3</v>
      </c>
      <c r="I602" s="32">
        <v>-4.94375735452698</v>
      </c>
      <c r="J602" s="31">
        <v>199317137</v>
      </c>
      <c r="K602" s="32">
        <v>131.07252288096029</v>
      </c>
      <c r="L602" s="32">
        <v>320</v>
      </c>
      <c r="M602" s="32">
        <v>20.47</v>
      </c>
      <c r="N602" s="33">
        <v>14.881840592712162</v>
      </c>
      <c r="O602" s="34">
        <v>413.73332524508083</v>
      </c>
      <c r="P602" s="33">
        <v>13.791110841502695</v>
      </c>
    </row>
    <row r="603" spans="1:16">
      <c r="A603" s="30" t="s">
        <v>65</v>
      </c>
      <c r="B603" s="30" t="s">
        <v>357</v>
      </c>
      <c r="C603" s="31">
        <v>2454857833</v>
      </c>
      <c r="D603" s="31">
        <v>150000000</v>
      </c>
      <c r="E603" s="32">
        <v>101.34422986492842</v>
      </c>
      <c r="F603" s="32">
        <v>37.534899949973493</v>
      </c>
      <c r="G603" s="31">
        <v>20.225930999999999</v>
      </c>
      <c r="H603" s="32">
        <v>19.52</v>
      </c>
      <c r="I603" s="32">
        <v>-0.20547534826282646</v>
      </c>
      <c r="J603" s="31">
        <v>-74622811</v>
      </c>
      <c r="K603" s="32">
        <v>-36.181965860278304</v>
      </c>
      <c r="L603" s="32">
        <v>266.66666666666669</v>
      </c>
      <c r="M603" s="32">
        <v>13.48</v>
      </c>
      <c r="N603" s="33">
        <v>32.415891618364775</v>
      </c>
      <c r="O603" s="34">
        <v>1151.1439209542182</v>
      </c>
      <c r="P603" s="33">
        <v>38.371464031807271</v>
      </c>
    </row>
    <row r="604" spans="1:16">
      <c r="A604" s="30" t="s">
        <v>295</v>
      </c>
      <c r="B604" s="30" t="s">
        <v>357</v>
      </c>
      <c r="C604" s="31">
        <v>67808233000</v>
      </c>
      <c r="D604" s="31">
        <v>220000000</v>
      </c>
      <c r="E604" s="32">
        <v>2.8495101592303427</v>
      </c>
      <c r="F604" s="32">
        <v>7.9952585836990539E-2</v>
      </c>
      <c r="G604" s="31">
        <v>86.823064000000002</v>
      </c>
      <c r="H604" s="32">
        <v>161.69999999999999</v>
      </c>
      <c r="I604" s="32">
        <v>-5.7541086226578386</v>
      </c>
      <c r="J604" s="31">
        <v>564104000</v>
      </c>
      <c r="K604" s="32">
        <v>63.17983917859118</v>
      </c>
      <c r="L604" s="32">
        <v>181.81818181818181</v>
      </c>
      <c r="M604" s="32">
        <v>39.46</v>
      </c>
      <c r="N604" s="33">
        <v>52.323195234686352</v>
      </c>
      <c r="O604" s="34">
        <v>234.81169771615558</v>
      </c>
      <c r="P604" s="33">
        <v>7.8270565905385192</v>
      </c>
    </row>
    <row r="605" spans="1:16">
      <c r="A605" s="30" t="s">
        <v>545</v>
      </c>
      <c r="B605" s="30" t="s">
        <v>357</v>
      </c>
      <c r="C605" s="31">
        <v>1049965568</v>
      </c>
      <c r="D605" s="31">
        <v>390000000</v>
      </c>
      <c r="E605" s="32">
        <v>42.857185714328573</v>
      </c>
      <c r="F605" s="32">
        <v>18.315036630054944</v>
      </c>
      <c r="G605" s="31">
        <v>151.529539</v>
      </c>
      <c r="H605" s="32">
        <v>6.16</v>
      </c>
      <c r="I605" s="32">
        <v>-1.0719025759996681</v>
      </c>
      <c r="J605" s="31">
        <v>-35370132</v>
      </c>
      <c r="K605" s="32">
        <v>-66.157513915978598</v>
      </c>
      <c r="L605" s="32">
        <v>102.56410256410257</v>
      </c>
      <c r="M605" s="32">
        <v>38.85</v>
      </c>
      <c r="N605" s="33">
        <v>46.682109249306571</v>
      </c>
      <c r="O605" s="34">
        <v>300</v>
      </c>
      <c r="P605" s="33">
        <v>10</v>
      </c>
    </row>
    <row r="606" spans="1:16">
      <c r="A606" s="30" t="s">
        <v>156</v>
      </c>
      <c r="B606" s="30" t="s">
        <v>357</v>
      </c>
      <c r="C606" s="31">
        <v>-421692226</v>
      </c>
      <c r="D606" s="31">
        <v>600000000</v>
      </c>
      <c r="E606" s="32">
        <v>65.029357503444942</v>
      </c>
      <c r="F606" s="32">
        <v>108.38226250574156</v>
      </c>
      <c r="G606" s="31">
        <v>399.45994000000002</v>
      </c>
      <c r="H606" s="32">
        <v>1.54</v>
      </c>
      <c r="I606" s="32">
        <v>-4.2404004104366289E-2</v>
      </c>
      <c r="J606" s="31">
        <v>-82587584</v>
      </c>
      <c r="K606" s="32">
        <v>-7.2650145571518356</v>
      </c>
      <c r="L606" s="32">
        <v>66.666666666666671</v>
      </c>
      <c r="M606" s="32">
        <v>66.569999999999993</v>
      </c>
      <c r="N606" s="33">
        <v>114.70553072265308</v>
      </c>
      <c r="O606" s="34">
        <v>708.25447053973119</v>
      </c>
      <c r="P606" s="33">
        <v>23.608482351324373</v>
      </c>
    </row>
    <row r="607" spans="1:16">
      <c r="A607" s="30" t="s">
        <v>296</v>
      </c>
      <c r="B607" s="30" t="s">
        <v>357</v>
      </c>
      <c r="C607" s="31">
        <v>34465646741</v>
      </c>
      <c r="D607" s="31">
        <v>621000000</v>
      </c>
      <c r="E607" s="32">
        <v>1.2503164179666186</v>
      </c>
      <c r="F607" s="32">
        <v>5.8528836552382627E-3</v>
      </c>
      <c r="G607" s="31">
        <v>92.579552000000007</v>
      </c>
      <c r="H607" s="32">
        <v>345.75</v>
      </c>
      <c r="I607" s="32">
        <v>29.91101224734183</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3.064626851034618</v>
      </c>
      <c r="F608" s="32">
        <v>6.1911653556254907E-2</v>
      </c>
      <c r="G608" s="31">
        <v>1152.410032</v>
      </c>
      <c r="H608" s="32">
        <v>11.33</v>
      </c>
      <c r="I608" s="32">
        <v>0.5846648867875377</v>
      </c>
      <c r="J608" s="31">
        <v>374434153</v>
      </c>
      <c r="K608" s="32">
        <v>132.19947914313255</v>
      </c>
      <c r="L608" s="32">
        <v>8.8888888888888893</v>
      </c>
      <c r="M608" s="32">
        <v>25.6</v>
      </c>
      <c r="N608" s="33">
        <v>47.373497903469016</v>
      </c>
      <c r="O608" s="34">
        <v>2320.3965954256641</v>
      </c>
      <c r="P608" s="33">
        <v>77.346553180855466</v>
      </c>
    </row>
    <row r="609" spans="1:16">
      <c r="A609" s="55" t="s">
        <v>68</v>
      </c>
      <c r="B609" s="55" t="s">
        <v>356</v>
      </c>
      <c r="C609" s="56">
        <v>1840705156</v>
      </c>
      <c r="D609" s="56">
        <v>21000000</v>
      </c>
      <c r="E609" s="57">
        <v>62.330880737838065</v>
      </c>
      <c r="F609" s="57">
        <v>38.053040743490882</v>
      </c>
      <c r="G609" s="56">
        <v>8.2712769999999995</v>
      </c>
      <c r="H609" s="57">
        <v>77.599999999999994</v>
      </c>
      <c r="I609" s="57">
        <v>-0.94538861600894109</v>
      </c>
      <c r="J609" s="56">
        <v>-125144677</v>
      </c>
      <c r="K609" s="57">
        <v>-13.088850754714882</v>
      </c>
      <c r="L609" s="57">
        <v>1904.7619047619048</v>
      </c>
      <c r="M609" s="57">
        <v>39.380000000000003</v>
      </c>
      <c r="N609" s="58">
        <v>21.154940274216422</v>
      </c>
      <c r="O609" s="59">
        <v>624.56574740526116</v>
      </c>
      <c r="P609" s="58">
        <v>20.818858246842037</v>
      </c>
    </row>
    <row r="610" spans="1:16">
      <c r="A610" s="55" t="s">
        <v>292</v>
      </c>
      <c r="B610" s="55" t="s">
        <v>356</v>
      </c>
      <c r="C610" s="56">
        <v>8163584863</v>
      </c>
      <c r="D610" s="56">
        <v>24300000</v>
      </c>
      <c r="E610" s="57">
        <v>11.413944458747542</v>
      </c>
      <c r="F610" s="57">
        <v>0.32596089417635621</v>
      </c>
      <c r="G610" s="56">
        <v>2.442218</v>
      </c>
      <c r="H610" s="57">
        <v>1435</v>
      </c>
      <c r="I610" s="57">
        <v>-12.414699893765601</v>
      </c>
      <c r="J610" s="56">
        <v>-70950936</v>
      </c>
      <c r="K610" s="57">
        <v>-493.52837290264921</v>
      </c>
      <c r="L610" s="57">
        <v>1646.0905349794239</v>
      </c>
      <c r="M610" s="57">
        <v>10.050000000000001</v>
      </c>
      <c r="N610" s="58">
        <v>63.288409796063938</v>
      </c>
      <c r="O610" s="59">
        <v>214.64035559242944</v>
      </c>
      <c r="P610" s="58">
        <v>7.1546785197476481</v>
      </c>
    </row>
    <row r="611" spans="1:16">
      <c r="A611" s="55" t="s">
        <v>543</v>
      </c>
      <c r="B611" s="55" t="s">
        <v>356</v>
      </c>
      <c r="C611" s="56">
        <v>4125761531</v>
      </c>
      <c r="D611" s="56">
        <v>90488084</v>
      </c>
      <c r="E611" s="57">
        <v>31.91031083720247</v>
      </c>
      <c r="F611" s="57">
        <v>6.186781617431115</v>
      </c>
      <c r="G611" s="56">
        <v>21.769193000000001</v>
      </c>
      <c r="H611" s="57">
        <v>57.6</v>
      </c>
      <c r="I611" s="57">
        <v>-0.16492700270338645</v>
      </c>
      <c r="J611" s="56">
        <v>-25344686</v>
      </c>
      <c r="K611" s="57">
        <v>-203.50699109075566</v>
      </c>
      <c r="L611" s="57">
        <v>442.0471539655984</v>
      </c>
      <c r="M611" s="57">
        <v>24.05</v>
      </c>
      <c r="N611" s="58">
        <v>59.170664817978519</v>
      </c>
      <c r="O611" s="59">
        <v>248.80629625679882</v>
      </c>
      <c r="P611" s="58">
        <v>8.2935432085599601</v>
      </c>
    </row>
    <row r="612" spans="1:16">
      <c r="A612" s="55" t="s">
        <v>66</v>
      </c>
      <c r="B612" s="55" t="s">
        <v>356</v>
      </c>
      <c r="C612" s="56">
        <v>1306156803</v>
      </c>
      <c r="D612" s="56">
        <v>99687500</v>
      </c>
      <c r="E612" s="57">
        <v>74.730417840979285</v>
      </c>
      <c r="F612" s="57">
        <v>34.074855669868015</v>
      </c>
      <c r="G612" s="56">
        <v>24.468298000000001</v>
      </c>
      <c r="H612" s="57">
        <v>21.88</v>
      </c>
      <c r="I612" s="57">
        <v>-0.46299111948748711</v>
      </c>
      <c r="J612" s="56">
        <v>-162987339</v>
      </c>
      <c r="K612" s="57">
        <v>-13.455799778411009</v>
      </c>
      <c r="L612" s="57">
        <v>401.2539184952978</v>
      </c>
      <c r="M612" s="57">
        <v>24.54</v>
      </c>
      <c r="N612" s="58">
        <v>75.860049402761945</v>
      </c>
      <c r="O612" s="59">
        <v>350.6587099498484</v>
      </c>
      <c r="P612" s="58">
        <v>11.688623664994946</v>
      </c>
    </row>
    <row r="613" spans="1:16">
      <c r="A613" s="55" t="s">
        <v>337</v>
      </c>
      <c r="B613" s="55" t="s">
        <v>356</v>
      </c>
      <c r="C613" s="56">
        <v>12392289821</v>
      </c>
      <c r="D613" s="56">
        <v>102000000</v>
      </c>
      <c r="E613" s="57">
        <v>5.8269878164385798</v>
      </c>
      <c r="F613" s="57">
        <v>0.19497382776010774</v>
      </c>
      <c r="G613" s="56">
        <v>22.563583000000001</v>
      </c>
      <c r="H613" s="57">
        <v>304.25</v>
      </c>
      <c r="I613" s="57">
        <v>-7.1546766178346948</v>
      </c>
      <c r="J613" s="56">
        <v>887823164</v>
      </c>
      <c r="K613" s="57">
        <v>33.662108865634416</v>
      </c>
      <c r="L613" s="57">
        <v>392.15686274509807</v>
      </c>
      <c r="M613" s="57">
        <v>22.12</v>
      </c>
      <c r="N613" s="58">
        <v>23.739501236649485</v>
      </c>
      <c r="O613" s="59">
        <v>978.02728589740059</v>
      </c>
      <c r="P613" s="58">
        <v>32.600909529913352</v>
      </c>
    </row>
    <row r="614" spans="1:16">
      <c r="A614" s="55" t="s">
        <v>537</v>
      </c>
      <c r="B614" s="55" t="s">
        <v>356</v>
      </c>
      <c r="C614" s="56">
        <v>7584806686</v>
      </c>
      <c r="D614" s="56">
        <v>115200000</v>
      </c>
      <c r="E614" s="57">
        <v>13.461836361621886</v>
      </c>
      <c r="F614" s="57">
        <v>1.2701762871397462</v>
      </c>
      <c r="G614" s="56">
        <v>32.517617000000001</v>
      </c>
      <c r="H614" s="57">
        <v>91.4</v>
      </c>
      <c r="I614" s="57">
        <v>-0.56605967462412821</v>
      </c>
      <c r="J614" s="56">
        <v>266471917</v>
      </c>
      <c r="K614" s="57">
        <v>39.773046703454305</v>
      </c>
      <c r="L614" s="57">
        <v>347.22222222222223</v>
      </c>
      <c r="M614" s="57">
        <v>28.22</v>
      </c>
      <c r="N614" s="58">
        <v>59.497423677855373</v>
      </c>
      <c r="O614" s="59">
        <v>1003.7360689745467</v>
      </c>
      <c r="P614" s="58">
        <v>33.457868965818221</v>
      </c>
    </row>
    <row r="615" spans="1:16">
      <c r="A615" s="55" t="s">
        <v>122</v>
      </c>
      <c r="B615" s="55" t="s">
        <v>356</v>
      </c>
      <c r="C615" s="56">
        <v>2913670000</v>
      </c>
      <c r="D615" s="56">
        <v>150000000</v>
      </c>
      <c r="E615" s="57">
        <v>67.849555822882806</v>
      </c>
      <c r="F615" s="57">
        <v>34.794644011734775</v>
      </c>
      <c r="G615" s="56">
        <v>45.644831000000003</v>
      </c>
      <c r="H615" s="57">
        <v>12.92</v>
      </c>
      <c r="I615" s="57">
        <v>0.14296754588125182</v>
      </c>
      <c r="J615" s="56">
        <v>-64393000</v>
      </c>
      <c r="K615" s="57">
        <v>-30.282794713711116</v>
      </c>
      <c r="L615" s="57">
        <v>266.66666666666669</v>
      </c>
      <c r="M615" s="57">
        <v>30.42</v>
      </c>
      <c r="N615" s="58">
        <v>32.591821078338377</v>
      </c>
      <c r="O615" s="59">
        <v>1503.9834859232856</v>
      </c>
      <c r="P615" s="58">
        <v>50.132782864109522</v>
      </c>
    </row>
    <row r="616" spans="1:16">
      <c r="A616" s="55" t="s">
        <v>293</v>
      </c>
      <c r="B616" s="55" t="s">
        <v>356</v>
      </c>
      <c r="C616" s="56">
        <v>115747897000</v>
      </c>
      <c r="D616" s="56">
        <v>500000000</v>
      </c>
      <c r="E616" s="57">
        <v>1.1596387725223594</v>
      </c>
      <c r="F616" s="57">
        <v>1.5461850300298124E-2</v>
      </c>
      <c r="G616" s="56">
        <v>231.500754</v>
      </c>
      <c r="H616" s="57">
        <v>149</v>
      </c>
      <c r="I616" s="57">
        <v>-2.724435152170372</v>
      </c>
      <c r="J616" s="56">
        <v>-7758354000</v>
      </c>
      <c r="K616" s="57">
        <v>-9.6669989536440326</v>
      </c>
      <c r="L616" s="57">
        <v>80</v>
      </c>
      <c r="M616" s="57">
        <v>46.3</v>
      </c>
      <c r="N616" s="58">
        <v>72.514038386411244</v>
      </c>
      <c r="O616" s="59">
        <v>750.39463815523254</v>
      </c>
      <c r="P616" s="58">
        <v>25.013154605174417</v>
      </c>
    </row>
    <row r="617" spans="1:16">
      <c r="A617" s="55" t="s">
        <v>468</v>
      </c>
      <c r="B617" s="55" t="s">
        <v>356</v>
      </c>
      <c r="C617" s="56">
        <v>3885250224</v>
      </c>
      <c r="D617" s="56">
        <v>672000000</v>
      </c>
      <c r="E617" s="57">
        <v>0.93933220033337728</v>
      </c>
      <c r="F617" s="57">
        <v>6.8186135331981508E-3</v>
      </c>
      <c r="G617" s="56">
        <v>217.993559</v>
      </c>
      <c r="H617" s="57">
        <v>195.4</v>
      </c>
      <c r="I617" s="57">
        <v>28.046497632185147</v>
      </c>
      <c r="J617" s="56">
        <v>15350052</v>
      </c>
      <c r="K617" s="57">
        <v>8974.5624314497436</v>
      </c>
      <c r="L617" s="57">
        <v>59.523809523809526</v>
      </c>
      <c r="M617" s="57">
        <v>32.43</v>
      </c>
      <c r="N617" s="58">
        <v>40.152998892736015</v>
      </c>
      <c r="O617" s="59">
        <v>2815.6143818350929</v>
      </c>
      <c r="P617" s="58">
        <v>93.853812727836427</v>
      </c>
    </row>
    <row r="618" spans="1:16">
      <c r="A618" s="55" t="s">
        <v>118</v>
      </c>
      <c r="B618" s="55" t="s">
        <v>356</v>
      </c>
      <c r="C618" s="56">
        <v>8174952000</v>
      </c>
      <c r="D618" s="56">
        <v>1080000000</v>
      </c>
      <c r="E618" s="57">
        <v>14.977137025901534</v>
      </c>
      <c r="F618" s="57">
        <v>2.3112865780712246</v>
      </c>
      <c r="G618" s="56">
        <v>431.473364</v>
      </c>
      <c r="H618" s="57">
        <v>6.19</v>
      </c>
      <c r="I618" s="57">
        <v>-0.11835137915981875</v>
      </c>
      <c r="J618" s="56">
        <v>64035000</v>
      </c>
      <c r="K618" s="57">
        <v>101.19465917076599</v>
      </c>
      <c r="L618" s="57">
        <v>37.037037037037038</v>
      </c>
      <c r="M618" s="57">
        <v>39.950000000000003</v>
      </c>
      <c r="N618" s="58">
        <v>34.440837745389111</v>
      </c>
      <c r="O618" s="59">
        <v>345.60767679759465</v>
      </c>
      <c r="P618" s="58">
        <v>11.520255893253156</v>
      </c>
    </row>
    <row r="619" spans="1:16">
      <c r="A619" s="55" t="s">
        <v>294</v>
      </c>
      <c r="B619" s="55" t="s">
        <v>356</v>
      </c>
      <c r="C619" s="56">
        <v>966388000000</v>
      </c>
      <c r="D619" s="56">
        <v>1380000000</v>
      </c>
      <c r="E619" s="57">
        <v>0.19815803584882971</v>
      </c>
      <c r="F619" s="57">
        <v>4.8675518508678386E-4</v>
      </c>
      <c r="G619" s="56">
        <v>692.54227100000003</v>
      </c>
      <c r="H619" s="57">
        <v>291.5</v>
      </c>
      <c r="I619" s="57">
        <v>-3.3263480387429927</v>
      </c>
      <c r="J619" s="56">
        <v>9856000000</v>
      </c>
      <c r="K619" s="57">
        <v>41.304788961038959</v>
      </c>
      <c r="L619" s="57">
        <v>28.985507246376812</v>
      </c>
      <c r="M619" s="57">
        <v>50.18</v>
      </c>
      <c r="N619" s="58">
        <v>55.220193574426339</v>
      </c>
      <c r="O619" s="59">
        <v>601.94891450791886</v>
      </c>
      <c r="P619" s="58">
        <v>20.064963816930629</v>
      </c>
    </row>
    <row r="620" spans="1:16">
      <c r="A620" s="55" t="s">
        <v>739</v>
      </c>
      <c r="B620" s="55" t="s">
        <v>356</v>
      </c>
      <c r="C620" s="56">
        <v>27061282133</v>
      </c>
      <c r="D620" s="56">
        <v>2000000000</v>
      </c>
      <c r="E620" s="57">
        <v>2.0672988466539732</v>
      </c>
      <c r="F620" s="57">
        <v>3.5643083562999542E-2</v>
      </c>
      <c r="G620" s="56">
        <v>639.07318699999996</v>
      </c>
      <c r="H620" s="57">
        <v>30.28</v>
      </c>
      <c r="I620" s="57">
        <v>1.3017199991863748</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32.217916834602562</v>
      </c>
      <c r="F621" s="47">
        <v>6.2568781237090345</v>
      </c>
      <c r="G621" s="46">
        <v>13.570377000000001</v>
      </c>
      <c r="H621" s="47">
        <v>91.5</v>
      </c>
      <c r="I621" s="47">
        <v>1.7051049142504697</v>
      </c>
      <c r="J621" s="46">
        <v>137762000</v>
      </c>
      <c r="K621" s="47">
        <v>37.377506133766929</v>
      </c>
      <c r="L621" s="47">
        <v>714.28571428571433</v>
      </c>
      <c r="M621" s="47">
        <v>24.23</v>
      </c>
      <c r="N621" s="48">
        <v>0</v>
      </c>
      <c r="O621" s="49">
        <v>2410.7679288645318</v>
      </c>
      <c r="P621" s="48">
        <v>80.358930962151064</v>
      </c>
    </row>
    <row r="622" spans="1:16">
      <c r="A622" s="45" t="s">
        <v>711</v>
      </c>
      <c r="B622" s="45" t="s">
        <v>695</v>
      </c>
      <c r="C622" s="46">
        <v>4247524000</v>
      </c>
      <c r="D622" s="46">
        <v>139700000</v>
      </c>
      <c r="E622" s="47">
        <v>29.393518182374386</v>
      </c>
      <c r="F622" s="47">
        <v>3.4950924955914533</v>
      </c>
      <c r="G622" s="46">
        <v>26.359023000000001</v>
      </c>
      <c r="H622" s="47">
        <v>51.65</v>
      </c>
      <c r="I622" s="47">
        <v>-0.21801564306310439</v>
      </c>
      <c r="J622" s="46">
        <v>402500000</v>
      </c>
      <c r="K622" s="47">
        <v>20.894260869565219</v>
      </c>
      <c r="L622" s="47">
        <v>286.32784538296352</v>
      </c>
      <c r="M622" s="47">
        <v>18.86</v>
      </c>
      <c r="N622" s="48">
        <v>0</v>
      </c>
      <c r="O622" s="49">
        <v>518.87475557344374</v>
      </c>
      <c r="P622" s="48">
        <v>17.295825185781457</v>
      </c>
    </row>
    <row r="623" spans="1:16">
      <c r="A623" s="45" t="s">
        <v>742</v>
      </c>
      <c r="B623" s="45" t="s">
        <v>695</v>
      </c>
      <c r="C623" s="46">
        <v>2485538000</v>
      </c>
      <c r="D623" s="46">
        <v>600000000</v>
      </c>
      <c r="E623" s="47">
        <v>22.871074608876036</v>
      </c>
      <c r="F623" s="47">
        <v>2.4688120260012991</v>
      </c>
      <c r="G623" s="46">
        <v>159.75809699999999</v>
      </c>
      <c r="H623" s="47">
        <v>10.95</v>
      </c>
      <c r="I623" s="47">
        <v>-0.31452017913442809</v>
      </c>
      <c r="J623" s="46">
        <v>131816000</v>
      </c>
      <c r="K623" s="47">
        <v>70.279783941251438</v>
      </c>
      <c r="L623" s="47">
        <v>66.666666666666671</v>
      </c>
      <c r="M623" s="47">
        <v>26.62</v>
      </c>
      <c r="N623" s="48">
        <v>0</v>
      </c>
      <c r="O623" s="49">
        <v>277.25576141110275</v>
      </c>
      <c r="P623" s="48">
        <v>9.2418587137034258</v>
      </c>
    </row>
    <row r="624" spans="1:16">
      <c r="A624" s="25" t="s">
        <v>675</v>
      </c>
      <c r="B624" s="25" t="s">
        <v>691</v>
      </c>
      <c r="C624" s="26">
        <v>1459734156</v>
      </c>
      <c r="D624" s="26">
        <v>33811732</v>
      </c>
      <c r="E624" s="27">
        <v>15.553642504205834</v>
      </c>
      <c r="F624" s="27">
        <v>1.3855640638521773</v>
      </c>
      <c r="G624" s="26">
        <v>7.956887</v>
      </c>
      <c r="H624" s="27">
        <v>323.25</v>
      </c>
      <c r="I624" s="27">
        <v>10.420894244071746</v>
      </c>
      <c r="J624" s="26">
        <v>174328179</v>
      </c>
      <c r="K624" s="27">
        <v>64.39288867923068</v>
      </c>
      <c r="L624" s="27">
        <v>1183.0213252607114</v>
      </c>
      <c r="M624" s="27">
        <v>23.53</v>
      </c>
      <c r="N624" s="28">
        <v>26.786695117843799</v>
      </c>
      <c r="O624" s="29">
        <v>1347.4348069835401</v>
      </c>
      <c r="P624" s="28">
        <v>44.914493566118004</v>
      </c>
    </row>
    <row r="625" spans="1:16">
      <c r="A625" s="25" t="s">
        <v>116</v>
      </c>
      <c r="B625" s="25" t="s">
        <v>691</v>
      </c>
      <c r="C625" s="26">
        <v>2293640501</v>
      </c>
      <c r="D625" s="26">
        <v>592000000</v>
      </c>
      <c r="E625" s="27">
        <v>48.827552802115598</v>
      </c>
      <c r="F625" s="27">
        <v>11.782710618271139</v>
      </c>
      <c r="G625" s="26">
        <v>110.71429000000001</v>
      </c>
      <c r="H625" s="27">
        <v>7.4</v>
      </c>
      <c r="I625" s="27">
        <v>7.3307054643930947E-2</v>
      </c>
      <c r="J625" s="26">
        <v>-484144539</v>
      </c>
      <c r="K625" s="27">
        <v>-8.5594273325057575</v>
      </c>
      <c r="L625" s="27">
        <v>67.567567567567565</v>
      </c>
      <c r="M625" s="27">
        <v>18.7</v>
      </c>
      <c r="N625" s="28">
        <v>58.330816287923518</v>
      </c>
      <c r="O625" s="29">
        <v>1541.1273886076688</v>
      </c>
      <c r="P625" s="28">
        <v>51.370912953588956</v>
      </c>
    </row>
    <row r="626" spans="1:16">
      <c r="A626" s="25" t="s">
        <v>83</v>
      </c>
      <c r="B626" s="25" t="s">
        <v>691</v>
      </c>
      <c r="C626" s="26">
        <v>4451435451</v>
      </c>
      <c r="D626" s="26">
        <v>800000000</v>
      </c>
      <c r="E626" s="27">
        <v>71.31080672489432</v>
      </c>
      <c r="F626" s="27">
        <v>89.138508406117893</v>
      </c>
      <c r="G626" s="26">
        <v>475.40234800000002</v>
      </c>
      <c r="H626" s="27">
        <v>1.18</v>
      </c>
      <c r="I626" s="27">
        <v>-1.1624780208958407E-2</v>
      </c>
      <c r="J626" s="26">
        <v>-73450635</v>
      </c>
      <c r="K626" s="27">
        <v>-10.891668942004381</v>
      </c>
      <c r="L626" s="27">
        <v>50</v>
      </c>
      <c r="M626" s="27">
        <v>59.42</v>
      </c>
      <c r="N626" s="28">
        <v>16.055939799272334</v>
      </c>
      <c r="O626" s="29">
        <v>1015.6578382948803</v>
      </c>
      <c r="P626" s="28">
        <v>33.855261276496009</v>
      </c>
    </row>
    <row r="627" spans="1:16">
      <c r="A627" s="65" t="s">
        <v>67</v>
      </c>
      <c r="B627" s="65" t="s">
        <v>608</v>
      </c>
      <c r="C627" s="66">
        <v>24553432694</v>
      </c>
      <c r="D627" s="66">
        <v>10983458</v>
      </c>
      <c r="E627" s="67">
        <v>0.38094809890901754</v>
      </c>
      <c r="F627" s="67">
        <v>2.9880511298442905E-3</v>
      </c>
      <c r="G627" s="66">
        <v>3.4871699999999996E-4</v>
      </c>
      <c r="H627" s="67">
        <v>11117.5</v>
      </c>
      <c r="I627" s="67">
        <v>88.901970553140927</v>
      </c>
      <c r="J627" s="66">
        <v>5402190789</v>
      </c>
      <c r="K627" s="67">
        <v>23.599775297569558</v>
      </c>
      <c r="L627" s="67">
        <v>3641.8403020250998</v>
      </c>
      <c r="M627" s="67">
        <v>85.99</v>
      </c>
      <c r="N627" s="68">
        <v>0</v>
      </c>
      <c r="O627" s="69">
        <v>1440.4358583906558</v>
      </c>
      <c r="P627" s="68">
        <v>48.014528613021859</v>
      </c>
    </row>
    <row r="628" spans="1:16">
      <c r="A628" s="65" t="s">
        <v>488</v>
      </c>
      <c r="B628" s="65" t="s">
        <v>608</v>
      </c>
      <c r="C628" s="66">
        <v>1606779225</v>
      </c>
      <c r="D628" s="66">
        <v>84000000</v>
      </c>
      <c r="E628" s="67">
        <v>58.411608685726783</v>
      </c>
      <c r="F628" s="67">
        <v>18.29937615467631</v>
      </c>
      <c r="G628" s="66">
        <v>17.924288000000001</v>
      </c>
      <c r="H628" s="67">
        <v>38.22</v>
      </c>
      <c r="I628" s="67">
        <v>4.1609037710237828E-2</v>
      </c>
      <c r="J628" s="66">
        <v>-6732835</v>
      </c>
      <c r="K628" s="67">
        <v>-474.09449362712735</v>
      </c>
      <c r="L628" s="67">
        <v>476.1904761904762</v>
      </c>
      <c r="M628" s="67">
        <v>21.33</v>
      </c>
      <c r="N628" s="68">
        <v>53.350129079536238</v>
      </c>
      <c r="O628" s="69">
        <v>2276.3234907577607</v>
      </c>
      <c r="P628" s="68">
        <v>75.877449691925364</v>
      </c>
    </row>
    <row r="629" spans="1:16">
      <c r="A629" s="65" t="s">
        <v>311</v>
      </c>
      <c r="B629" s="65" t="s">
        <v>608</v>
      </c>
      <c r="C629" s="66">
        <v>530578724</v>
      </c>
      <c r="D629" s="66">
        <v>240000000</v>
      </c>
      <c r="E629" s="67">
        <v>48.229578969279878</v>
      </c>
      <c r="F629" s="67">
        <v>40.191315807733233</v>
      </c>
      <c r="G629" s="66">
        <v>148.650609</v>
      </c>
      <c r="H629" s="67">
        <v>5.58</v>
      </c>
      <c r="I629" s="67">
        <v>-3.3200427094882023E-2</v>
      </c>
      <c r="J629" s="66">
        <v>-38865072</v>
      </c>
      <c r="K629" s="67">
        <v>-30.876052410246402</v>
      </c>
      <c r="L629" s="67">
        <v>166.66666666666666</v>
      </c>
      <c r="M629" s="67">
        <v>61.93</v>
      </c>
      <c r="N629" s="68">
        <v>64.55549327548492</v>
      </c>
      <c r="O629" s="69">
        <v>947.91896845427345</v>
      </c>
      <c r="P629" s="68">
        <v>31.597298948475782</v>
      </c>
    </row>
    <row r="630" spans="1:16">
      <c r="A630" s="65" t="s">
        <v>512</v>
      </c>
      <c r="B630" s="65" t="s">
        <v>608</v>
      </c>
      <c r="C630" s="66">
        <v>24772686000</v>
      </c>
      <c r="D630" s="66">
        <v>261292000</v>
      </c>
      <c r="E630" s="67">
        <v>2.7249050283352978</v>
      </c>
      <c r="F630" s="67">
        <v>4.5145376298505763E-2</v>
      </c>
      <c r="G630" s="66">
        <v>62.8855</v>
      </c>
      <c r="H630" s="67">
        <v>233.5</v>
      </c>
      <c r="I630" s="67">
        <v>-1.2637268460400151</v>
      </c>
      <c r="J630" s="66">
        <v>224412000</v>
      </c>
      <c r="K630" s="67">
        <v>268.96267579273837</v>
      </c>
      <c r="L630" s="67">
        <v>153.08543698237986</v>
      </c>
      <c r="M630" s="67">
        <v>24.06</v>
      </c>
      <c r="N630" s="68">
        <v>38.835752569274149</v>
      </c>
      <c r="O630" s="69">
        <v>625.33764203791702</v>
      </c>
      <c r="P630" s="68">
        <v>20.844588067930566</v>
      </c>
    </row>
    <row r="631" spans="1:16">
      <c r="A631" s="65" t="s">
        <v>461</v>
      </c>
      <c r="B631" s="65" t="s">
        <v>608</v>
      </c>
      <c r="C631" s="66">
        <v>1357332842</v>
      </c>
      <c r="D631" s="66">
        <v>535000000</v>
      </c>
      <c r="E631" s="67">
        <v>25.378732535847274</v>
      </c>
      <c r="F631" s="67">
        <v>9.4873766489148679</v>
      </c>
      <c r="G631" s="66">
        <v>285.553631</v>
      </c>
      <c r="H631" s="67">
        <v>5.52</v>
      </c>
      <c r="I631" s="67">
        <v>-0.19484541754924756</v>
      </c>
      <c r="J631" s="66">
        <v>-32229759</v>
      </c>
      <c r="K631" s="67">
        <v>-82.99782818729733</v>
      </c>
      <c r="L631" s="67">
        <v>74.766355140186917</v>
      </c>
      <c r="M631" s="67">
        <v>53.37</v>
      </c>
      <c r="N631" s="68">
        <v>60.289058478218877</v>
      </c>
      <c r="O631" s="69">
        <v>231.51023721204501</v>
      </c>
      <c r="P631" s="68">
        <v>7.717007907068167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2322</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0.23859052646490855</v>
      </c>
      <c r="F3" s="128">
        <f>VLOOKUP(A3,'Tüm - Sektör'!$A:$H,6,0)</f>
        <v>9.7702918290298348E-4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1.9694663964628956</v>
      </c>
      <c r="R3" s="166" t="str">
        <f>IF(OR(H3="", H4="", Q3=0), "", IF(H3&lt;H4, (H4-H3)/H3, ""))</f>
        <v/>
      </c>
      <c r="S3" s="191">
        <v>1.97310905934168</v>
      </c>
      <c r="T3" s="208">
        <f t="shared" si="1"/>
        <v>3.6426628787844528E-3</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2.854191067568258E-2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18.876871453035857</v>
      </c>
      <c r="F5" s="128">
        <f>VLOOKUP(A5,'Tüm - Sektör'!$A:$H,6,0)</f>
        <v>1.4655956097077529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9.8142557378138484</v>
      </c>
      <c r="R5" s="166" t="str">
        <f>IF(OR(H5="", H9="", Q5=0), "", IF(H5&lt;H9, (H9-H5)/H5, ""))</f>
        <v/>
      </c>
      <c r="S5" s="191">
        <v>9.5280066121276121</v>
      </c>
      <c r="T5" s="208">
        <f t="shared" si="1"/>
        <v>-0.28624912568623628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149.43059471882393</v>
      </c>
      <c r="F7" s="128">
        <f>VLOOKUP(A7,'Tüm - Sektör'!$A:$H,6,0)</f>
        <v>533.68069542437115</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77.929207255751962</v>
      </c>
      <c r="R7" s="166" t="str">
        <f>IF(OR(H7="", H9="", Q7=0), "", IF(H7&lt;H9, (H9-H7)/H7, ""))</f>
        <v/>
      </c>
      <c r="S7" s="191">
        <v>76.537614269042109</v>
      </c>
      <c r="T7" s="208">
        <f t="shared" si="1"/>
        <v>-1.3915929867098527</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149.99741629450432</v>
      </c>
      <c r="F8" s="128">
        <f>VLOOKUP(A8,'Tüm - Sektör'!$A:$H,6,0)</f>
        <v>576.91313959424735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89.494402958909035</v>
      </c>
      <c r="R8" s="166">
        <f>IF(OR(H8="", H10="", Q8=0), "", IF(H8&lt;H10, (H10-H8)/H8, ""))</f>
        <v>0.14307458143074572</v>
      </c>
      <c r="S8" s="191">
        <v>92.316918744536167</v>
      </c>
      <c r="T8" s="208">
        <f t="shared" si="1"/>
        <v>2.8225157856271323</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121.23060028231259</v>
      </c>
      <c r="F9" s="128">
        <f>VLOOKUP(A9,'Tüm - Sektör'!$A:$H,6,0)</f>
        <v>106.79228354678699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137.05250775886145</v>
      </c>
      <c r="R9" s="166">
        <f>IF(OR(H9="", H6="", Q9=0), "", IF(H9&lt;H6, (H6-H9)/H9, ""))</f>
        <v>9.5406360424028266E-2</v>
      </c>
      <c r="S9" s="191">
        <v>144.41184136211018</v>
      </c>
      <c r="T9" s="208">
        <f t="shared" si="1"/>
        <v>7.3593336032487287</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36.935947452852744</v>
      </c>
      <c r="F10" s="128">
        <f>VLOOKUP(A10,'Tüm - Sektör'!$A:$H,6,0)</f>
        <v>6.5628904500449083</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153.67467024324836</v>
      </c>
      <c r="R10" s="166" t="str">
        <f>IF(OR(H10="", BTA!H604="", Q10=0), "", IF(H10&lt;BTA!H604, (BTA!H604-H10)/H10, ""))</f>
        <v/>
      </c>
      <c r="S10" s="191">
        <v>148.10818800934027</v>
      </c>
      <c r="T10" s="208">
        <f t="shared" si="1"/>
        <v>-5.5664822339080899</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410.19507031666444</v>
      </c>
      <c r="F12" s="128">
        <f>VLOOKUP(A12,'Tüm - Sektör'!$A:$H,6,0)</f>
        <v>5127.4383789583053</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240.48367741521321</v>
      </c>
      <c r="R12" s="166" t="str">
        <f>IF(OR(H12="", BTA!H604="", Q12=0), "", IF(H12&lt;BTA!H604, (BTA!H604-H12)/H12, ""))</f>
        <v/>
      </c>
      <c r="S12" s="191">
        <v>252.63443164250822</v>
      </c>
      <c r="T12" s="208">
        <f t="shared" si="1"/>
        <v>12.15075422729501</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62.988020893740497</v>
      </c>
      <c r="F13" s="128">
        <f>VLOOKUP(A13,'Tüm - Sektör'!$A:$H,6,0)</f>
        <v>107.04786050292576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462.30036078117593</v>
      </c>
      <c r="R13" s="166">
        <f>IF(OR(H13="", H12="", Q13=0), "", IF(H13&lt;H12, (H12-H13)/H13, ""))</f>
        <v>0.81226053639846774</v>
      </c>
      <c r="S13" s="191">
        <v>434.49282028306004</v>
      </c>
      <c r="T13" s="208">
        <f t="shared" si="1"/>
        <v>-27.807540498115884</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697</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229.9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186.5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90.55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66.95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55.05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41.44</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33.08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19.940000000000001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16.760000000000002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12.21</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11.7</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9.8699999999999992</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10.35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8.92</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7.19</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15.4</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13.41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3.4</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2.67</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4.99</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7.71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11117.5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1501</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1350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1499</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703</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449.25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389</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373.75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289</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323.25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198.4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254</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153.9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219.9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154.80000000000001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149.4</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191.7</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114.6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135.6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297.75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123.7</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163.1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103.6</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158.1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77.599999999999994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78.849999999999994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73.55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91.5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79</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69.3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51.65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57.6</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58.3</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93.5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50.85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69.7</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48.16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38.24</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42.98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43.9</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40.520000000000003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68.3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55.25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40.9</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39.58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35.4</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32.56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34.26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23.8</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34.200000000000003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40.04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30.32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36.880000000000003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26.9</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19.309999999999999</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27.68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37.799999999999997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24.96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29.24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26.08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20.14</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17.45</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22.82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22.5</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20.86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2.06</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24.74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32.380000000000003</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20.420000000000002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4.43</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19.52</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13.94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15.61</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17.45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18.41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17.190000000000001</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16.829999999999998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15.19</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19.88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11.64</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15.42</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15.18</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15.5</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13.27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13.49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15.81</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16.38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9.9700000000000006</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11.35</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10.46</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13.25</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9.5500000000000007</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10.95</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12.92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11.97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9.5299999999999994</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12.33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10.29</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9.01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8.93</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9.74</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9.92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8.67</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8.2200000000000006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8.5399999999999991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7.47</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8.07</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8.3000000000000007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8.3800000000000008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7.09</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7.55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7.39</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11.89</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5.7</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7.32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5.52</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5.79</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5.58</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4.9800000000000004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5.78</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6.18</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4.95</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4.53</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5.0999999999999996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3.76</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3.71</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4.3600000000000003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3.98</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3.13</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3.21</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3.25</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3.97</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2.81</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3.01</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2.65</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2.59</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2.4500000000000002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2.96</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1.31</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2.65</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1.55</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2.11</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1.54</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1.58</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11.97</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10.46</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43.9</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24.74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8.3800000000000008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8.67</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42.98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40.520000000000003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27.68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191.7</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5.7</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51.65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7.71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68.3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30.32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19.309999999999999</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2.65</v>
      </c>
      <c r="J44" s="186">
        <v>1344204.7569148836</v>
      </c>
      <c r="K44" s="183" t="s">
        <v>2329</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73.55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26.88</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2.59</v>
      </c>
      <c r="J49" s="186">
        <v>558.88127116382395</v>
      </c>
      <c r="K49" s="183" t="s">
        <v>2330</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20.420000000000002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16.38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23.8</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7.09</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5.78</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9.9700000000000006</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15.61</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5.79</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3.71</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2.11</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3.21</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2.65</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2.96</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11.89</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254</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149.4</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48.16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69.7</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9.01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26.9</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17.45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8.93</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40.04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11.64</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12.33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8.5399999999999991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3.98</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11.57</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1.58</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11.35</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1350</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15.5</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32.56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7.32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2.4500000000000002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34.26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8.3000000000000007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3.01</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4.53</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1.55</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39.58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1499</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135.6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34.200000000000003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29.24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20.86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13.49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17.190000000000001</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9.5500000000000007</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5.0999999999999996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8.07</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389</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38.24</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153.9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79</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26.08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24.96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17.45</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4.43</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15.42</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2.66</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9.5299999999999994</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2.81</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9.74</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373.75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198.4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158.1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18.41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8.2200000000000006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7.39</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15.19</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13.94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10.29</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19.88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6.18</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36.880000000000003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15.18</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3.13</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4.9800000000000004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1.31</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703</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289</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103.6</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55.25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235</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15.81</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7.55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449.25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123.7</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297.75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16.829999999999998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154.80000000000001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50.85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4.3600000000000003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1501</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78.849999999999994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93.5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20.14</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69.3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37.799999999999997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22.5</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13.25</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3.76</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114.6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22.82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35.4</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58.3</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2.06</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7.47</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9.92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3.25</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4.95</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3.97</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32.380000000000003</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40.9</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13.27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1.54</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19.52</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163.1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219.9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12.92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77.599999999999994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57.6</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91.5</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10.95</v>
      </c>
      <c r="J296" s="186">
        <v>216.25678706179508</v>
      </c>
      <c r="K296" s="183" t="s">
        <v>2373</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323.25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11117.5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5.58</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5.52</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5.3216611211387317</v>
      </c>
      <c r="J2" s="86">
        <v>2089864424</v>
      </c>
      <c r="K2" s="87">
        <v>21.532497267870617</v>
      </c>
      <c r="L2" s="87">
        <v>0</v>
      </c>
      <c r="M2" s="87">
        <v>19.89</v>
      </c>
      <c r="N2" s="88">
        <v>42.089484594348342</v>
      </c>
      <c r="O2" s="89">
        <v>3000</v>
      </c>
      <c r="P2" s="88">
        <v>100</v>
      </c>
    </row>
    <row r="3" spans="1:16">
      <c r="A3" s="85" t="s">
        <v>685</v>
      </c>
      <c r="B3" s="85" t="s">
        <v>683</v>
      </c>
      <c r="C3" s="86">
        <v>7810665698</v>
      </c>
      <c r="D3" s="86">
        <v>0</v>
      </c>
      <c r="E3" s="87">
        <v>0</v>
      </c>
      <c r="F3" s="87">
        <v>0</v>
      </c>
      <c r="G3" s="86">
        <v>451.23490800000002</v>
      </c>
      <c r="H3" s="87">
        <v>6.09</v>
      </c>
      <c r="I3" s="87">
        <v>-0.15329064191191843</v>
      </c>
      <c r="J3" s="86">
        <v>3157815002</v>
      </c>
      <c r="K3" s="87">
        <v>3.6346144383793133</v>
      </c>
      <c r="L3" s="87">
        <v>0</v>
      </c>
      <c r="M3" s="87">
        <v>27.99</v>
      </c>
      <c r="N3" s="88">
        <v>63.426380347460125</v>
      </c>
      <c r="O3" s="89">
        <v>845.0152345741368</v>
      </c>
      <c r="P3" s="88">
        <v>28.167174485804559</v>
      </c>
    </row>
    <row r="4" spans="1:16">
      <c r="A4" s="60" t="s">
        <v>434</v>
      </c>
      <c r="B4" s="60" t="s">
        <v>374</v>
      </c>
      <c r="C4" s="61">
        <v>29439691000</v>
      </c>
      <c r="D4" s="61">
        <v>0</v>
      </c>
      <c r="E4" s="62">
        <v>0</v>
      </c>
      <c r="F4" s="62">
        <v>0</v>
      </c>
      <c r="G4" s="61">
        <v>1007.169114</v>
      </c>
      <c r="H4" s="62">
        <v>8.8000000000000007</v>
      </c>
      <c r="I4" s="62">
        <v>0.1857709485434853</v>
      </c>
      <c r="J4" s="61">
        <v>0</v>
      </c>
      <c r="K4" s="62">
        <v>0</v>
      </c>
      <c r="L4" s="62">
        <v>0</v>
      </c>
      <c r="M4" s="62">
        <v>40.28</v>
      </c>
      <c r="N4" s="63">
        <v>347.93630595625137</v>
      </c>
      <c r="O4" s="64">
        <v>2129.0792357251885</v>
      </c>
      <c r="P4" s="63">
        <v>70.96930785750628</v>
      </c>
    </row>
    <row r="5" spans="1:16">
      <c r="A5" s="85" t="s">
        <v>435</v>
      </c>
      <c r="B5" s="85" t="s">
        <v>683</v>
      </c>
      <c r="C5" s="86">
        <v>11342832137</v>
      </c>
      <c r="D5" s="86">
        <v>0</v>
      </c>
      <c r="E5" s="87">
        <v>0</v>
      </c>
      <c r="F5" s="87">
        <v>0</v>
      </c>
      <c r="G5" s="86">
        <v>64.744270999999998</v>
      </c>
      <c r="H5" s="87">
        <v>103.8</v>
      </c>
      <c r="I5" s="87">
        <v>-0.82166134573135718</v>
      </c>
      <c r="J5" s="86">
        <v>1459724461</v>
      </c>
      <c r="K5" s="87">
        <v>30.135139319282807</v>
      </c>
      <c r="L5" s="87">
        <v>0</v>
      </c>
      <c r="M5" s="87">
        <v>15.05</v>
      </c>
      <c r="N5" s="88">
        <v>86.723233805975028</v>
      </c>
      <c r="O5" s="89">
        <v>520.75934782917386</v>
      </c>
      <c r="P5" s="88">
        <v>17.35864492763913</v>
      </c>
    </row>
    <row r="6" spans="1:16">
      <c r="A6" s="85" t="s">
        <v>686</v>
      </c>
      <c r="B6" s="85" t="s">
        <v>683</v>
      </c>
      <c r="C6" s="86">
        <v>35288102843</v>
      </c>
      <c r="D6" s="86">
        <v>0</v>
      </c>
      <c r="E6" s="87">
        <v>0</v>
      </c>
      <c r="F6" s="87">
        <v>0</v>
      </c>
      <c r="G6" s="86">
        <v>694.73875399999997</v>
      </c>
      <c r="H6" s="87">
        <v>26.5</v>
      </c>
      <c r="I6" s="87">
        <v>-0.17311444018573496</v>
      </c>
      <c r="J6" s="86">
        <v>9395308662</v>
      </c>
      <c r="K6" s="87">
        <v>6.0455704057634287</v>
      </c>
      <c r="L6" s="87">
        <v>0</v>
      </c>
      <c r="M6" s="87">
        <v>34.729999999999997</v>
      </c>
      <c r="N6" s="88">
        <v>37.409960967555847</v>
      </c>
      <c r="O6" s="89">
        <v>927.23824816948456</v>
      </c>
      <c r="P6" s="88">
        <v>30.907941605649487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154.80000000000001</v>
      </c>
      <c r="I9" s="87">
        <v>-3.0864013606657466</v>
      </c>
      <c r="J9" s="86">
        <v>2238951517</v>
      </c>
      <c r="K9" s="87">
        <v>13.765462337164132</v>
      </c>
      <c r="L9" s="87">
        <v>0</v>
      </c>
      <c r="M9" s="87">
        <v>5.5</v>
      </c>
      <c r="N9" s="88">
        <v>23.516401948437789</v>
      </c>
      <c r="O9" s="89">
        <v>215.0975687615188</v>
      </c>
      <c r="P9" s="88">
        <v>7.1699189587172931</v>
      </c>
    </row>
    <row r="10" spans="1:16">
      <c r="A10" s="85" t="s">
        <v>750</v>
      </c>
      <c r="B10" s="85" t="s">
        <v>683</v>
      </c>
      <c r="C10" s="86">
        <v>54752015449</v>
      </c>
      <c r="D10" s="86">
        <v>0</v>
      </c>
      <c r="E10" s="87">
        <v>0</v>
      </c>
      <c r="F10" s="87">
        <v>0</v>
      </c>
      <c r="G10" s="86">
        <v>4648.4724200000001</v>
      </c>
      <c r="H10" s="87">
        <v>6.06</v>
      </c>
      <c r="I10" s="87">
        <v>-5.7223974807786064E-2</v>
      </c>
      <c r="J10" s="86">
        <v>8018316367</v>
      </c>
      <c r="K10" s="87">
        <v>15.863679378317052</v>
      </c>
      <c r="L10" s="87">
        <v>0</v>
      </c>
      <c r="M10" s="87">
        <v>23.24</v>
      </c>
      <c r="N10" s="88">
        <v>304.66968663870136</v>
      </c>
      <c r="O10" s="89">
        <v>614.36839018129274</v>
      </c>
      <c r="P10" s="88">
        <v>20.478946339376424</v>
      </c>
    </row>
    <row r="11" spans="1:16">
      <c r="A11" t="s">
        <v>2183</v>
      </c>
      <c r="C11" s="14">
        <v>27947178234</v>
      </c>
      <c r="D11" s="14">
        <v>0</v>
      </c>
      <c r="E11" s="19">
        <v>0</v>
      </c>
      <c r="F11" s="19">
        <v>0</v>
      </c>
      <c r="G11" s="14">
        <v>0</v>
      </c>
      <c r="H11" s="19">
        <v>64.05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30.415911354042997</v>
      </c>
      <c r="F15" s="27">
        <v>11.350152383420653</v>
      </c>
      <c r="G15" s="26">
        <v>8.7624699999999992E-4</v>
      </c>
      <c r="H15" s="27">
        <v>1501</v>
      </c>
      <c r="I15" s="27">
        <v>-11.779197189394154</v>
      </c>
      <c r="J15" s="26">
        <v>-188709133</v>
      </c>
      <c r="K15" s="27">
        <v>-14.200584557823177</v>
      </c>
      <c r="L15" s="27">
        <v>22598.870056497177</v>
      </c>
      <c r="M15" s="27">
        <v>49.5</v>
      </c>
      <c r="N15" s="28">
        <v>91.202804858681304</v>
      </c>
      <c r="O15" s="29">
        <v>500.77564014549603</v>
      </c>
      <c r="P15" s="28">
        <v>16.692521338183202</v>
      </c>
    </row>
    <row r="16" spans="1:16">
      <c r="A16" s="55" t="s">
        <v>554</v>
      </c>
      <c r="B16" s="55" t="s">
        <v>233</v>
      </c>
      <c r="C16" s="56">
        <v>3279541734</v>
      </c>
      <c r="D16" s="56">
        <v>1891070</v>
      </c>
      <c r="E16" s="57">
        <v>5.4016573557279681</v>
      </c>
      <c r="F16" s="57">
        <v>0.23438111496613875</v>
      </c>
      <c r="G16" s="56">
        <v>6.0773900000000004E-4</v>
      </c>
      <c r="H16" s="57">
        <v>12187.5</v>
      </c>
      <c r="I16" s="57">
        <v>-381.21934343356043</v>
      </c>
      <c r="J16" s="56">
        <v>-614132063</v>
      </c>
      <c r="K16" s="57">
        <v>-37.526896051346533</v>
      </c>
      <c r="L16" s="57">
        <v>21152.046196068892</v>
      </c>
      <c r="M16" s="57">
        <v>32.130000000000003</v>
      </c>
      <c r="N16" s="58">
        <v>23.985322030848558</v>
      </c>
      <c r="O16" s="59">
        <v>242.99095725415236</v>
      </c>
      <c r="P16" s="58">
        <v>8.0996985751384116</v>
      </c>
    </row>
    <row r="17" spans="1:16" ht="15.75" customHeight="1">
      <c r="A17" s="45" t="s">
        <v>190</v>
      </c>
      <c r="B17" s="45" t="s">
        <v>375</v>
      </c>
      <c r="C17" s="46">
        <v>8450730000</v>
      </c>
      <c r="D17" s="46">
        <v>3150000</v>
      </c>
      <c r="E17" s="47">
        <v>7.2530652020189441</v>
      </c>
      <c r="F17" s="47">
        <v>0.47280500648733381</v>
      </c>
      <c r="G17" s="46">
        <v>1.1325970000000001</v>
      </c>
      <c r="H17" s="47">
        <v>4870</v>
      </c>
      <c r="I17" s="47">
        <v>-86.654185937752118</v>
      </c>
      <c r="J17" s="46">
        <v>-123597000</v>
      </c>
      <c r="K17" s="47">
        <v>-124.11709022063643</v>
      </c>
      <c r="L17" s="47">
        <v>12698.412698412698</v>
      </c>
      <c r="M17" s="47">
        <v>35.950000000000003</v>
      </c>
      <c r="N17" s="48">
        <v>21.29059238382284</v>
      </c>
      <c r="O17" s="49">
        <v>353.65276573148662</v>
      </c>
      <c r="P17" s="48">
        <v>11.788425524382887</v>
      </c>
    </row>
    <row r="18" spans="1:16">
      <c r="A18" s="40" t="s">
        <v>71</v>
      </c>
      <c r="B18" s="40" t="s">
        <v>255</v>
      </c>
      <c r="C18" s="41">
        <v>336306420</v>
      </c>
      <c r="D18" s="41">
        <v>3750000</v>
      </c>
      <c r="E18" s="42">
        <v>13.306421096665328</v>
      </c>
      <c r="F18" s="42">
        <v>0.87034068165581413</v>
      </c>
      <c r="G18" s="41">
        <v>7.3957799999999996E-4</v>
      </c>
      <c r="H18" s="42">
        <v>4065</v>
      </c>
      <c r="I18" s="42">
        <v>-136.15185595652747</v>
      </c>
      <c r="J18" s="41">
        <v>-10342879</v>
      </c>
      <c r="K18" s="42">
        <v>-1478.1909369721911</v>
      </c>
      <c r="L18" s="42">
        <v>10666.666666666666</v>
      </c>
      <c r="M18" s="42">
        <v>19.72</v>
      </c>
      <c r="N18" s="43">
        <v>43.578571089344692</v>
      </c>
      <c r="O18" s="44">
        <v>131.82217813639517</v>
      </c>
      <c r="P18" s="43">
        <v>4.3940726045465057</v>
      </c>
    </row>
    <row r="19" spans="1:16">
      <c r="A19" s="90" t="s">
        <v>410</v>
      </c>
      <c r="B19" s="90" t="s">
        <v>609</v>
      </c>
      <c r="C19" s="91">
        <v>849237071</v>
      </c>
      <c r="D19" s="91">
        <v>4244586</v>
      </c>
      <c r="E19" s="92">
        <v>32.741885482317066</v>
      </c>
      <c r="F19" s="92">
        <v>2.7305481002910401</v>
      </c>
      <c r="G19" s="91">
        <v>5.2214700000000004E-4</v>
      </c>
      <c r="H19" s="92">
        <v>2340</v>
      </c>
      <c r="I19" s="92">
        <v>-64.300352149367427</v>
      </c>
      <c r="J19" s="91">
        <v>84300833</v>
      </c>
      <c r="K19" s="92">
        <v>142.2400799882962</v>
      </c>
      <c r="L19" s="92">
        <v>9423.7694795204989</v>
      </c>
      <c r="M19" s="92">
        <v>12.3</v>
      </c>
      <c r="N19" s="93">
        <v>53.472121406965769</v>
      </c>
      <c r="O19" s="94">
        <v>556.82815971557227</v>
      </c>
      <c r="P19" s="93">
        <v>18.560938657185741</v>
      </c>
    </row>
    <row r="20" spans="1:16">
      <c r="A20" s="25" t="s">
        <v>11</v>
      </c>
      <c r="B20" s="25" t="s">
        <v>353</v>
      </c>
      <c r="C20" s="26">
        <v>4795702538</v>
      </c>
      <c r="D20" s="26">
        <v>4873440</v>
      </c>
      <c r="E20" s="27">
        <v>13.722473875240002</v>
      </c>
      <c r="F20" s="27">
        <v>0.74589867060682391</v>
      </c>
      <c r="G20" s="26">
        <v>7.7739300000000003E-4</v>
      </c>
      <c r="H20" s="27">
        <v>3750</v>
      </c>
      <c r="I20" s="27">
        <v>24.061251342736796</v>
      </c>
      <c r="J20" s="26">
        <v>-148778729</v>
      </c>
      <c r="K20" s="27">
        <v>-123.65501522734476</v>
      </c>
      <c r="L20" s="27">
        <v>8207.7546866279263</v>
      </c>
      <c r="M20" s="27">
        <v>15.95</v>
      </c>
      <c r="N20" s="28">
        <v>27.742498663634347</v>
      </c>
      <c r="O20" s="29">
        <v>1352.1062758723367</v>
      </c>
      <c r="P20" s="28">
        <v>45.07020919574456</v>
      </c>
    </row>
    <row r="21" spans="1:16">
      <c r="A21" s="80" t="s">
        <v>386</v>
      </c>
      <c r="B21" s="80" t="s">
        <v>352</v>
      </c>
      <c r="C21" s="81">
        <v>181056017</v>
      </c>
      <c r="D21" s="81">
        <v>4900000</v>
      </c>
      <c r="E21" s="82">
        <v>116.4158116444322</v>
      </c>
      <c r="F21" s="82">
        <v>325.45656037023258</v>
      </c>
      <c r="G21" s="81">
        <v>4.7495229999999999</v>
      </c>
      <c r="H21" s="82">
        <v>72.349999999999994</v>
      </c>
      <c r="I21" s="82">
        <v>-1.1022323548905035</v>
      </c>
      <c r="J21" s="81">
        <v>5473469</v>
      </c>
      <c r="K21" s="82">
        <v>65.351607910814877</v>
      </c>
      <c r="L21" s="82">
        <v>8163.2653061224491</v>
      </c>
      <c r="M21" s="82">
        <v>96.92</v>
      </c>
      <c r="N21" s="83">
        <v>34.051998422297949</v>
      </c>
      <c r="O21" s="84">
        <v>394.8562677271189</v>
      </c>
      <c r="P21" s="83">
        <v>13.161875590903964</v>
      </c>
    </row>
    <row r="22" spans="1:16">
      <c r="A22" s="45" t="s">
        <v>394</v>
      </c>
      <c r="B22" s="45" t="s">
        <v>375</v>
      </c>
      <c r="C22" s="46">
        <v>227558534</v>
      </c>
      <c r="D22" s="46">
        <v>6200000</v>
      </c>
      <c r="E22" s="47">
        <v>126.51218592574956</v>
      </c>
      <c r="F22" s="47">
        <v>137.87291404288314</v>
      </c>
      <c r="G22" s="46">
        <v>2.1097030000000001</v>
      </c>
      <c r="H22" s="47">
        <v>149.9</v>
      </c>
      <c r="I22" s="47">
        <v>-1.6035764530803647</v>
      </c>
      <c r="J22" s="46">
        <v>1749577</v>
      </c>
      <c r="K22" s="47">
        <v>524.46962894459637</v>
      </c>
      <c r="L22" s="47">
        <v>6451.6129032258068</v>
      </c>
      <c r="M22" s="47">
        <v>34.020000000000003</v>
      </c>
      <c r="N22" s="48">
        <v>47.885560001479988</v>
      </c>
      <c r="O22" s="49">
        <v>286.13435311473637</v>
      </c>
      <c r="P22" s="48">
        <v>9.5378117704912118</v>
      </c>
    </row>
    <row r="23" spans="1:16">
      <c r="A23" s="90" t="s">
        <v>423</v>
      </c>
      <c r="B23" s="90" t="s">
        <v>390</v>
      </c>
      <c r="C23" s="91">
        <v>471013063</v>
      </c>
      <c r="D23" s="91">
        <v>6224400</v>
      </c>
      <c r="E23" s="92">
        <v>93.72516561943452</v>
      </c>
      <c r="F23" s="92">
        <v>42.060622485986187</v>
      </c>
      <c r="G23" s="91">
        <v>1.5986990000000001</v>
      </c>
      <c r="H23" s="92">
        <v>267</v>
      </c>
      <c r="I23" s="92">
        <v>-12.101152787719627</v>
      </c>
      <c r="J23" s="91">
        <v>15019123</v>
      </c>
      <c r="K23" s="92">
        <v>148.36653245332633</v>
      </c>
      <c r="L23" s="92">
        <v>6426.3222157958999</v>
      </c>
      <c r="M23" s="92">
        <v>25.68</v>
      </c>
      <c r="N23" s="93">
        <v>24.534759882572583</v>
      </c>
      <c r="O23" s="94">
        <v>763.70053713988762</v>
      </c>
      <c r="P23" s="93">
        <v>25.456684571329586</v>
      </c>
    </row>
    <row r="24" spans="1:16">
      <c r="A24" s="30" t="s">
        <v>388</v>
      </c>
      <c r="B24" s="30" t="s">
        <v>349</v>
      </c>
      <c r="C24" s="31">
        <v>162494773</v>
      </c>
      <c r="D24" s="31">
        <v>6917538</v>
      </c>
      <c r="E24" s="32">
        <v>72.581673297856113</v>
      </c>
      <c r="F24" s="32">
        <v>86.714166174685758</v>
      </c>
      <c r="G24" s="31">
        <v>4.5362669999999996</v>
      </c>
      <c r="H24" s="32">
        <v>121.5</v>
      </c>
      <c r="I24" s="32">
        <v>0.52339609022571665</v>
      </c>
      <c r="J24" s="31">
        <v>-22534642</v>
      </c>
      <c r="K24" s="32">
        <v>-37.143793897413588</v>
      </c>
      <c r="L24" s="32">
        <v>5782.4040865406159</v>
      </c>
      <c r="M24" s="32">
        <v>65.569999999999993</v>
      </c>
      <c r="N24" s="33">
        <v>55.537223898139715</v>
      </c>
      <c r="O24" s="34">
        <v>749.26630982612869</v>
      </c>
      <c r="P24" s="33">
        <v>24.975543660870958</v>
      </c>
    </row>
    <row r="25" spans="1:16">
      <c r="A25" s="35" t="s">
        <v>50</v>
      </c>
      <c r="B25" s="35" t="s">
        <v>200</v>
      </c>
      <c r="C25" s="36">
        <v>91186532</v>
      </c>
      <c r="D25" s="36">
        <v>7347672</v>
      </c>
      <c r="E25" s="37">
        <v>17.872940727046483</v>
      </c>
      <c r="F25" s="37">
        <v>3.4115891463784043</v>
      </c>
      <c r="G25" s="36">
        <v>3.211576</v>
      </c>
      <c r="H25" s="37">
        <v>697</v>
      </c>
      <c r="I25" s="37">
        <v>-29.754788368764142</v>
      </c>
      <c r="J25" s="36">
        <v>-1925420</v>
      </c>
      <c r="K25" s="37">
        <v>-2720.9077167579021</v>
      </c>
      <c r="L25" s="37">
        <v>5443.9011431103618</v>
      </c>
      <c r="M25" s="37">
        <v>43.7</v>
      </c>
      <c r="N25" s="38">
        <v>57.965254331545879</v>
      </c>
      <c r="O25" s="39">
        <v>513.40815857748373</v>
      </c>
      <c r="P25" s="38">
        <v>17.113605285916126</v>
      </c>
    </row>
    <row r="26" spans="1:16">
      <c r="A26" s="30" t="s">
        <v>64</v>
      </c>
      <c r="B26" s="30" t="s">
        <v>357</v>
      </c>
      <c r="C26" s="31">
        <v>240921520</v>
      </c>
      <c r="D26" s="31">
        <v>7425000</v>
      </c>
      <c r="E26" s="32">
        <v>44.877820582243054</v>
      </c>
      <c r="F26" s="32">
        <v>36.631217697984333</v>
      </c>
      <c r="G26" s="31">
        <v>5.4653780000000003</v>
      </c>
      <c r="H26" s="32">
        <v>163.1</v>
      </c>
      <c r="I26" s="32">
        <v>7.9644149218469522</v>
      </c>
      <c r="J26" s="31">
        <v>-3585419</v>
      </c>
      <c r="K26" s="32">
        <v>-341.69646560137045</v>
      </c>
      <c r="L26" s="32">
        <v>5387.2053872053875</v>
      </c>
      <c r="M26" s="32">
        <v>73.599999999999994</v>
      </c>
      <c r="N26" s="33">
        <v>95.206491953348859</v>
      </c>
      <c r="O26" s="34">
        <v>2716.0707671436344</v>
      </c>
      <c r="P26" s="33">
        <v>90.535692238121143</v>
      </c>
    </row>
    <row r="27" spans="1:16">
      <c r="A27" s="30" t="s">
        <v>417</v>
      </c>
      <c r="B27" s="30" t="s">
        <v>349</v>
      </c>
      <c r="C27" s="31">
        <v>651050782</v>
      </c>
      <c r="D27" s="31">
        <v>7635461</v>
      </c>
      <c r="E27" s="32">
        <v>49.141818943175892</v>
      </c>
      <c r="F27" s="32">
        <v>44.386199623026528</v>
      </c>
      <c r="G27" s="31">
        <v>5.6142630000000002</v>
      </c>
      <c r="H27" s="32">
        <v>145</v>
      </c>
      <c r="I27" s="32">
        <v>-8.4493696438221093</v>
      </c>
      <c r="J27" s="31">
        <v>5770573</v>
      </c>
      <c r="K27" s="32">
        <v>191.85994960985676</v>
      </c>
      <c r="L27" s="32">
        <v>5238.7144666183221</v>
      </c>
      <c r="M27" s="32">
        <v>73.52</v>
      </c>
      <c r="N27" s="33">
        <v>30.090616389035471</v>
      </c>
      <c r="O27" s="34">
        <v>93.443532924146012</v>
      </c>
      <c r="P27" s="33">
        <v>3.1147844308048671</v>
      </c>
    </row>
    <row r="28" spans="1:16">
      <c r="A28" s="30" t="s">
        <v>377</v>
      </c>
      <c r="B28" s="30" t="s">
        <v>349</v>
      </c>
      <c r="C28" s="31">
        <v>124002509</v>
      </c>
      <c r="D28" s="31">
        <v>8000000</v>
      </c>
      <c r="E28" s="32">
        <v>41.695853764301674</v>
      </c>
      <c r="F28" s="32">
        <v>43.433181004480907</v>
      </c>
      <c r="G28" s="31">
        <v>7.9945810000000002</v>
      </c>
      <c r="H28" s="32">
        <v>120</v>
      </c>
      <c r="I28" s="32">
        <v>3.6487167468311275</v>
      </c>
      <c r="J28" s="31">
        <v>-631248</v>
      </c>
      <c r="K28" s="32">
        <v>-1520.796897574329</v>
      </c>
      <c r="L28" s="32">
        <v>5000</v>
      </c>
      <c r="M28" s="32">
        <v>99.93</v>
      </c>
      <c r="N28" s="33">
        <v>29.700334105349686</v>
      </c>
      <c r="O28" s="34">
        <v>2725.6249843449882</v>
      </c>
      <c r="P28" s="33">
        <v>90.854166144832945</v>
      </c>
    </row>
    <row r="29" spans="1:16">
      <c r="A29" s="30" t="s">
        <v>546</v>
      </c>
      <c r="B29" s="30" t="s">
        <v>357</v>
      </c>
      <c r="C29" s="31">
        <v>155992742</v>
      </c>
      <c r="D29" s="31">
        <v>8000000</v>
      </c>
      <c r="E29" s="32">
        <v>85.502956606736518</v>
      </c>
      <c r="F29" s="32">
        <v>46.468998155835067</v>
      </c>
      <c r="G29" s="31">
        <v>2.010942</v>
      </c>
      <c r="H29" s="32">
        <v>232.7</v>
      </c>
      <c r="I29" s="32">
        <v>-14.810723900300474</v>
      </c>
      <c r="J29" s="31">
        <v>-115395100</v>
      </c>
      <c r="K29" s="32">
        <v>-15.945217777877916</v>
      </c>
      <c r="L29" s="32">
        <v>5000</v>
      </c>
      <c r="M29" s="32">
        <v>25.13</v>
      </c>
      <c r="N29" s="33">
        <v>86.727216051470165</v>
      </c>
      <c r="O29" s="34">
        <v>141.29954157905988</v>
      </c>
      <c r="P29" s="33">
        <v>4.7099847193019961</v>
      </c>
    </row>
    <row r="30" spans="1:16">
      <c r="A30" s="90" t="s">
        <v>46</v>
      </c>
      <c r="B30" s="90" t="s">
        <v>609</v>
      </c>
      <c r="C30" s="91">
        <v>5369083553</v>
      </c>
      <c r="D30" s="91">
        <v>8640048</v>
      </c>
      <c r="E30" s="92">
        <v>24.117105124713341</v>
      </c>
      <c r="F30" s="92">
        <v>2.7554946735882981</v>
      </c>
      <c r="G30" s="91">
        <v>1.6379030000000001</v>
      </c>
      <c r="H30" s="92">
        <v>1013</v>
      </c>
      <c r="I30" s="92">
        <v>-7.9920821412730456</v>
      </c>
      <c r="J30" s="91">
        <v>-26123952</v>
      </c>
      <c r="K30" s="92">
        <v>-335.03233446455573</v>
      </c>
      <c r="L30" s="92">
        <v>4629.6039096079094</v>
      </c>
      <c r="M30" s="92">
        <v>18.95</v>
      </c>
      <c r="N30" s="93">
        <v>12.391752669405619</v>
      </c>
      <c r="O30" s="94">
        <v>708.37703242490488</v>
      </c>
      <c r="P30" s="93">
        <v>23.612567747496829</v>
      </c>
    </row>
    <row r="31" spans="1:16">
      <c r="A31" s="55" t="s">
        <v>436</v>
      </c>
      <c r="B31" s="55" t="s">
        <v>233</v>
      </c>
      <c r="C31" s="56">
        <v>358892796</v>
      </c>
      <c r="D31" s="56">
        <v>9284470</v>
      </c>
      <c r="E31" s="57">
        <v>121.03050451562812</v>
      </c>
      <c r="F31" s="57">
        <v>228.6982654351518</v>
      </c>
      <c r="G31" s="56">
        <v>5.8189539999999997</v>
      </c>
      <c r="H31" s="57">
        <v>56.8</v>
      </c>
      <c r="I31" s="57">
        <v>-2.6501752424617422</v>
      </c>
      <c r="J31" s="56">
        <v>-3381110</v>
      </c>
      <c r="K31" s="57">
        <v>-156.52102120309601</v>
      </c>
      <c r="L31" s="57">
        <v>4308.2696158208273</v>
      </c>
      <c r="M31" s="57">
        <v>62.67</v>
      </c>
      <c r="N31" s="58">
        <v>22.042094139091056</v>
      </c>
      <c r="O31" s="59">
        <v>431.2384045142984</v>
      </c>
      <c r="P31" s="58">
        <v>14.374613483809947</v>
      </c>
    </row>
    <row r="32" spans="1:16">
      <c r="A32" s="95" t="s">
        <v>530</v>
      </c>
      <c r="B32" s="95" t="s">
        <v>351</v>
      </c>
      <c r="C32" s="96">
        <v>257737541</v>
      </c>
      <c r="D32" s="96">
        <v>9500000</v>
      </c>
      <c r="E32" s="97">
        <v>32.763146734789984</v>
      </c>
      <c r="F32" s="97">
        <v>15.465256896289821</v>
      </c>
      <c r="G32" s="96">
        <v>5.3107189999999997</v>
      </c>
      <c r="H32" s="97">
        <v>229.9</v>
      </c>
      <c r="I32" s="97">
        <v>-7.5891610233323368</v>
      </c>
      <c r="J32" s="96">
        <v>-5361958</v>
      </c>
      <c r="K32" s="97">
        <v>-395.09820852755655</v>
      </c>
      <c r="L32" s="97">
        <v>4210.5263157894733</v>
      </c>
      <c r="M32" s="97">
        <v>55.9</v>
      </c>
      <c r="N32" s="98">
        <v>24.761515628831699</v>
      </c>
      <c r="O32" s="99">
        <v>393.02931506693216</v>
      </c>
      <c r="P32" s="98">
        <v>13.100977168897739</v>
      </c>
    </row>
    <row r="33" spans="1:16">
      <c r="A33" s="60" t="s">
        <v>391</v>
      </c>
      <c r="B33" s="60" t="s">
        <v>287</v>
      </c>
      <c r="C33" s="61">
        <v>16511882</v>
      </c>
      <c r="D33" s="61">
        <v>10650000</v>
      </c>
      <c r="E33" s="62">
        <v>148.77048318038297</v>
      </c>
      <c r="F33" s="62">
        <v>537.27151744450327</v>
      </c>
      <c r="G33" s="61">
        <v>10.108192000000001</v>
      </c>
      <c r="H33" s="62">
        <v>26.6</v>
      </c>
      <c r="I33" s="62">
        <v>0.90064945275118558</v>
      </c>
      <c r="J33" s="61">
        <v>-2418566</v>
      </c>
      <c r="K33" s="62">
        <v>-114.48932962755616</v>
      </c>
      <c r="L33" s="62">
        <v>3755.868544600939</v>
      </c>
      <c r="M33" s="62">
        <v>94.91</v>
      </c>
      <c r="N33" s="63">
        <v>49.366315461455031</v>
      </c>
      <c r="O33" s="64">
        <v>2245.3357147986549</v>
      </c>
      <c r="P33" s="63">
        <v>74.844523826621824</v>
      </c>
    </row>
    <row r="34" spans="1:16">
      <c r="A34" s="40" t="s">
        <v>39</v>
      </c>
      <c r="B34" s="40" t="s">
        <v>255</v>
      </c>
      <c r="C34" s="41">
        <v>638570889</v>
      </c>
      <c r="D34" s="41">
        <v>10721700</v>
      </c>
      <c r="E34" s="42">
        <v>67.535685838580349</v>
      </c>
      <c r="F34" s="42">
        <v>55.254138506920746</v>
      </c>
      <c r="G34" s="41">
        <v>5.1827810000000003</v>
      </c>
      <c r="H34" s="42">
        <v>114.3</v>
      </c>
      <c r="I34" s="42">
        <v>-3.0387347136422989</v>
      </c>
      <c r="J34" s="41">
        <v>5814918</v>
      </c>
      <c r="K34" s="42">
        <v>210.19622288740788</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33.134756736213205</v>
      </c>
      <c r="F35" s="47">
        <v>4.4080934355328338</v>
      </c>
      <c r="G35" s="46">
        <v>1.717981</v>
      </c>
      <c r="H35" s="47">
        <v>703</v>
      </c>
      <c r="I35" s="47">
        <v>-22.580633665513119</v>
      </c>
      <c r="J35" s="46">
        <v>-67675452</v>
      </c>
      <c r="K35" s="47">
        <v>-111.07129362061741</v>
      </c>
      <c r="L35" s="47">
        <v>3703.7037037037039</v>
      </c>
      <c r="M35" s="47">
        <v>15.9</v>
      </c>
      <c r="N35" s="48">
        <v>65.324546238632863</v>
      </c>
      <c r="O35" s="49">
        <v>164.59701492537312</v>
      </c>
      <c r="P35" s="48">
        <v>5.4865671641791041</v>
      </c>
    </row>
    <row r="36" spans="1:16">
      <c r="A36" s="65" t="s">
        <v>67</v>
      </c>
      <c r="B36" s="65" t="s">
        <v>608</v>
      </c>
      <c r="C36" s="66">
        <v>24553432694</v>
      </c>
      <c r="D36" s="66">
        <v>10983458</v>
      </c>
      <c r="E36" s="67">
        <v>0.38094809890901754</v>
      </c>
      <c r="F36" s="67">
        <v>2.9880511298442905E-3</v>
      </c>
      <c r="G36" s="66">
        <v>3.4871699999999996E-4</v>
      </c>
      <c r="H36" s="67">
        <v>11117.5</v>
      </c>
      <c r="I36" s="67">
        <v>88.901970553140927</v>
      </c>
      <c r="J36" s="66">
        <v>5402190789</v>
      </c>
      <c r="K36" s="67">
        <v>23.599775297569558</v>
      </c>
      <c r="L36" s="67">
        <v>3641.8403020250998</v>
      </c>
      <c r="M36" s="67">
        <v>85.99</v>
      </c>
      <c r="N36" s="68">
        <v>0</v>
      </c>
      <c r="O36" s="69">
        <v>1440.4358583906558</v>
      </c>
      <c r="P36" s="68">
        <v>48.014528613021859</v>
      </c>
    </row>
    <row r="37" spans="1:16">
      <c r="A37" s="40" t="s">
        <v>320</v>
      </c>
      <c r="B37" s="40" t="s">
        <v>255</v>
      </c>
      <c r="C37" s="41">
        <v>1138168471</v>
      </c>
      <c r="D37" s="41">
        <v>10994134</v>
      </c>
      <c r="E37" s="42">
        <v>36.012755295823155</v>
      </c>
      <c r="F37" s="42">
        <v>2.061443455736649</v>
      </c>
      <c r="G37" s="41">
        <v>7.01302E-4</v>
      </c>
      <c r="H37" s="42">
        <v>1586</v>
      </c>
      <c r="I37" s="42">
        <v>-32.021232784240055</v>
      </c>
      <c r="J37" s="41">
        <v>164509463</v>
      </c>
      <c r="K37" s="42">
        <v>106.19254727006191</v>
      </c>
      <c r="L37" s="42">
        <v>3638.303844577481</v>
      </c>
      <c r="M37" s="42">
        <v>6.37</v>
      </c>
      <c r="N37" s="43">
        <v>73.797606369392582</v>
      </c>
      <c r="O37" s="44">
        <v>877.50887240472684</v>
      </c>
      <c r="P37" s="43">
        <v>29.250295746824229</v>
      </c>
    </row>
    <row r="38" spans="1:16">
      <c r="A38" s="65" t="s">
        <v>765</v>
      </c>
      <c r="B38" s="65" t="s">
        <v>743</v>
      </c>
      <c r="C38" s="66">
        <v>311457358</v>
      </c>
      <c r="D38" s="66">
        <v>11320341</v>
      </c>
      <c r="E38" s="67">
        <v>17.747346194678528</v>
      </c>
      <c r="F38" s="67">
        <v>5.4435400702711849</v>
      </c>
      <c r="G38" s="66">
        <v>8.0576760000000007</v>
      </c>
      <c r="H38" s="67">
        <v>279.75</v>
      </c>
      <c r="I38" s="67">
        <v>-9.4888594006363292E-2</v>
      </c>
      <c r="J38" s="66">
        <v>16005244</v>
      </c>
      <c r="K38" s="67">
        <v>203.69937552967016</v>
      </c>
      <c r="L38" s="67">
        <v>3533.46246371907</v>
      </c>
      <c r="M38" s="67">
        <v>71.17</v>
      </c>
      <c r="N38" s="68">
        <v>63.902350149513119</v>
      </c>
      <c r="O38" s="69">
        <v>676.00175631108323</v>
      </c>
      <c r="P38" s="68">
        <v>22.533391877036106</v>
      </c>
    </row>
    <row r="39" spans="1:16">
      <c r="A39" s="30" t="s">
        <v>414</v>
      </c>
      <c r="B39" s="30" t="s">
        <v>349</v>
      </c>
      <c r="C39" s="31">
        <v>-2879838</v>
      </c>
      <c r="D39" s="31">
        <v>13336879</v>
      </c>
      <c r="E39" s="32">
        <v>73.345375862756711</v>
      </c>
      <c r="F39" s="32">
        <v>122.20979446500141</v>
      </c>
      <c r="G39" s="31">
        <v>12.119565</v>
      </c>
      <c r="H39" s="32">
        <v>45</v>
      </c>
      <c r="I39" s="32">
        <v>-3.413185425437284</v>
      </c>
      <c r="J39" s="31">
        <v>-1648253</v>
      </c>
      <c r="K39" s="32">
        <v>-364.11858798376221</v>
      </c>
      <c r="L39" s="32">
        <v>2999.2024370919162</v>
      </c>
      <c r="M39" s="32">
        <v>90.87</v>
      </c>
      <c r="N39" s="33">
        <v>160.96520977022445</v>
      </c>
      <c r="O39" s="34">
        <v>398.69702610062035</v>
      </c>
      <c r="P39" s="33">
        <v>13.289900870020679</v>
      </c>
    </row>
    <row r="40" spans="1:16">
      <c r="A40" s="45" t="s">
        <v>690</v>
      </c>
      <c r="B40" s="45" t="s">
        <v>375</v>
      </c>
      <c r="C40" s="46">
        <v>52360538</v>
      </c>
      <c r="D40" s="46">
        <v>13878486</v>
      </c>
      <c r="E40" s="47">
        <v>43.475212197255061</v>
      </c>
      <c r="F40" s="47">
        <v>50.565962483243325</v>
      </c>
      <c r="G40" s="46">
        <v>13.431647</v>
      </c>
      <c r="H40" s="47">
        <v>68.5</v>
      </c>
      <c r="I40" s="47">
        <v>-0.81850651988354173</v>
      </c>
      <c r="J40" s="46">
        <v>-27125850</v>
      </c>
      <c r="K40" s="47">
        <v>-31.695680209099439</v>
      </c>
      <c r="L40" s="47">
        <v>2882.1587599684863</v>
      </c>
      <c r="M40" s="47">
        <v>96.78</v>
      </c>
      <c r="N40" s="48">
        <v>52.822499176123891</v>
      </c>
      <c r="O40" s="49">
        <v>293.94690194461447</v>
      </c>
      <c r="P40" s="48">
        <v>9.7982300648204816</v>
      </c>
    </row>
    <row r="41" spans="1:16">
      <c r="A41" s="40" t="s">
        <v>45</v>
      </c>
      <c r="B41" s="40" t="s">
        <v>255</v>
      </c>
      <c r="C41" s="41">
        <v>879240094</v>
      </c>
      <c r="D41" s="41">
        <v>14175000</v>
      </c>
      <c r="E41" s="42">
        <v>19.394175385791701</v>
      </c>
      <c r="F41" s="42">
        <v>3.6485221184323011</v>
      </c>
      <c r="G41" s="41">
        <v>5.5196949999999996</v>
      </c>
      <c r="H41" s="42">
        <v>373.75</v>
      </c>
      <c r="I41" s="42">
        <v>-5.0099312199734527</v>
      </c>
      <c r="J41" s="41">
        <v>-27853019</v>
      </c>
      <c r="K41" s="42">
        <v>-190.84555968600748</v>
      </c>
      <c r="L41" s="42">
        <v>2821.8694885361551</v>
      </c>
      <c r="M41" s="42">
        <v>38.93</v>
      </c>
      <c r="N41" s="43">
        <v>61.984161215976336</v>
      </c>
      <c r="O41" s="44">
        <v>1233.7943580831732</v>
      </c>
      <c r="P41" s="43">
        <v>41.126478602772437</v>
      </c>
    </row>
    <row r="42" spans="1:16">
      <c r="A42" s="45" t="s">
        <v>54</v>
      </c>
      <c r="B42" s="45" t="s">
        <v>375</v>
      </c>
      <c r="C42" s="46">
        <v>646697458</v>
      </c>
      <c r="D42" s="46">
        <v>14276790</v>
      </c>
      <c r="E42" s="47">
        <v>43.70891593759908</v>
      </c>
      <c r="F42" s="47">
        <v>10.557022957179059</v>
      </c>
      <c r="G42" s="46">
        <v>3.1674739999999999</v>
      </c>
      <c r="H42" s="47">
        <v>289</v>
      </c>
      <c r="I42" s="47">
        <v>1.8375236730398683</v>
      </c>
      <c r="J42" s="46">
        <v>43394990</v>
      </c>
      <c r="K42" s="47">
        <v>95.408919324557971</v>
      </c>
      <c r="L42" s="47">
        <v>2801.7502533832885</v>
      </c>
      <c r="M42" s="47">
        <v>22.18</v>
      </c>
      <c r="N42" s="48">
        <v>14.140957331902888</v>
      </c>
      <c r="O42" s="49">
        <v>658.90305915538045</v>
      </c>
      <c r="P42" s="48">
        <v>21.963435305179349</v>
      </c>
    </row>
    <row r="43" spans="1:16">
      <c r="A43" s="30" t="s">
        <v>104</v>
      </c>
      <c r="B43" s="30" t="s">
        <v>357</v>
      </c>
      <c r="C43" s="31">
        <v>360638941</v>
      </c>
      <c r="D43" s="31">
        <v>15000000</v>
      </c>
      <c r="E43" s="32">
        <v>15.056772123922201</v>
      </c>
      <c r="F43" s="32">
        <v>4.4811821797387505</v>
      </c>
      <c r="G43" s="31">
        <v>12.081939999999999</v>
      </c>
      <c r="H43" s="32">
        <v>219.9</v>
      </c>
      <c r="I43" s="32">
        <v>16.296589540468119</v>
      </c>
      <c r="J43" s="31">
        <v>3667696</v>
      </c>
      <c r="K43" s="32">
        <v>916.10646029550981</v>
      </c>
      <c r="L43" s="32">
        <v>2666.6666666666665</v>
      </c>
      <c r="M43" s="32">
        <v>80.540000000000006</v>
      </c>
      <c r="N43" s="33">
        <v>98.067344001997398</v>
      </c>
      <c r="O43" s="34">
        <v>2853.0973980606977</v>
      </c>
      <c r="P43" s="33">
        <v>95.103246602023262</v>
      </c>
    </row>
    <row r="44" spans="1:16">
      <c r="A44" s="90" t="s">
        <v>427</v>
      </c>
      <c r="B44" s="90" t="s">
        <v>390</v>
      </c>
      <c r="C44" s="91">
        <v>604420825</v>
      </c>
      <c r="D44" s="91">
        <v>16800000</v>
      </c>
      <c r="E44" s="92">
        <v>155.06595032400253</v>
      </c>
      <c r="F44" s="92">
        <v>166.30839803089074</v>
      </c>
      <c r="G44" s="91">
        <v>5.7719040000000001</v>
      </c>
      <c r="H44" s="92">
        <v>44.7</v>
      </c>
      <c r="I44" s="92">
        <v>-1.4115675626911397</v>
      </c>
      <c r="J44" s="91">
        <v>4772795</v>
      </c>
      <c r="K44" s="92">
        <v>195.35722778791043</v>
      </c>
      <c r="L44" s="92">
        <v>2380.9523809523807</v>
      </c>
      <c r="M44" s="92">
        <v>34.35</v>
      </c>
      <c r="N44" s="93">
        <v>52.723015007891988</v>
      </c>
      <c r="O44" s="94">
        <v>152.74346437040634</v>
      </c>
      <c r="P44" s="93">
        <v>5.0914488123468784</v>
      </c>
    </row>
    <row r="45" spans="1:16">
      <c r="A45" s="45" t="s">
        <v>297</v>
      </c>
      <c r="B45" s="45" t="s">
        <v>426</v>
      </c>
      <c r="C45" s="46">
        <v>367547592</v>
      </c>
      <c r="D45" s="46">
        <v>17512456</v>
      </c>
      <c r="E45" s="47">
        <v>64.058987423540174</v>
      </c>
      <c r="F45" s="47">
        <v>71.72372492654145</v>
      </c>
      <c r="G45" s="46">
        <v>12.279838</v>
      </c>
      <c r="H45" s="47">
        <v>50.85</v>
      </c>
      <c r="I45" s="47">
        <v>-1.688356628871766</v>
      </c>
      <c r="J45" s="46">
        <v>-25349652</v>
      </c>
      <c r="K45" s="47">
        <v>-35.232643667060991</v>
      </c>
      <c r="L45" s="47">
        <v>2284.088536753497</v>
      </c>
      <c r="M45" s="47">
        <v>70.12</v>
      </c>
      <c r="N45" s="48">
        <v>33.33316440542422</v>
      </c>
      <c r="O45" s="49">
        <v>82.223040628865959</v>
      </c>
      <c r="P45" s="48">
        <v>2.7407680209621987</v>
      </c>
    </row>
    <row r="46" spans="1:16">
      <c r="A46" s="25" t="s">
        <v>113</v>
      </c>
      <c r="B46" s="25" t="s">
        <v>353</v>
      </c>
      <c r="C46" s="26">
        <v>10527575581</v>
      </c>
      <c r="D46" s="26">
        <v>18000000</v>
      </c>
      <c r="E46" s="27">
        <v>11.059543225934386</v>
      </c>
      <c r="F46" s="27">
        <v>2.0827765020592062</v>
      </c>
      <c r="G46" s="26">
        <v>12.229931000000001</v>
      </c>
      <c r="H46" s="27">
        <v>295.75</v>
      </c>
      <c r="I46" s="27">
        <v>-0.15104629359791488</v>
      </c>
      <c r="J46" s="26">
        <v>62342924</v>
      </c>
      <c r="K46" s="27">
        <v>85.174060812418745</v>
      </c>
      <c r="L46" s="27">
        <v>2222.2222222222222</v>
      </c>
      <c r="M46" s="27">
        <v>67.94</v>
      </c>
      <c r="N46" s="28">
        <v>26.71039890836218</v>
      </c>
      <c r="O46" s="29">
        <v>551.13354026440015</v>
      </c>
      <c r="P46" s="28">
        <v>18.371118008813337</v>
      </c>
    </row>
    <row r="47" spans="1:16">
      <c r="A47" s="25" t="s">
        <v>314</v>
      </c>
      <c r="B47" s="25" t="s">
        <v>376</v>
      </c>
      <c r="C47" s="26">
        <v>202339880</v>
      </c>
      <c r="D47" s="26">
        <v>18255333</v>
      </c>
      <c r="E47" s="27">
        <v>47.605231908178602</v>
      </c>
      <c r="F47" s="27">
        <v>47.413524095002415</v>
      </c>
      <c r="G47" s="26">
        <v>15.26498</v>
      </c>
      <c r="H47" s="27">
        <v>55.05</v>
      </c>
      <c r="I47" s="27">
        <v>-3.1175649876024352</v>
      </c>
      <c r="J47" s="26">
        <v>81750563</v>
      </c>
      <c r="K47" s="27">
        <v>12.281790829990982</v>
      </c>
      <c r="L47" s="27">
        <v>2191.1405286334684</v>
      </c>
      <c r="M47" s="27">
        <v>83.61</v>
      </c>
      <c r="N47" s="28">
        <v>44.748796694607449</v>
      </c>
      <c r="O47" s="29">
        <v>1309.0866268799766</v>
      </c>
      <c r="P47" s="28">
        <v>43.636220895999223</v>
      </c>
    </row>
    <row r="48" spans="1:16">
      <c r="A48" s="30" t="s">
        <v>336</v>
      </c>
      <c r="B48" s="30" t="s">
        <v>357</v>
      </c>
      <c r="C48" s="31">
        <v>919757915</v>
      </c>
      <c r="D48" s="31">
        <v>19440000</v>
      </c>
      <c r="E48" s="32">
        <v>67.269300036429016</v>
      </c>
      <c r="F48" s="32">
        <v>14.181782541580022</v>
      </c>
      <c r="G48" s="31">
        <v>2.4591859999999999</v>
      </c>
      <c r="H48" s="32">
        <v>241.8</v>
      </c>
      <c r="I48" s="32">
        <v>-0.67418133842738825</v>
      </c>
      <c r="J48" s="31">
        <v>-13239520</v>
      </c>
      <c r="K48" s="32">
        <v>-358.27280747338273</v>
      </c>
      <c r="L48" s="32">
        <v>2057.6131687242801</v>
      </c>
      <c r="M48" s="32">
        <v>12.65</v>
      </c>
      <c r="N48" s="33">
        <v>78.501147953787751</v>
      </c>
      <c r="O48" s="34">
        <v>401.96780528459124</v>
      </c>
      <c r="P48" s="33">
        <v>13.398926842819709</v>
      </c>
    </row>
    <row r="49" spans="1:16">
      <c r="A49" s="35" t="s">
        <v>201</v>
      </c>
      <c r="B49" s="35" t="s">
        <v>200</v>
      </c>
      <c r="C49" s="36">
        <v>3755081013</v>
      </c>
      <c r="D49" s="36">
        <v>20000000</v>
      </c>
      <c r="E49" s="37">
        <v>23.728029327844247</v>
      </c>
      <c r="F49" s="37">
        <v>8.1260374410425502</v>
      </c>
      <c r="G49" s="36">
        <v>11.626663000000001</v>
      </c>
      <c r="H49" s="37">
        <v>145</v>
      </c>
      <c r="I49" s="37">
        <v>-3.2073876866765545</v>
      </c>
      <c r="J49" s="36">
        <v>-127375317</v>
      </c>
      <c r="K49" s="37">
        <v>-22.92437866906349</v>
      </c>
      <c r="L49" s="37">
        <v>2000</v>
      </c>
      <c r="M49" s="37">
        <v>58.13</v>
      </c>
      <c r="N49" s="38">
        <v>26.672591286716067</v>
      </c>
      <c r="O49" s="39">
        <v>215.53303776846741</v>
      </c>
      <c r="P49" s="38">
        <v>7.1844345922822468</v>
      </c>
    </row>
    <row r="50" spans="1:16">
      <c r="A50" s="25" t="s">
        <v>703</v>
      </c>
      <c r="B50" s="25" t="s">
        <v>689</v>
      </c>
      <c r="C50" s="26">
        <v>69325879</v>
      </c>
      <c r="D50" s="26">
        <v>20000000</v>
      </c>
      <c r="E50" s="27">
        <v>149.43059471882393</v>
      </c>
      <c r="F50" s="27">
        <v>533.68069542437115</v>
      </c>
      <c r="G50" s="26">
        <v>52.150770999999999</v>
      </c>
      <c r="H50" s="27">
        <v>15.4</v>
      </c>
      <c r="I50" s="27">
        <v>0.50358292312077069</v>
      </c>
      <c r="J50" s="26">
        <v>-5598285</v>
      </c>
      <c r="K50" s="27">
        <v>-50.015317190889711</v>
      </c>
      <c r="L50" s="27">
        <v>2000</v>
      </c>
      <c r="M50" s="27">
        <v>86.91</v>
      </c>
      <c r="N50" s="28">
        <v>12.430338475408345</v>
      </c>
      <c r="O50" s="29">
        <v>2285.4737572101099</v>
      </c>
      <c r="P50" s="28">
        <v>76.182458573670331</v>
      </c>
    </row>
    <row r="51" spans="1:16">
      <c r="A51" s="25" t="s">
        <v>704</v>
      </c>
      <c r="B51" s="25" t="s">
        <v>689</v>
      </c>
      <c r="C51" s="26">
        <v>82997498</v>
      </c>
      <c r="D51" s="26">
        <v>20000000</v>
      </c>
      <c r="E51" s="27">
        <v>149.99741629450432</v>
      </c>
      <c r="F51" s="27">
        <v>576.91313959424735</v>
      </c>
      <c r="G51" s="26">
        <v>59.663963000000003</v>
      </c>
      <c r="H51" s="27">
        <v>13.41</v>
      </c>
      <c r="I51" s="27">
        <v>0.20063818303520442</v>
      </c>
      <c r="J51" s="26">
        <v>-6495135</v>
      </c>
      <c r="K51" s="27">
        <v>-40.029960886109372</v>
      </c>
      <c r="L51" s="27">
        <v>2000</v>
      </c>
      <c r="M51" s="27">
        <v>99.43</v>
      </c>
      <c r="N51" s="28">
        <v>7.7081568777782419</v>
      </c>
      <c r="O51" s="29">
        <v>2217.307379134872</v>
      </c>
      <c r="P51" s="28">
        <v>73.910245971162396</v>
      </c>
    </row>
    <row r="52" spans="1:16">
      <c r="A52" s="25" t="s">
        <v>705</v>
      </c>
      <c r="B52" s="25" t="s">
        <v>689</v>
      </c>
      <c r="C52" s="26">
        <v>83633027</v>
      </c>
      <c r="D52" s="26">
        <v>20000000</v>
      </c>
      <c r="E52" s="27">
        <v>410.19507031666444</v>
      </c>
      <c r="F52" s="27">
        <v>5127.4383789583053</v>
      </c>
      <c r="G52" s="26">
        <v>58.626662000000003</v>
      </c>
      <c r="H52" s="27">
        <v>4.99</v>
      </c>
      <c r="I52" s="27">
        <v>-0.15350863946781867</v>
      </c>
      <c r="J52" s="26">
        <v>-4821694</v>
      </c>
      <c r="K52" s="27">
        <v>-16.591679189927856</v>
      </c>
      <c r="L52" s="27">
        <v>2000</v>
      </c>
      <c r="M52" s="27">
        <v>97.71</v>
      </c>
      <c r="N52" s="28">
        <v>6.5367797316132519</v>
      </c>
      <c r="O52" s="29">
        <v>300</v>
      </c>
      <c r="P52" s="28">
        <v>10</v>
      </c>
    </row>
    <row r="53" spans="1:16">
      <c r="A53" s="30" t="s">
        <v>84</v>
      </c>
      <c r="B53" s="30" t="s">
        <v>605</v>
      </c>
      <c r="C53" s="31">
        <v>1981884130</v>
      </c>
      <c r="D53" s="31">
        <v>20000000</v>
      </c>
      <c r="E53" s="32">
        <v>25.927323120560757</v>
      </c>
      <c r="F53" s="32">
        <v>3.3155144655448541</v>
      </c>
      <c r="G53" s="31">
        <v>3.9666589999999999</v>
      </c>
      <c r="H53" s="32">
        <v>389</v>
      </c>
      <c r="I53" s="32">
        <v>-11.774011593138937</v>
      </c>
      <c r="J53" s="31">
        <v>-83036840</v>
      </c>
      <c r="K53" s="32">
        <v>-94.175067355645993</v>
      </c>
      <c r="L53" s="32">
        <v>2000</v>
      </c>
      <c r="M53" s="32">
        <v>19.829999999999998</v>
      </c>
      <c r="N53" s="33">
        <v>32.715736228460969</v>
      </c>
      <c r="O53" s="34">
        <v>586.07715213127244</v>
      </c>
      <c r="P53" s="33">
        <v>19.535905071042414</v>
      </c>
    </row>
    <row r="54" spans="1:16">
      <c r="A54" s="25" t="s">
        <v>734</v>
      </c>
      <c r="B54" s="25" t="s">
        <v>689</v>
      </c>
      <c r="C54" s="26">
        <v>162912546</v>
      </c>
      <c r="D54" s="26">
        <v>20000000</v>
      </c>
      <c r="E54" s="27">
        <v>91.614556307039223</v>
      </c>
      <c r="F54" s="27">
        <v>111.72506866712101</v>
      </c>
      <c r="G54" s="26">
        <v>10.537267999999999</v>
      </c>
      <c r="H54" s="27">
        <v>41.44</v>
      </c>
      <c r="I54" s="27">
        <v>-1.0960017614819861</v>
      </c>
      <c r="J54" s="26">
        <v>-6812646</v>
      </c>
      <c r="K54" s="27">
        <v>-120.36439292456998</v>
      </c>
      <c r="L54" s="27">
        <v>2000</v>
      </c>
      <c r="M54" s="27">
        <v>52.68</v>
      </c>
      <c r="N54" s="28">
        <v>1.7431313922170328</v>
      </c>
      <c r="O54" s="29">
        <v>396.36743255083741</v>
      </c>
      <c r="P54" s="28">
        <v>13.21224775169458</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15.106727138895405</v>
      </c>
      <c r="F56" s="42">
        <v>1.3728396164027086</v>
      </c>
      <c r="G56" s="41">
        <v>4.9969520000000003</v>
      </c>
      <c r="H56" s="42">
        <v>530</v>
      </c>
      <c r="I56" s="42">
        <v>20.061550293187679</v>
      </c>
      <c r="J56" s="41">
        <v>40710262</v>
      </c>
      <c r="K56" s="42">
        <v>270.30039747717666</v>
      </c>
      <c r="L56" s="42">
        <v>1904.7619047619048</v>
      </c>
      <c r="M56" s="42">
        <v>23.79</v>
      </c>
      <c r="N56" s="43">
        <v>39.157529117534942</v>
      </c>
      <c r="O56" s="44">
        <v>2894.0259068142759</v>
      </c>
      <c r="P56" s="43">
        <v>96.467530227142532</v>
      </c>
    </row>
    <row r="57" spans="1:16">
      <c r="A57" s="55" t="s">
        <v>68</v>
      </c>
      <c r="B57" s="55" t="s">
        <v>356</v>
      </c>
      <c r="C57" s="56">
        <v>1840705156</v>
      </c>
      <c r="D57" s="56">
        <v>21000000</v>
      </c>
      <c r="E57" s="57">
        <v>62.330880737838065</v>
      </c>
      <c r="F57" s="57">
        <v>38.053040743490882</v>
      </c>
      <c r="G57" s="56">
        <v>8.2712769999999995</v>
      </c>
      <c r="H57" s="57">
        <v>77.599999999999994</v>
      </c>
      <c r="I57" s="57">
        <v>-0.94538861600894109</v>
      </c>
      <c r="J57" s="56">
        <v>-125144677</v>
      </c>
      <c r="K57" s="57">
        <v>-13.088850754714882</v>
      </c>
      <c r="L57" s="57">
        <v>1904.7619047619048</v>
      </c>
      <c r="M57" s="57">
        <v>39.380000000000003</v>
      </c>
      <c r="N57" s="58">
        <v>21.154940274216422</v>
      </c>
      <c r="O57" s="59">
        <v>624.56574740526116</v>
      </c>
      <c r="P57" s="58">
        <v>20.818858246842037</v>
      </c>
    </row>
    <row r="58" spans="1:16">
      <c r="A58" s="50" t="s">
        <v>63</v>
      </c>
      <c r="B58" s="50" t="s">
        <v>355</v>
      </c>
      <c r="C58" s="51">
        <v>549820175</v>
      </c>
      <c r="D58" s="51">
        <v>22750000</v>
      </c>
      <c r="E58" s="52">
        <v>40.808864338276102</v>
      </c>
      <c r="F58" s="52">
        <v>14.124379800389756</v>
      </c>
      <c r="G58" s="51">
        <v>7.6577849999999996</v>
      </c>
      <c r="H58" s="52">
        <v>128</v>
      </c>
      <c r="I58" s="52">
        <v>0.50183995029138373</v>
      </c>
      <c r="J58" s="51">
        <v>17853471</v>
      </c>
      <c r="K58" s="52">
        <v>161.83127639437731</v>
      </c>
      <c r="L58" s="52">
        <v>1758.2417582417581</v>
      </c>
      <c r="M58" s="52">
        <v>33.659999999999997</v>
      </c>
      <c r="N58" s="53">
        <v>36.10957121615575</v>
      </c>
      <c r="O58" s="54">
        <v>1706.8415712188571</v>
      </c>
      <c r="P58" s="53">
        <v>56.894719040628573</v>
      </c>
    </row>
    <row r="59" spans="1:16">
      <c r="A59" s="50" t="s">
        <v>95</v>
      </c>
      <c r="B59" s="50" t="s">
        <v>355</v>
      </c>
      <c r="C59" s="51">
        <v>418442261</v>
      </c>
      <c r="D59" s="51">
        <v>23000000</v>
      </c>
      <c r="E59" s="52">
        <v>84.447378990864379</v>
      </c>
      <c r="F59" s="52">
        <v>91.790629337896064</v>
      </c>
      <c r="G59" s="51">
        <v>11.696857</v>
      </c>
      <c r="H59" s="52">
        <v>40.5</v>
      </c>
      <c r="I59" s="52">
        <v>-0.46107792826826</v>
      </c>
      <c r="J59" s="51">
        <v>-26354647</v>
      </c>
      <c r="K59" s="52">
        <v>-34.908454664560672</v>
      </c>
      <c r="L59" s="52">
        <v>1739.1304347826087</v>
      </c>
      <c r="M59" s="52">
        <v>50.85</v>
      </c>
      <c r="N59" s="53">
        <v>77.610472899512956</v>
      </c>
      <c r="O59" s="54">
        <v>547.38847638746324</v>
      </c>
      <c r="P59" s="53">
        <v>18.246282546248775</v>
      </c>
    </row>
    <row r="60" spans="1:16">
      <c r="A60" s="40" t="s">
        <v>448</v>
      </c>
      <c r="B60" s="40" t="s">
        <v>255</v>
      </c>
      <c r="C60" s="41">
        <v>447250420</v>
      </c>
      <c r="D60" s="41">
        <v>23850000</v>
      </c>
      <c r="E60" s="42">
        <v>19.998512430651356</v>
      </c>
      <c r="F60" s="42">
        <v>4.0507828579692635</v>
      </c>
      <c r="G60" s="41">
        <v>10.082440999999999</v>
      </c>
      <c r="H60" s="42">
        <v>198.4</v>
      </c>
      <c r="I60" s="42">
        <v>-4.6192434643313049</v>
      </c>
      <c r="J60" s="41">
        <v>5945065</v>
      </c>
      <c r="K60" s="42">
        <v>830.42826276920437</v>
      </c>
      <c r="L60" s="42">
        <v>1677.1488469601677</v>
      </c>
      <c r="M60" s="42">
        <v>42.27</v>
      </c>
      <c r="N60" s="43">
        <v>43.569757440233438</v>
      </c>
      <c r="O60" s="44">
        <v>674.68212806583051</v>
      </c>
      <c r="P60" s="43">
        <v>22.489404268861016</v>
      </c>
    </row>
    <row r="61" spans="1:16">
      <c r="A61" s="50" t="s">
        <v>464</v>
      </c>
      <c r="B61" s="50" t="s">
        <v>355</v>
      </c>
      <c r="C61" s="51">
        <v>2001882616</v>
      </c>
      <c r="D61" s="51">
        <v>24000000</v>
      </c>
      <c r="E61" s="52">
        <v>52.351635465091931</v>
      </c>
      <c r="F61" s="52">
        <v>5.7859897728881444</v>
      </c>
      <c r="G61" s="51">
        <v>2.016016</v>
      </c>
      <c r="H61" s="52">
        <v>379</v>
      </c>
      <c r="I61" s="52">
        <v>-3.6047297376383658</v>
      </c>
      <c r="J61" s="51">
        <v>3056816</v>
      </c>
      <c r="K61" s="52">
        <v>2959.9426331189056</v>
      </c>
      <c r="L61" s="52">
        <v>1666.6666666666667</v>
      </c>
      <c r="M61" s="52">
        <v>8.4</v>
      </c>
      <c r="N61" s="53">
        <v>86.727216051470165</v>
      </c>
      <c r="O61" s="54">
        <v>637.2040276975855</v>
      </c>
      <c r="P61" s="53">
        <v>21.240134256586185</v>
      </c>
    </row>
    <row r="62" spans="1:16">
      <c r="A62" s="55" t="s">
        <v>292</v>
      </c>
      <c r="B62" s="55" t="s">
        <v>356</v>
      </c>
      <c r="C62" s="56">
        <v>8163584863</v>
      </c>
      <c r="D62" s="56">
        <v>24300000</v>
      </c>
      <c r="E62" s="57">
        <v>11.413944458747542</v>
      </c>
      <c r="F62" s="57">
        <v>0.32596089417635621</v>
      </c>
      <c r="G62" s="56">
        <v>2.442218</v>
      </c>
      <c r="H62" s="57">
        <v>1435</v>
      </c>
      <c r="I62" s="57">
        <v>-12.414699893765601</v>
      </c>
      <c r="J62" s="56">
        <v>-70950936</v>
      </c>
      <c r="K62" s="57">
        <v>-493.52837290264921</v>
      </c>
      <c r="L62" s="57">
        <v>1646.0905349794239</v>
      </c>
      <c r="M62" s="57">
        <v>10.050000000000001</v>
      </c>
      <c r="N62" s="58">
        <v>63.288409796063938</v>
      </c>
      <c r="O62" s="59">
        <v>214.64035559242944</v>
      </c>
      <c r="P62" s="58">
        <v>7.1546785197476481</v>
      </c>
    </row>
    <row r="63" spans="1:16">
      <c r="A63" s="90" t="s">
        <v>442</v>
      </c>
      <c r="B63" s="90" t="s">
        <v>609</v>
      </c>
      <c r="C63" s="91">
        <v>1596724578</v>
      </c>
      <c r="D63" s="91">
        <v>24883200</v>
      </c>
      <c r="E63" s="92">
        <v>39.838236434289854</v>
      </c>
      <c r="F63" s="92">
        <v>13.016336367178956</v>
      </c>
      <c r="G63" s="91">
        <v>8.1175940000000004</v>
      </c>
      <c r="H63" s="92">
        <v>123.7</v>
      </c>
      <c r="I63" s="92">
        <v>-1.7359039998421224</v>
      </c>
      <c r="J63" s="91">
        <v>-139121733</v>
      </c>
      <c r="K63" s="92">
        <v>-21.999679949357734</v>
      </c>
      <c r="L63" s="92">
        <v>1607.5102880658437</v>
      </c>
      <c r="M63" s="92">
        <v>32.619999999999997</v>
      </c>
      <c r="N63" s="93">
        <v>28.734173077360648</v>
      </c>
      <c r="O63" s="94">
        <v>598.66279763697798</v>
      </c>
      <c r="P63" s="93">
        <v>19.955426587899264</v>
      </c>
    </row>
    <row r="64" spans="1:16">
      <c r="A64" s="90" t="s">
        <v>309</v>
      </c>
      <c r="B64" s="90" t="s">
        <v>609</v>
      </c>
      <c r="C64" s="91">
        <v>5221598542</v>
      </c>
      <c r="D64" s="91">
        <v>25000000</v>
      </c>
      <c r="E64" s="92">
        <v>47.67726070298631</v>
      </c>
      <c r="F64" s="92">
        <v>4.2285818805309363</v>
      </c>
      <c r="G64" s="91">
        <v>1.8682810000000001</v>
      </c>
      <c r="H64" s="92">
        <v>449.25</v>
      </c>
      <c r="I64" s="92">
        <v>-13.860662638487041</v>
      </c>
      <c r="J64" s="91">
        <v>-47172595</v>
      </c>
      <c r="K64" s="92">
        <v>-239.01589471598922</v>
      </c>
      <c r="L64" s="92">
        <v>1600</v>
      </c>
      <c r="M64" s="92">
        <v>7.47</v>
      </c>
      <c r="N64" s="93">
        <v>22.602353734050737</v>
      </c>
      <c r="O64" s="94">
        <v>661.57364656601419</v>
      </c>
      <c r="P64" s="93">
        <v>22.052454885533805</v>
      </c>
    </row>
    <row r="65" spans="1:16">
      <c r="A65" s="55" t="s">
        <v>33</v>
      </c>
      <c r="B65" s="55" t="s">
        <v>233</v>
      </c>
      <c r="C65" s="56">
        <v>519583617</v>
      </c>
      <c r="D65" s="56">
        <v>25000000</v>
      </c>
      <c r="E65" s="57">
        <v>19.235571187663076</v>
      </c>
      <c r="F65" s="57">
        <v>8.5491427500724786</v>
      </c>
      <c r="G65" s="56">
        <v>22.966707</v>
      </c>
      <c r="H65" s="57">
        <v>90.55</v>
      </c>
      <c r="I65" s="57">
        <v>1.4127611260294799</v>
      </c>
      <c r="J65" s="56">
        <v>1543645</v>
      </c>
      <c r="K65" s="57">
        <v>1457.5890182004282</v>
      </c>
      <c r="L65" s="57">
        <v>1600</v>
      </c>
      <c r="M65" s="57">
        <v>91.86</v>
      </c>
      <c r="N65" s="58">
        <v>19.349633158093827</v>
      </c>
      <c r="O65" s="59">
        <v>1627.8184087749423</v>
      </c>
      <c r="P65" s="58">
        <v>54.260613625831411</v>
      </c>
    </row>
    <row r="66" spans="1:16">
      <c r="A66" s="60" t="s">
        <v>100</v>
      </c>
      <c r="B66" s="60" t="s">
        <v>287</v>
      </c>
      <c r="C66" s="61">
        <v>8264972237</v>
      </c>
      <c r="D66" s="61">
        <v>25200000</v>
      </c>
      <c r="E66" s="62">
        <v>77.967511717542422</v>
      </c>
      <c r="F66" s="62">
        <v>32.567882922950048</v>
      </c>
      <c r="G66" s="61">
        <v>5.4011089999999999</v>
      </c>
      <c r="H66" s="62">
        <v>95</v>
      </c>
      <c r="I66" s="62">
        <v>-4.0398222064756766</v>
      </c>
      <c r="J66" s="61">
        <v>78553885</v>
      </c>
      <c r="K66" s="62">
        <v>30.475895622476216</v>
      </c>
      <c r="L66" s="62">
        <v>1587.3015873015872</v>
      </c>
      <c r="M66" s="62">
        <v>21.43</v>
      </c>
      <c r="N66" s="63">
        <v>24.399331594818968</v>
      </c>
      <c r="O66" s="64">
        <v>518.79595276716509</v>
      </c>
      <c r="P66" s="63">
        <v>17.293198425572168</v>
      </c>
    </row>
    <row r="67" spans="1:16">
      <c r="A67" s="90" t="s">
        <v>312</v>
      </c>
      <c r="B67" s="90" t="s">
        <v>609</v>
      </c>
      <c r="C67" s="91">
        <v>470862105</v>
      </c>
      <c r="D67" s="91">
        <v>25382175</v>
      </c>
      <c r="E67" s="92">
        <v>79.038639983789565</v>
      </c>
      <c r="F67" s="92">
        <v>141.54285256518074</v>
      </c>
      <c r="G67" s="91">
        <v>22.044357999999999</v>
      </c>
      <c r="H67" s="92">
        <v>22.96</v>
      </c>
      <c r="I67" s="92">
        <v>-0.45852041598199378</v>
      </c>
      <c r="J67" s="91">
        <v>-15730860</v>
      </c>
      <c r="K67" s="92">
        <v>-35.49760470819777</v>
      </c>
      <c r="L67" s="92">
        <v>1575.909077925749</v>
      </c>
      <c r="M67" s="92">
        <v>86.84</v>
      </c>
      <c r="N67" s="93">
        <v>31.79525572521305</v>
      </c>
      <c r="O67" s="94">
        <v>176.775691173415</v>
      </c>
      <c r="P67" s="93">
        <v>5.8925230391138337</v>
      </c>
    </row>
    <row r="68" spans="1:16">
      <c r="A68" s="90" t="s">
        <v>416</v>
      </c>
      <c r="B68" s="90" t="s">
        <v>390</v>
      </c>
      <c r="C68" s="91">
        <v>6909611026</v>
      </c>
      <c r="D68" s="91">
        <v>27200000</v>
      </c>
      <c r="E68" s="92">
        <v>71.691248161836398</v>
      </c>
      <c r="F68" s="92">
        <v>13.593128690091238</v>
      </c>
      <c r="G68" s="91">
        <v>3.6238980000000001</v>
      </c>
      <c r="H68" s="92">
        <v>154</v>
      </c>
      <c r="I68" s="92">
        <v>-3.5875188040011783</v>
      </c>
      <c r="J68" s="91">
        <v>-21429790</v>
      </c>
      <c r="K68" s="92">
        <v>-246.10973789290514</v>
      </c>
      <c r="L68" s="92">
        <v>1470.5882352941176</v>
      </c>
      <c r="M68" s="92">
        <v>13.32</v>
      </c>
      <c r="N68" s="93">
        <v>36.326065491562922</v>
      </c>
      <c r="O68" s="94">
        <v>210.99093714729878</v>
      </c>
      <c r="P68" s="93">
        <v>7.0330312382432929</v>
      </c>
    </row>
    <row r="69" spans="1:16">
      <c r="A69" s="60" t="s">
        <v>115</v>
      </c>
      <c r="B69" s="60" t="s">
        <v>287</v>
      </c>
      <c r="C69" s="61">
        <v>1639886673</v>
      </c>
      <c r="D69" s="61">
        <v>28000000</v>
      </c>
      <c r="E69" s="62">
        <v>100.27595944037992</v>
      </c>
      <c r="F69" s="62">
        <v>42.63433649676017</v>
      </c>
      <c r="G69" s="61">
        <v>4.7491070000000004</v>
      </c>
      <c r="H69" s="62">
        <v>84</v>
      </c>
      <c r="I69" s="62">
        <v>-2.6117060258965665</v>
      </c>
      <c r="J69" s="61">
        <v>3154808</v>
      </c>
      <c r="K69" s="62">
        <v>745.52872948211109</v>
      </c>
      <c r="L69" s="62">
        <v>1428.5714285714287</v>
      </c>
      <c r="M69" s="62">
        <v>16.96</v>
      </c>
      <c r="N69" s="63">
        <v>25.72990536366402</v>
      </c>
      <c r="O69" s="64">
        <v>544.12333915283978</v>
      </c>
      <c r="P69" s="63">
        <v>18.137444638427993</v>
      </c>
    </row>
    <row r="70" spans="1:16">
      <c r="A70" s="30" t="s">
        <v>140</v>
      </c>
      <c r="B70" s="30" t="s">
        <v>349</v>
      </c>
      <c r="C70" s="31">
        <v>35696366730</v>
      </c>
      <c r="D70" s="31">
        <v>28125000</v>
      </c>
      <c r="E70" s="32">
        <v>5.6250668800676413</v>
      </c>
      <c r="F70" s="32">
        <v>0.12180412786721108</v>
      </c>
      <c r="G70" s="31">
        <v>4.3228220000000004</v>
      </c>
      <c r="H70" s="32">
        <v>1645</v>
      </c>
      <c r="I70" s="32">
        <v>-28.541937954501236</v>
      </c>
      <c r="J70" s="31">
        <v>162266865</v>
      </c>
      <c r="K70" s="32">
        <v>284.60061763071593</v>
      </c>
      <c r="L70" s="32">
        <v>1422.2222222222222</v>
      </c>
      <c r="M70" s="32">
        <v>15.37</v>
      </c>
      <c r="N70" s="33">
        <v>5.1148354266213447</v>
      </c>
      <c r="O70" s="34">
        <v>271.5492067249059</v>
      </c>
      <c r="P70" s="33">
        <v>9.0516402241635294</v>
      </c>
    </row>
    <row r="71" spans="1:16">
      <c r="A71" s="60" t="s">
        <v>313</v>
      </c>
      <c r="B71" s="60" t="s">
        <v>287</v>
      </c>
      <c r="C71" s="61">
        <v>76967995</v>
      </c>
      <c r="D71" s="61">
        <v>28340000</v>
      </c>
      <c r="E71" s="62">
        <v>88.09591660411472</v>
      </c>
      <c r="F71" s="62">
        <v>129.52234269012396</v>
      </c>
      <c r="G71" s="61">
        <v>16.64443</v>
      </c>
      <c r="H71" s="62">
        <v>27.28</v>
      </c>
      <c r="I71" s="62">
        <v>3.0994940734490939E-2</v>
      </c>
      <c r="J71" s="61">
        <v>-51595</v>
      </c>
      <c r="K71" s="62">
        <v>-13182.672739606551</v>
      </c>
      <c r="L71" s="62">
        <v>1411.4326040931546</v>
      </c>
      <c r="M71" s="62">
        <v>58.73</v>
      </c>
      <c r="N71" s="63">
        <v>55.438618331220148</v>
      </c>
      <c r="O71" s="64">
        <v>2074.51472531132</v>
      </c>
      <c r="P71" s="63">
        <v>69.150490843710671</v>
      </c>
    </row>
    <row r="72" spans="1:16">
      <c r="A72" s="50" t="s">
        <v>60</v>
      </c>
      <c r="B72" s="50" t="s">
        <v>355</v>
      </c>
      <c r="C72" s="51">
        <v>385874216</v>
      </c>
      <c r="D72" s="51">
        <v>30000000</v>
      </c>
      <c r="E72" s="52">
        <v>35.191255676789424</v>
      </c>
      <c r="F72" s="52">
        <v>12.750454955358487</v>
      </c>
      <c r="G72" s="51">
        <v>12.224814</v>
      </c>
      <c r="H72" s="52">
        <v>93</v>
      </c>
      <c r="I72" s="52">
        <v>-2.9570423012990688</v>
      </c>
      <c r="J72" s="51">
        <v>11913466</v>
      </c>
      <c r="K72" s="52">
        <v>231.67061541955968</v>
      </c>
      <c r="L72" s="52">
        <v>1333.3333333333333</v>
      </c>
      <c r="M72" s="52">
        <v>40.74</v>
      </c>
      <c r="N72" s="53">
        <v>89.311552722303588</v>
      </c>
      <c r="O72" s="54">
        <v>717.92007872410841</v>
      </c>
      <c r="P72" s="53">
        <v>23.930669290803614</v>
      </c>
    </row>
    <row r="73" spans="1:16">
      <c r="A73" s="30" t="s">
        <v>669</v>
      </c>
      <c r="B73" s="30" t="s">
        <v>349</v>
      </c>
      <c r="C73" s="31">
        <v>204500139</v>
      </c>
      <c r="D73" s="31">
        <v>30000000</v>
      </c>
      <c r="E73" s="32">
        <v>1.2362445579162418</v>
      </c>
      <c r="F73" s="32">
        <v>1.1979113933296917E-2</v>
      </c>
      <c r="G73" s="31">
        <v>9.3998380000000008</v>
      </c>
      <c r="H73" s="32">
        <v>3442.5</v>
      </c>
      <c r="I73" s="32">
        <v>345.07951147102449</v>
      </c>
      <c r="J73" s="31">
        <v>30988843</v>
      </c>
      <c r="K73" s="32">
        <v>3330.2308188789107</v>
      </c>
      <c r="L73" s="32">
        <v>1333.3333333333333</v>
      </c>
      <c r="M73" s="32">
        <v>31.33</v>
      </c>
      <c r="N73" s="33">
        <v>66.191165879989086</v>
      </c>
      <c r="O73" s="34">
        <v>2793.4868867107543</v>
      </c>
      <c r="P73" s="33">
        <v>93.11622955702515</v>
      </c>
    </row>
    <row r="74" spans="1:16">
      <c r="A74" s="25" t="s">
        <v>756</v>
      </c>
      <c r="B74" s="25" t="s">
        <v>689</v>
      </c>
      <c r="C74" s="26">
        <v>55337978</v>
      </c>
      <c r="D74" s="26">
        <v>30000000</v>
      </c>
      <c r="E74" s="27">
        <v>123.73064728945745</v>
      </c>
      <c r="F74" s="27">
        <v>187.47067771129917</v>
      </c>
      <c r="G74" s="26">
        <v>14.484933</v>
      </c>
      <c r="H74" s="27">
        <v>22.32</v>
      </c>
      <c r="I74" s="27">
        <v>-0.5271746179206005</v>
      </c>
      <c r="J74" s="26">
        <v>-5688287</v>
      </c>
      <c r="K74" s="27">
        <v>-116.02790084255594</v>
      </c>
      <c r="L74" s="27">
        <v>1333.3333333333333</v>
      </c>
      <c r="M74" s="27">
        <v>48.28</v>
      </c>
      <c r="N74" s="28">
        <v>3.2371993996780168</v>
      </c>
      <c r="O74" s="29">
        <v>134.00209770993746</v>
      </c>
      <c r="P74" s="28">
        <v>4.4667365903312488</v>
      </c>
    </row>
    <row r="75" spans="1:16">
      <c r="A75" s="30" t="s">
        <v>727</v>
      </c>
      <c r="B75" s="30" t="s">
        <v>357</v>
      </c>
      <c r="C75" s="31">
        <v>455277050</v>
      </c>
      <c r="D75" s="31">
        <v>31042007</v>
      </c>
      <c r="E75" s="32">
        <v>8.8762297610944056</v>
      </c>
      <c r="F75" s="32">
        <v>1.4815674700959645</v>
      </c>
      <c r="G75" s="31">
        <v>24.164194999999999</v>
      </c>
      <c r="H75" s="32">
        <v>186.5</v>
      </c>
      <c r="I75" s="32">
        <v>10.061980319339028</v>
      </c>
      <c r="J75" s="31">
        <v>8883359</v>
      </c>
      <c r="K75" s="32">
        <v>674.41914156570726</v>
      </c>
      <c r="L75" s="32">
        <v>1288.5764763856926</v>
      </c>
      <c r="M75" s="32">
        <v>77.84</v>
      </c>
      <c r="N75" s="33">
        <v>83.014332507635672</v>
      </c>
      <c r="O75" s="34">
        <v>3000</v>
      </c>
      <c r="P75" s="33">
        <v>100</v>
      </c>
    </row>
    <row r="76" spans="1:16">
      <c r="A76" s="35" t="s">
        <v>127</v>
      </c>
      <c r="B76" s="35" t="s">
        <v>208</v>
      </c>
      <c r="C76" s="36">
        <v>666088085</v>
      </c>
      <c r="D76" s="36">
        <v>31095331</v>
      </c>
      <c r="E76" s="37">
        <v>73.301302345639627</v>
      </c>
      <c r="F76" s="37">
        <v>31.855526471351627</v>
      </c>
      <c r="G76" s="36">
        <v>7.4210630000000002</v>
      </c>
      <c r="H76" s="37">
        <v>73.55</v>
      </c>
      <c r="I76" s="37">
        <v>-1.5911571535926896</v>
      </c>
      <c r="J76" s="36">
        <v>-76866655</v>
      </c>
      <c r="K76" s="37">
        <v>-29.935665783817445</v>
      </c>
      <c r="L76" s="37">
        <v>1286.3667539027001</v>
      </c>
      <c r="M76" s="37">
        <v>23.86</v>
      </c>
      <c r="N76" s="38">
        <v>44.240831009941445</v>
      </c>
      <c r="O76" s="39">
        <v>593.84608280947202</v>
      </c>
      <c r="P76" s="38">
        <v>19.794869426982402</v>
      </c>
    </row>
    <row r="77" spans="1:16">
      <c r="A77" s="50" t="s">
        <v>335</v>
      </c>
      <c r="B77" s="50" t="s">
        <v>355</v>
      </c>
      <c r="C77" s="51">
        <v>447890029</v>
      </c>
      <c r="D77" s="51">
        <v>31862500</v>
      </c>
      <c r="E77" s="52">
        <v>59.128219439493229</v>
      </c>
      <c r="F77" s="52">
        <v>80.683943492920633</v>
      </c>
      <c r="G77" s="51">
        <v>29.645479000000002</v>
      </c>
      <c r="H77" s="52">
        <v>22.82</v>
      </c>
      <c r="I77" s="52">
        <v>-0.5197444437533818</v>
      </c>
      <c r="J77" s="51">
        <v>-12400268</v>
      </c>
      <c r="K77" s="52">
        <v>-59.09852109647953</v>
      </c>
      <c r="L77" s="52">
        <v>1255.3942722636327</v>
      </c>
      <c r="M77" s="52">
        <v>93.04</v>
      </c>
      <c r="N77" s="53">
        <v>40.883360709649878</v>
      </c>
      <c r="O77" s="54">
        <v>209.99062090674767</v>
      </c>
      <c r="P77" s="53">
        <v>6.9996873635582553</v>
      </c>
    </row>
    <row r="78" spans="1:16">
      <c r="A78" s="30" t="s">
        <v>405</v>
      </c>
      <c r="B78" s="30" t="s">
        <v>349</v>
      </c>
      <c r="C78" s="31">
        <v>7204572126</v>
      </c>
      <c r="D78" s="31">
        <v>32387040</v>
      </c>
      <c r="E78" s="32">
        <v>37.264762548014666</v>
      </c>
      <c r="F78" s="32">
        <v>16.09240888275135</v>
      </c>
      <c r="G78" s="31">
        <v>14.567467000000001</v>
      </c>
      <c r="H78" s="32">
        <v>73.7</v>
      </c>
      <c r="I78" s="32">
        <v>0.71011413928788159</v>
      </c>
      <c r="J78" s="31">
        <v>-327345700</v>
      </c>
      <c r="K78" s="32">
        <v>-7.0740912741484001</v>
      </c>
      <c r="L78" s="32">
        <v>1235.0619260049698</v>
      </c>
      <c r="M78" s="32">
        <v>44.97</v>
      </c>
      <c r="N78" s="33">
        <v>368.74689757873256</v>
      </c>
      <c r="O78" s="34">
        <v>632.0201429743546</v>
      </c>
      <c r="P78" s="33">
        <v>21.067338099145154</v>
      </c>
    </row>
    <row r="79" spans="1:16">
      <c r="A79" s="25" t="s">
        <v>675</v>
      </c>
      <c r="B79" s="25" t="s">
        <v>691</v>
      </c>
      <c r="C79" s="26">
        <v>1459734156</v>
      </c>
      <c r="D79" s="26">
        <v>33811732</v>
      </c>
      <c r="E79" s="27">
        <v>15.553642504205834</v>
      </c>
      <c r="F79" s="27">
        <v>1.3855640638521773</v>
      </c>
      <c r="G79" s="26">
        <v>7.956887</v>
      </c>
      <c r="H79" s="27">
        <v>323.25</v>
      </c>
      <c r="I79" s="27">
        <v>10.420894244071746</v>
      </c>
      <c r="J79" s="26">
        <v>174328179</v>
      </c>
      <c r="K79" s="27">
        <v>64.39288867923068</v>
      </c>
      <c r="L79" s="27">
        <v>1183.0213252607114</v>
      </c>
      <c r="M79" s="27">
        <v>23.53</v>
      </c>
      <c r="N79" s="28">
        <v>26.786695117843799</v>
      </c>
      <c r="O79" s="29">
        <v>1347.4348069835401</v>
      </c>
      <c r="P79" s="28">
        <v>44.914493566118004</v>
      </c>
    </row>
    <row r="80" spans="1:16">
      <c r="A80" s="60" t="s">
        <v>17</v>
      </c>
      <c r="B80" s="60" t="s">
        <v>287</v>
      </c>
      <c r="C80" s="61">
        <v>1829648308</v>
      </c>
      <c r="D80" s="61">
        <v>35100498</v>
      </c>
      <c r="E80" s="62">
        <v>448.67139825057154</v>
      </c>
      <c r="F80" s="62">
        <v>2556.495912112538</v>
      </c>
      <c r="G80" s="61">
        <v>17.518242999999998</v>
      </c>
      <c r="H80" s="62">
        <v>5.09</v>
      </c>
      <c r="I80" s="62">
        <v>-2.134578355119503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71.923280299983375</v>
      </c>
      <c r="F81" s="57">
        <v>86.863865096598275</v>
      </c>
      <c r="G81" s="56">
        <v>23.567941000000001</v>
      </c>
      <c r="H81" s="57">
        <v>23.6</v>
      </c>
      <c r="I81" s="57">
        <v>0.28167704933807158</v>
      </c>
      <c r="J81" s="56">
        <v>-15955475</v>
      </c>
      <c r="K81" s="57">
        <v>-51.894412419561313</v>
      </c>
      <c r="L81" s="57">
        <v>1111.1111111111111</v>
      </c>
      <c r="M81" s="57">
        <v>65.459999999999994</v>
      </c>
      <c r="N81" s="58">
        <v>39.925299861183376</v>
      </c>
      <c r="O81" s="59">
        <v>1276.5511061534694</v>
      </c>
      <c r="P81" s="58">
        <v>42.551703538448983</v>
      </c>
    </row>
    <row r="82" spans="1:16">
      <c r="A82" s="30" t="s">
        <v>673</v>
      </c>
      <c r="B82" s="30" t="s">
        <v>349</v>
      </c>
      <c r="C82" s="31">
        <v>1474864054</v>
      </c>
      <c r="D82" s="31">
        <v>36732300</v>
      </c>
      <c r="E82" s="32">
        <v>13.590586191113751</v>
      </c>
      <c r="F82" s="32">
        <v>2.7205152091487022</v>
      </c>
      <c r="G82" s="31">
        <v>21.706330999999999</v>
      </c>
      <c r="H82" s="32">
        <v>135.6</v>
      </c>
      <c r="I82" s="32">
        <v>3.8242480115968647E-7</v>
      </c>
      <c r="J82" s="31">
        <v>-253569202</v>
      </c>
      <c r="K82" s="32">
        <v>-19.701102344440081</v>
      </c>
      <c r="L82" s="32">
        <v>1088.959852772628</v>
      </c>
      <c r="M82" s="32">
        <v>59.09</v>
      </c>
      <c r="N82" s="33">
        <v>15.272355791452421</v>
      </c>
      <c r="O82" s="34">
        <v>2722.5656946877107</v>
      </c>
      <c r="P82" s="33">
        <v>90.752189822923683</v>
      </c>
    </row>
    <row r="83" spans="1:16">
      <c r="A83" s="30" t="s">
        <v>81</v>
      </c>
      <c r="B83" s="30" t="s">
        <v>349</v>
      </c>
      <c r="C83" s="31">
        <v>886453369</v>
      </c>
      <c r="D83" s="31">
        <v>37250000</v>
      </c>
      <c r="E83" s="32">
        <v>43.993844095374186</v>
      </c>
      <c r="F83" s="32">
        <v>34.736552779608516</v>
      </c>
      <c r="G83" s="31">
        <v>26.585895000000001</v>
      </c>
      <c r="H83" s="32">
        <v>34.200000000000003</v>
      </c>
      <c r="I83" s="32">
        <v>-1.0167583114776448</v>
      </c>
      <c r="J83" s="31">
        <v>-336099310</v>
      </c>
      <c r="K83" s="32">
        <v>-3.7682314789637621</v>
      </c>
      <c r="L83" s="32">
        <v>1073.8255033557048</v>
      </c>
      <c r="M83" s="32">
        <v>71.37</v>
      </c>
      <c r="N83" s="33">
        <v>38.787078004221968</v>
      </c>
      <c r="O83" s="34">
        <v>100.02062292109626</v>
      </c>
      <c r="P83" s="33">
        <v>3.3340207640365422</v>
      </c>
    </row>
    <row r="84" spans="1:16">
      <c r="A84" s="70" t="s">
        <v>165</v>
      </c>
      <c r="B84" s="70" t="s">
        <v>221</v>
      </c>
      <c r="C84" s="71">
        <v>10580143341</v>
      </c>
      <c r="D84" s="71">
        <v>37264000</v>
      </c>
      <c r="E84" s="72">
        <v>46.800344850400251</v>
      </c>
      <c r="F84" s="72">
        <v>4.8868213059662482</v>
      </c>
      <c r="G84" s="71">
        <v>3.3655849999999998</v>
      </c>
      <c r="H84" s="72">
        <v>254</v>
      </c>
      <c r="I84" s="72">
        <v>4.533713456370208</v>
      </c>
      <c r="J84" s="71">
        <v>25223013</v>
      </c>
      <c r="K84" s="72">
        <v>379.68691527851968</v>
      </c>
      <c r="L84" s="72">
        <v>1073.4220695577501</v>
      </c>
      <c r="M84" s="72">
        <v>9.0299999999999994</v>
      </c>
      <c r="N84" s="73">
        <v>19.320531940060764</v>
      </c>
      <c r="O84" s="74">
        <v>1251.2525626608283</v>
      </c>
      <c r="P84" s="73">
        <v>41.708418755360945</v>
      </c>
    </row>
    <row r="85" spans="1:16">
      <c r="A85" s="25" t="s">
        <v>713</v>
      </c>
      <c r="B85" s="25" t="s">
        <v>689</v>
      </c>
      <c r="C85" s="26">
        <v>91442529</v>
      </c>
      <c r="D85" s="26">
        <v>37500000</v>
      </c>
      <c r="E85" s="27">
        <v>90.810901621712432</v>
      </c>
      <c r="F85" s="27">
        <v>201.80200360380542</v>
      </c>
      <c r="G85" s="26">
        <v>36.075847000000003</v>
      </c>
      <c r="H85" s="27">
        <v>12.21</v>
      </c>
      <c r="I85" s="27">
        <v>-0.58536963632879768</v>
      </c>
      <c r="J85" s="26">
        <v>-6134544</v>
      </c>
      <c r="K85" s="27">
        <v>-73.355085561371794</v>
      </c>
      <c r="L85" s="27">
        <v>1066.6666666666667</v>
      </c>
      <c r="M85" s="27">
        <v>96.2</v>
      </c>
      <c r="N85" s="28">
        <v>4.7752863045947738</v>
      </c>
      <c r="O85" s="29">
        <v>376.42421887201164</v>
      </c>
      <c r="P85" s="28">
        <v>12.547473962400387</v>
      </c>
    </row>
    <row r="86" spans="1:16">
      <c r="A86" s="45" t="s">
        <v>453</v>
      </c>
      <c r="B86" s="45" t="s">
        <v>375</v>
      </c>
      <c r="C86" s="46">
        <v>2638457366</v>
      </c>
      <c r="D86" s="46">
        <v>37600000</v>
      </c>
      <c r="E86" s="47">
        <v>28.117818427995303</v>
      </c>
      <c r="F86" s="47">
        <v>7.2603332028494378</v>
      </c>
      <c r="G86" s="46">
        <v>13.732926000000001</v>
      </c>
      <c r="H86" s="47">
        <v>103.6</v>
      </c>
      <c r="I86" s="47">
        <v>-2.5492683111189933</v>
      </c>
      <c r="J86" s="46">
        <v>-115451486</v>
      </c>
      <c r="K86" s="47">
        <v>-33.54482591934763</v>
      </c>
      <c r="L86" s="47">
        <v>1063.8297872340424</v>
      </c>
      <c r="M86" s="47">
        <v>36.520000000000003</v>
      </c>
      <c r="N86" s="48">
        <v>45.616553430156905</v>
      </c>
      <c r="O86" s="49">
        <v>601.21367080972095</v>
      </c>
      <c r="P86" s="48">
        <v>20.040455693657364</v>
      </c>
    </row>
    <row r="87" spans="1:16">
      <c r="A87" s="50" t="s">
        <v>278</v>
      </c>
      <c r="B87" s="50" t="s">
        <v>355</v>
      </c>
      <c r="C87" s="51">
        <v>3337733172</v>
      </c>
      <c r="D87" s="51">
        <v>38700772</v>
      </c>
      <c r="E87" s="52">
        <v>25.790520851790003</v>
      </c>
      <c r="F87" s="52">
        <v>5.7449002905816586</v>
      </c>
      <c r="G87" s="51">
        <v>13.534167</v>
      </c>
      <c r="H87" s="52">
        <v>114.6</v>
      </c>
      <c r="I87" s="52">
        <v>-11.11468422255075</v>
      </c>
      <c r="J87" s="51">
        <v>-6595639</v>
      </c>
      <c r="K87" s="52">
        <v>-680.6451280914556</v>
      </c>
      <c r="L87" s="52">
        <v>1033.5711132584124</v>
      </c>
      <c r="M87" s="52">
        <v>34.97</v>
      </c>
      <c r="N87" s="53">
        <v>45.16276237742197</v>
      </c>
      <c r="O87" s="54">
        <v>656.86063765877805</v>
      </c>
      <c r="P87" s="53">
        <v>21.895354588625935</v>
      </c>
    </row>
    <row r="88" spans="1:16">
      <c r="A88" s="25" t="s">
        <v>171</v>
      </c>
      <c r="B88" s="25" t="s">
        <v>353</v>
      </c>
      <c r="C88" s="26">
        <v>58292296</v>
      </c>
      <c r="D88" s="26">
        <v>39000000</v>
      </c>
      <c r="E88" s="27">
        <v>34.936163005324026</v>
      </c>
      <c r="F88" s="27">
        <v>13.572712900281285</v>
      </c>
      <c r="G88" s="26">
        <v>17.102171999999999</v>
      </c>
      <c r="H88" s="27">
        <v>66.95</v>
      </c>
      <c r="I88" s="27">
        <v>-4.7319202483593017</v>
      </c>
      <c r="J88" s="26">
        <v>-7099673</v>
      </c>
      <c r="K88" s="27">
        <v>-362.55190908088304</v>
      </c>
      <c r="L88" s="27">
        <v>1025.6410256410256</v>
      </c>
      <c r="M88" s="27">
        <v>43.85</v>
      </c>
      <c r="N88" s="28">
        <v>69.007396190071745</v>
      </c>
      <c r="O88" s="29">
        <v>610.89521393233917</v>
      </c>
      <c r="P88" s="28">
        <v>20.36317379774464</v>
      </c>
    </row>
    <row r="89" spans="1:16">
      <c r="A89" s="55" t="s">
        <v>550</v>
      </c>
      <c r="B89" s="55" t="s">
        <v>233</v>
      </c>
      <c r="C89" s="56">
        <v>832617284</v>
      </c>
      <c r="D89" s="56">
        <v>39000000</v>
      </c>
      <c r="E89" s="57">
        <v>2.9019636862774116</v>
      </c>
      <c r="F89" s="57">
        <v>5.0618588632084627E-2</v>
      </c>
      <c r="G89" s="56">
        <v>10.211128</v>
      </c>
      <c r="H89" s="57">
        <v>1350</v>
      </c>
      <c r="I89" s="57">
        <v>-38.191810350408332</v>
      </c>
      <c r="J89" s="56">
        <v>-34585163</v>
      </c>
      <c r="K89" s="57">
        <v>-1657.647240234201</v>
      </c>
      <c r="L89" s="57">
        <v>1025.6410256410256</v>
      </c>
      <c r="M89" s="57">
        <v>26.18</v>
      </c>
      <c r="N89" s="58">
        <v>15.489860437091497</v>
      </c>
      <c r="O89" s="59">
        <v>1266.3384911376397</v>
      </c>
      <c r="P89" s="58">
        <v>42.211283037921326</v>
      </c>
    </row>
    <row r="90" spans="1:16">
      <c r="A90" s="25" t="s">
        <v>150</v>
      </c>
      <c r="B90" s="25" t="s">
        <v>353</v>
      </c>
      <c r="C90" s="26">
        <v>4808797069</v>
      </c>
      <c r="D90" s="26">
        <v>39916800</v>
      </c>
      <c r="E90" s="27">
        <v>49.411906548236104</v>
      </c>
      <c r="F90" s="27">
        <v>15.669271371869979</v>
      </c>
      <c r="G90" s="26">
        <v>10.270289999999999</v>
      </c>
      <c r="H90" s="27">
        <v>78.849999999999994</v>
      </c>
      <c r="I90" s="27">
        <v>-0.84667833470631138</v>
      </c>
      <c r="J90" s="26">
        <v>25018829</v>
      </c>
      <c r="K90" s="27">
        <v>126.04215808821428</v>
      </c>
      <c r="L90" s="27">
        <v>1002.0843354176687</v>
      </c>
      <c r="M90" s="27">
        <v>25.72</v>
      </c>
      <c r="N90" s="28">
        <v>22.005448192975141</v>
      </c>
      <c r="O90" s="29">
        <v>799.68372322314224</v>
      </c>
      <c r="P90" s="28">
        <v>26.656124107438075</v>
      </c>
    </row>
    <row r="91" spans="1:16">
      <c r="A91" s="25" t="s">
        <v>732</v>
      </c>
      <c r="B91" s="25" t="s">
        <v>689</v>
      </c>
      <c r="C91" s="26">
        <v>583507211</v>
      </c>
      <c r="D91" s="26">
        <v>42000000</v>
      </c>
      <c r="E91" s="27">
        <v>112.43593625224221</v>
      </c>
      <c r="F91" s="27">
        <v>334.63076265548278</v>
      </c>
      <c r="G91" s="26">
        <v>39.884191999999999</v>
      </c>
      <c r="H91" s="27">
        <v>8.92</v>
      </c>
      <c r="I91" s="27">
        <v>-0.15615870666355036</v>
      </c>
      <c r="J91" s="26">
        <v>83842992</v>
      </c>
      <c r="K91" s="27">
        <v>4.0074905723784289</v>
      </c>
      <c r="L91" s="27">
        <v>952.38095238095241</v>
      </c>
      <c r="M91" s="27">
        <v>94.96</v>
      </c>
      <c r="N91" s="28">
        <v>0.34872596430086666</v>
      </c>
      <c r="O91" s="29">
        <v>462.49903867064643</v>
      </c>
      <c r="P91" s="28">
        <v>15.416634622354881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112.05167285303952</v>
      </c>
      <c r="F93" s="32">
        <v>133.39484863457085</v>
      </c>
      <c r="G93" s="31">
        <v>17.263808999999998</v>
      </c>
      <c r="H93" s="32">
        <v>20.68</v>
      </c>
      <c r="I93" s="32">
        <v>-0.49661311858580603</v>
      </c>
      <c r="J93" s="31">
        <v>-153589240</v>
      </c>
      <c r="K93" s="32">
        <v>-5.4691331241693755</v>
      </c>
      <c r="L93" s="32">
        <v>952.38095238095241</v>
      </c>
      <c r="M93" s="32">
        <v>41.1</v>
      </c>
      <c r="N93" s="33">
        <v>102.06882631398656</v>
      </c>
      <c r="O93" s="34">
        <v>523.89050424306947</v>
      </c>
      <c r="P93" s="33">
        <v>17.463016808102317</v>
      </c>
    </row>
    <row r="94" spans="1:16">
      <c r="A94" s="111" t="s">
        <v>134</v>
      </c>
      <c r="B94" s="111" t="s">
        <v>697</v>
      </c>
      <c r="C94" s="112">
        <v>443664778</v>
      </c>
      <c r="D94" s="112">
        <v>44000000</v>
      </c>
      <c r="E94" s="113">
        <v>75.207184512253576</v>
      </c>
      <c r="F94" s="113">
        <v>71.218924727512857</v>
      </c>
      <c r="G94" s="112">
        <v>22.200189999999999</v>
      </c>
      <c r="H94" s="113">
        <v>23.96</v>
      </c>
      <c r="I94" s="113">
        <v>0.16526767891489058</v>
      </c>
      <c r="J94" s="112">
        <v>-36555569</v>
      </c>
      <c r="K94" s="113">
        <v>-28.887527369632792</v>
      </c>
      <c r="L94" s="113">
        <v>909.09090909090912</v>
      </c>
      <c r="M94" s="113">
        <v>50.45</v>
      </c>
      <c r="N94" s="114">
        <v>10.941316003748438</v>
      </c>
      <c r="O94" s="115">
        <v>799.58488957950931</v>
      </c>
      <c r="P94" s="114">
        <v>26.652829652650311</v>
      </c>
    </row>
    <row r="95" spans="1:16">
      <c r="A95" s="90" t="s">
        <v>310</v>
      </c>
      <c r="B95" s="90" t="s">
        <v>609</v>
      </c>
      <c r="C95" s="91">
        <v>1308185749</v>
      </c>
      <c r="D95" s="91">
        <v>45000000</v>
      </c>
      <c r="E95" s="92">
        <v>107.72843815310365</v>
      </c>
      <c r="F95" s="92">
        <v>199.49710769093269</v>
      </c>
      <c r="G95" s="91">
        <v>30.943805000000001</v>
      </c>
      <c r="H95" s="92">
        <v>12</v>
      </c>
      <c r="I95" s="92">
        <v>-0.68038890978158229</v>
      </c>
      <c r="J95" s="91">
        <v>4012898</v>
      </c>
      <c r="K95" s="92">
        <v>134.56609163751483</v>
      </c>
      <c r="L95" s="92">
        <v>888.88888888888891</v>
      </c>
      <c r="M95" s="92">
        <v>68.760000000000005</v>
      </c>
      <c r="N95" s="93">
        <v>1.7170568074462831</v>
      </c>
      <c r="O95" s="94">
        <v>481.85326710587037</v>
      </c>
      <c r="P95" s="93">
        <v>16.061775570195678</v>
      </c>
    </row>
    <row r="96" spans="1:16">
      <c r="A96" s="50" t="s">
        <v>347</v>
      </c>
      <c r="B96" s="50" t="s">
        <v>355</v>
      </c>
      <c r="C96" s="51">
        <v>765978559</v>
      </c>
      <c r="D96" s="51">
        <v>45500000</v>
      </c>
      <c r="E96" s="52">
        <v>72.12873406624422</v>
      </c>
      <c r="F96" s="52">
        <v>45.292768644423376</v>
      </c>
      <c r="G96" s="51">
        <v>15.667655999999999</v>
      </c>
      <c r="H96" s="52">
        <v>35.4</v>
      </c>
      <c r="I96" s="52">
        <v>-1.1363722067870299</v>
      </c>
      <c r="J96" s="51">
        <v>-12773903</v>
      </c>
      <c r="K96" s="52">
        <v>-124.66823961321766</v>
      </c>
      <c r="L96" s="52">
        <v>879.12087912087907</v>
      </c>
      <c r="M96" s="52">
        <v>34.43</v>
      </c>
      <c r="N96" s="53">
        <v>45.463593429918454</v>
      </c>
      <c r="O96" s="54">
        <v>427.43879491895984</v>
      </c>
      <c r="P96" s="53">
        <v>14.247959830631995</v>
      </c>
    </row>
    <row r="97" spans="1:16">
      <c r="A97" s="55" t="s">
        <v>79</v>
      </c>
      <c r="B97" s="55" t="s">
        <v>233</v>
      </c>
      <c r="C97" s="56">
        <v>6239033292</v>
      </c>
      <c r="D97" s="56">
        <v>46000000</v>
      </c>
      <c r="E97" s="57">
        <v>35.046438283046953</v>
      </c>
      <c r="F97" s="57">
        <v>9.7676806808938004</v>
      </c>
      <c r="G97" s="56">
        <v>14.636780999999999</v>
      </c>
      <c r="H97" s="57">
        <v>78</v>
      </c>
      <c r="I97" s="57">
        <v>-3.32399965826994</v>
      </c>
      <c r="J97" s="56">
        <v>-47850125</v>
      </c>
      <c r="K97" s="57">
        <v>-74.984130135501218</v>
      </c>
      <c r="L97" s="57">
        <v>869.56521739130437</v>
      </c>
      <c r="M97" s="57">
        <v>31.81</v>
      </c>
      <c r="N97" s="58">
        <v>18.951677649315446</v>
      </c>
      <c r="O97" s="59">
        <v>504.95333664527863</v>
      </c>
      <c r="P97" s="58">
        <v>16.831777888175953</v>
      </c>
    </row>
    <row r="98" spans="1:16">
      <c r="A98" s="40" t="s">
        <v>102</v>
      </c>
      <c r="B98" s="40" t="s">
        <v>255</v>
      </c>
      <c r="C98" s="41">
        <v>1186366071</v>
      </c>
      <c r="D98" s="41">
        <v>46656000</v>
      </c>
      <c r="E98" s="42">
        <v>56.646001599850571</v>
      </c>
      <c r="F98" s="42">
        <v>43.361443023597154</v>
      </c>
      <c r="G98" s="41">
        <v>24.81212</v>
      </c>
      <c r="H98" s="42">
        <v>28.46</v>
      </c>
      <c r="I98" s="42">
        <v>0.1457840597189346</v>
      </c>
      <c r="J98" s="41">
        <v>-1305327</v>
      </c>
      <c r="K98" s="42">
        <v>-1000.7975013157622</v>
      </c>
      <c r="L98" s="42">
        <v>857.33882030178324</v>
      </c>
      <c r="M98" s="42">
        <v>53.18</v>
      </c>
      <c r="N98" s="43">
        <v>25.26565196327811</v>
      </c>
      <c r="O98" s="44">
        <v>1246.9645213762103</v>
      </c>
      <c r="P98" s="43">
        <v>41.565484045873674</v>
      </c>
    </row>
    <row r="99" spans="1:16">
      <c r="A99" s="30" t="s">
        <v>303</v>
      </c>
      <c r="B99" s="30" t="s">
        <v>349</v>
      </c>
      <c r="C99" s="31">
        <v>2686991410</v>
      </c>
      <c r="D99" s="31">
        <v>46846881</v>
      </c>
      <c r="E99" s="32">
        <v>1.5756849081682327</v>
      </c>
      <c r="F99" s="32">
        <v>2.1954822416297544E-2</v>
      </c>
      <c r="G99" s="31">
        <v>16.937048000000001</v>
      </c>
      <c r="H99" s="32">
        <v>1499</v>
      </c>
      <c r="I99" s="32">
        <v>-9.5335936015064817</v>
      </c>
      <c r="J99" s="31">
        <v>-10386136</v>
      </c>
      <c r="K99" s="32">
        <v>-6910.1176502984363</v>
      </c>
      <c r="L99" s="32">
        <v>853.84553135992132</v>
      </c>
      <c r="M99" s="32">
        <v>36.15</v>
      </c>
      <c r="N99" s="33">
        <v>12.119447882095669</v>
      </c>
      <c r="O99" s="34">
        <v>831.77093616612729</v>
      </c>
      <c r="P99" s="33">
        <v>27.725697872204243</v>
      </c>
    </row>
    <row r="100" spans="1:16">
      <c r="A100" s="70" t="s">
        <v>302</v>
      </c>
      <c r="B100" s="70" t="s">
        <v>221</v>
      </c>
      <c r="C100" s="71">
        <v>791053925</v>
      </c>
      <c r="D100" s="71">
        <v>47500000</v>
      </c>
      <c r="E100" s="72">
        <v>165.99159958012424</v>
      </c>
      <c r="F100" s="72">
        <v>388.28444346227894</v>
      </c>
      <c r="G100" s="71">
        <v>24.419506999999999</v>
      </c>
      <c r="H100" s="72">
        <v>9.8699999999999992</v>
      </c>
      <c r="I100" s="72">
        <v>-0.26848628950369502</v>
      </c>
      <c r="J100" s="71">
        <v>-11680733</v>
      </c>
      <c r="K100" s="72">
        <v>-36.598730576240378</v>
      </c>
      <c r="L100" s="72">
        <v>842.10526315789468</v>
      </c>
      <c r="M100" s="72">
        <v>51.4</v>
      </c>
      <c r="N100" s="73">
        <v>18.32080735445652</v>
      </c>
      <c r="O100" s="74">
        <v>704.44358444582485</v>
      </c>
      <c r="P100" s="73">
        <v>23.481452814860827</v>
      </c>
    </row>
    <row r="101" spans="1:16">
      <c r="A101" s="25" t="s">
        <v>757</v>
      </c>
      <c r="B101" s="25" t="s">
        <v>376</v>
      </c>
      <c r="C101" s="26">
        <v>903452863</v>
      </c>
      <c r="D101" s="26">
        <v>49875000</v>
      </c>
      <c r="E101" s="27">
        <v>51.752629432151267</v>
      </c>
      <c r="F101" s="27">
        <v>49.411747876501984</v>
      </c>
      <c r="G101" s="26">
        <v>37.056989999999999</v>
      </c>
      <c r="H101" s="27">
        <v>20.86</v>
      </c>
      <c r="I101" s="27">
        <v>-0.38260239494722015</v>
      </c>
      <c r="J101" s="26">
        <v>-3766086</v>
      </c>
      <c r="K101" s="27">
        <v>-278.10703207521016</v>
      </c>
      <c r="L101" s="27">
        <v>802.00501253132836</v>
      </c>
      <c r="M101" s="27">
        <v>74.290000000000006</v>
      </c>
      <c r="N101" s="28">
        <v>9.0611392962528559</v>
      </c>
      <c r="O101" s="29">
        <v>755.02649943207678</v>
      </c>
      <c r="P101" s="28">
        <v>25.167549981069225</v>
      </c>
    </row>
    <row r="102" spans="1:16">
      <c r="A102" s="101" t="s">
        <v>91</v>
      </c>
      <c r="B102" s="101" t="s">
        <v>696</v>
      </c>
      <c r="C102" s="102">
        <v>4663031329</v>
      </c>
      <c r="D102" s="102">
        <v>52000000</v>
      </c>
      <c r="E102" s="103">
        <v>61.734223229691835</v>
      </c>
      <c r="F102" s="103">
        <v>34.917547075617556</v>
      </c>
      <c r="G102" s="102">
        <v>18.913271000000002</v>
      </c>
      <c r="H102" s="103">
        <v>34.26</v>
      </c>
      <c r="I102" s="103">
        <v>-0.56084595261259551</v>
      </c>
      <c r="J102" s="102">
        <v>-394278669</v>
      </c>
      <c r="K102" s="103">
        <v>-4.484138095738575</v>
      </c>
      <c r="L102" s="103">
        <v>769.23076923076928</v>
      </c>
      <c r="M102" s="103">
        <v>36.369999999999997</v>
      </c>
      <c r="N102" s="104">
        <v>1.08233001750768</v>
      </c>
      <c r="O102" s="105">
        <v>281.21501094971802</v>
      </c>
      <c r="P102" s="104">
        <v>9.3738336983239332</v>
      </c>
    </row>
    <row r="103" spans="1:16">
      <c r="A103" s="60" t="s">
        <v>18</v>
      </c>
      <c r="B103" s="60" t="s">
        <v>287</v>
      </c>
      <c r="C103" s="61">
        <v>723569532</v>
      </c>
      <c r="D103" s="61">
        <v>54000000</v>
      </c>
      <c r="E103" s="62">
        <v>76.963003553251056</v>
      </c>
      <c r="F103" s="62">
        <v>40.721165901191036</v>
      </c>
      <c r="G103" s="61">
        <v>14.576017</v>
      </c>
      <c r="H103" s="62">
        <v>35.659999999999997</v>
      </c>
      <c r="I103" s="62">
        <v>0.28592344932785352</v>
      </c>
      <c r="J103" s="61">
        <v>31231591</v>
      </c>
      <c r="K103" s="62">
        <v>60.515649042663242</v>
      </c>
      <c r="L103" s="62">
        <v>740.74074074074076</v>
      </c>
      <c r="M103" s="62">
        <v>26.99</v>
      </c>
      <c r="N103" s="63">
        <v>60.410642505321476</v>
      </c>
      <c r="O103" s="64">
        <v>1020.0831041346835</v>
      </c>
      <c r="P103" s="63">
        <v>34.002770137822786</v>
      </c>
    </row>
    <row r="104" spans="1:16">
      <c r="A104" s="35" t="s">
        <v>666</v>
      </c>
      <c r="B104" s="35" t="s">
        <v>208</v>
      </c>
      <c r="C104" s="36">
        <v>3375599291</v>
      </c>
      <c r="D104" s="36">
        <v>55000000</v>
      </c>
      <c r="E104" s="37">
        <v>367.04900172994786</v>
      </c>
      <c r="F104" s="37">
        <v>3336.8091066358897</v>
      </c>
      <c r="G104" s="36">
        <v>448.67192799999998</v>
      </c>
      <c r="H104" s="37">
        <v>2.65</v>
      </c>
      <c r="I104" s="37">
        <v>-1.8891527548930753E-2</v>
      </c>
      <c r="J104" s="36">
        <v>3618440</v>
      </c>
      <c r="K104" s="37">
        <v>30.399840815379005</v>
      </c>
      <c r="L104" s="37">
        <v>727.27272727272725</v>
      </c>
      <c r="M104" s="37">
        <v>74.77</v>
      </c>
      <c r="N104" s="38">
        <v>22.700966757361265</v>
      </c>
      <c r="O104" s="39">
        <v>393.50390103073869</v>
      </c>
      <c r="P104" s="38">
        <v>13.116796701024622</v>
      </c>
    </row>
    <row r="105" spans="1:16">
      <c r="A105" s="40" t="s">
        <v>548</v>
      </c>
      <c r="B105" s="40" t="s">
        <v>255</v>
      </c>
      <c r="C105" s="41">
        <v>1321868358</v>
      </c>
      <c r="D105" s="41">
        <v>55000000</v>
      </c>
      <c r="E105" s="42">
        <v>14.024635675026753</v>
      </c>
      <c r="F105" s="42">
        <v>1.6451185542553375</v>
      </c>
      <c r="G105" s="41">
        <v>18.044423999999999</v>
      </c>
      <c r="H105" s="42">
        <v>158.1</v>
      </c>
      <c r="I105" s="42">
        <v>10.217725071824674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76.643517922757098</v>
      </c>
      <c r="F106" s="37">
        <v>50.917467478994915</v>
      </c>
      <c r="G106" s="36">
        <v>18.855746</v>
      </c>
      <c r="H106" s="37">
        <v>27.68</v>
      </c>
      <c r="I106" s="37">
        <v>-0.41641232531386757</v>
      </c>
      <c r="J106" s="36">
        <v>-90367678</v>
      </c>
      <c r="K106" s="37">
        <v>-16.656951172298573</v>
      </c>
      <c r="L106" s="37">
        <v>717.48878923766813</v>
      </c>
      <c r="M106" s="37">
        <v>33.82</v>
      </c>
      <c r="N106" s="38">
        <v>51.23630334503607</v>
      </c>
      <c r="O106" s="39">
        <v>299.71893212946969</v>
      </c>
      <c r="P106" s="38">
        <v>9.9906310709823227</v>
      </c>
    </row>
    <row r="107" spans="1:16">
      <c r="A107" s="45" t="s">
        <v>694</v>
      </c>
      <c r="B107" s="45" t="s">
        <v>695</v>
      </c>
      <c r="C107" s="46">
        <v>1441301000</v>
      </c>
      <c r="D107" s="46">
        <v>56000000</v>
      </c>
      <c r="E107" s="47">
        <v>32.217916834602562</v>
      </c>
      <c r="F107" s="47">
        <v>6.2568781237090345</v>
      </c>
      <c r="G107" s="46">
        <v>13.570377000000001</v>
      </c>
      <c r="H107" s="47">
        <v>91.5</v>
      </c>
      <c r="I107" s="47">
        <v>1.7051049142504697</v>
      </c>
      <c r="J107" s="46">
        <v>137762000</v>
      </c>
      <c r="K107" s="47">
        <v>37.377506133766929</v>
      </c>
      <c r="L107" s="47">
        <v>714.28571428571433</v>
      </c>
      <c r="M107" s="47">
        <v>24.23</v>
      </c>
      <c r="N107" s="48">
        <v>0</v>
      </c>
      <c r="O107" s="49">
        <v>2410.7679288645318</v>
      </c>
      <c r="P107" s="48">
        <v>80.358930962151064</v>
      </c>
    </row>
    <row r="108" spans="1:16">
      <c r="A108" s="55" t="s">
        <v>450</v>
      </c>
      <c r="B108" s="55" t="s">
        <v>354</v>
      </c>
      <c r="C108" s="56">
        <v>2690495427</v>
      </c>
      <c r="D108" s="56">
        <v>58000000</v>
      </c>
      <c r="E108" s="57">
        <v>136.8431315866448</v>
      </c>
      <c r="F108" s="57">
        <v>112.35068274765582</v>
      </c>
      <c r="G108" s="56">
        <v>13.776082000000001</v>
      </c>
      <c r="H108" s="57">
        <v>21.22</v>
      </c>
      <c r="I108" s="57">
        <v>0.14114526936328886</v>
      </c>
      <c r="J108" s="56">
        <v>15575892</v>
      </c>
      <c r="K108" s="57">
        <v>78.197768705638168</v>
      </c>
      <c r="L108" s="57">
        <v>689.65517241379314</v>
      </c>
      <c r="M108" s="57">
        <v>23.75</v>
      </c>
      <c r="N108" s="58">
        <v>40.460380955581336</v>
      </c>
      <c r="O108" s="59">
        <v>1198.0059134157373</v>
      </c>
      <c r="P108" s="58">
        <v>39.933530447191245</v>
      </c>
    </row>
    <row r="109" spans="1:16">
      <c r="A109" s="25" t="s">
        <v>688</v>
      </c>
      <c r="B109" s="25" t="s">
        <v>689</v>
      </c>
      <c r="C109" s="26">
        <v>575417363</v>
      </c>
      <c r="D109" s="26">
        <v>60000000</v>
      </c>
      <c r="E109" s="27">
        <v>112.98257328544001</v>
      </c>
      <c r="F109" s="27">
        <v>376.60857761813338</v>
      </c>
      <c r="G109" s="26">
        <v>59.507702999999999</v>
      </c>
      <c r="H109" s="27">
        <v>5.95</v>
      </c>
      <c r="I109" s="27">
        <v>-0.31252650177628905</v>
      </c>
      <c r="J109" s="26">
        <v>79178091</v>
      </c>
      <c r="K109" s="27">
        <v>3.7889269141384072</v>
      </c>
      <c r="L109" s="27">
        <v>666.66666666666663</v>
      </c>
      <c r="M109" s="27">
        <v>99.17</v>
      </c>
      <c r="N109" s="28">
        <v>0.51175372170166522</v>
      </c>
      <c r="O109" s="29">
        <v>425.34467308099801</v>
      </c>
      <c r="P109" s="28">
        <v>14.178155769366601</v>
      </c>
    </row>
    <row r="110" spans="1:16">
      <c r="A110" s="55" t="s">
        <v>541</v>
      </c>
      <c r="B110" s="55" t="s">
        <v>354</v>
      </c>
      <c r="C110" s="56">
        <v>2818472369</v>
      </c>
      <c r="D110" s="56">
        <v>62830000</v>
      </c>
      <c r="E110" s="57">
        <v>30.847581109985828</v>
      </c>
      <c r="F110" s="57">
        <v>8.4649824402975273</v>
      </c>
      <c r="G110" s="56">
        <v>22.243836999999999</v>
      </c>
      <c r="H110" s="57">
        <v>58.3</v>
      </c>
      <c r="I110" s="57">
        <v>-0.56400209329712681</v>
      </c>
      <c r="J110" s="56">
        <v>-43176773</v>
      </c>
      <c r="K110" s="57">
        <v>-84.400471522038018</v>
      </c>
      <c r="L110" s="57">
        <v>636.63854846410948</v>
      </c>
      <c r="M110" s="57">
        <v>35.4</v>
      </c>
      <c r="N110" s="58">
        <v>26.085638104932311</v>
      </c>
      <c r="O110" s="59">
        <v>352.59342431837251</v>
      </c>
      <c r="P110" s="58">
        <v>11.75311414394575</v>
      </c>
    </row>
    <row r="111" spans="1:16">
      <c r="A111" s="60" t="s">
        <v>716</v>
      </c>
      <c r="B111" s="60" t="s">
        <v>287</v>
      </c>
      <c r="C111" s="61">
        <v>1697139850</v>
      </c>
      <c r="D111" s="61">
        <v>63000000</v>
      </c>
      <c r="E111" s="62">
        <v>67.115047871762613</v>
      </c>
      <c r="F111" s="62">
        <v>88.776518348892338</v>
      </c>
      <c r="G111" s="61">
        <v>44.915382999999999</v>
      </c>
      <c r="H111" s="62">
        <v>13.27</v>
      </c>
      <c r="I111" s="62">
        <v>-0.21337317366335637</v>
      </c>
      <c r="J111" s="61">
        <v>-9013360</v>
      </c>
      <c r="K111" s="62">
        <v>-83.875491492628726</v>
      </c>
      <c r="L111" s="62">
        <v>634.92063492063494</v>
      </c>
      <c r="M111" s="62">
        <v>71.290000000000006</v>
      </c>
      <c r="N111" s="63">
        <v>54.420812035785445</v>
      </c>
      <c r="O111" s="64">
        <v>1137.916096373458</v>
      </c>
      <c r="P111" s="63">
        <v>37.930536545781933</v>
      </c>
    </row>
    <row r="112" spans="1:16">
      <c r="A112" s="50" t="s">
        <v>280</v>
      </c>
      <c r="B112" s="50" t="s">
        <v>355</v>
      </c>
      <c r="C112" s="51">
        <v>-355894230</v>
      </c>
      <c r="D112" s="51">
        <v>64864800</v>
      </c>
      <c r="E112" s="52">
        <v>17.873636895032099</v>
      </c>
      <c r="F112" s="52">
        <v>2.8703351842075264</v>
      </c>
      <c r="G112" s="51">
        <v>23.936191999999998</v>
      </c>
      <c r="H112" s="52">
        <v>93.5</v>
      </c>
      <c r="I112" s="52">
        <v>8.3775733478801584</v>
      </c>
      <c r="J112" s="51">
        <v>-73662719</v>
      </c>
      <c r="K112" s="52">
        <v>-84.534224157541615</v>
      </c>
      <c r="L112" s="52">
        <v>616.66728333394997</v>
      </c>
      <c r="M112" s="52">
        <v>36.9</v>
      </c>
      <c r="N112" s="53">
        <v>103.30335731704494</v>
      </c>
      <c r="O112" s="54">
        <v>3000</v>
      </c>
      <c r="P112" s="53">
        <v>100</v>
      </c>
    </row>
    <row r="113" spans="1:16">
      <c r="A113" s="25" t="s">
        <v>98</v>
      </c>
      <c r="B113" s="25" t="s">
        <v>376</v>
      </c>
      <c r="C113" s="26">
        <v>7603602013</v>
      </c>
      <c r="D113" s="26">
        <v>65000000</v>
      </c>
      <c r="E113" s="27">
        <v>35.731641082811649</v>
      </c>
      <c r="F113" s="27">
        <v>15.269932086671645</v>
      </c>
      <c r="G113" s="26">
        <v>31.101011</v>
      </c>
      <c r="H113" s="27">
        <v>36</v>
      </c>
      <c r="I113" s="27">
        <v>0.15771228978003649</v>
      </c>
      <c r="J113" s="26">
        <v>100241054</v>
      </c>
      <c r="K113" s="27">
        <v>23.343729007478313</v>
      </c>
      <c r="L113" s="27">
        <v>615.38461538461536</v>
      </c>
      <c r="M113" s="27">
        <v>47.84</v>
      </c>
      <c r="N113" s="28">
        <v>15.291719785102396</v>
      </c>
      <c r="O113" s="29">
        <v>1878.0376608037168</v>
      </c>
      <c r="P113" s="28">
        <v>62.601255360123893</v>
      </c>
    </row>
    <row r="114" spans="1:16">
      <c r="A114" s="90" t="s">
        <v>346</v>
      </c>
      <c r="B114" s="90" t="s">
        <v>715</v>
      </c>
      <c r="C114" s="91">
        <v>1352370851</v>
      </c>
      <c r="D114" s="91">
        <v>65000000</v>
      </c>
      <c r="E114" s="92">
        <v>25.123481913605371</v>
      </c>
      <c r="F114" s="92">
        <v>7.157687154873325</v>
      </c>
      <c r="G114" s="91">
        <v>29.489985999999998</v>
      </c>
      <c r="H114" s="92">
        <v>54</v>
      </c>
      <c r="I114" s="92">
        <v>-1.2033252413410196</v>
      </c>
      <c r="J114" s="91">
        <v>-149675006</v>
      </c>
      <c r="K114" s="92">
        <v>-23.450809148455956</v>
      </c>
      <c r="L114" s="92">
        <v>615.38461538461536</v>
      </c>
      <c r="M114" s="92">
        <v>45.36</v>
      </c>
      <c r="N114" s="93">
        <v>69.050759590759228</v>
      </c>
      <c r="O114" s="94">
        <v>154.8014559182846</v>
      </c>
      <c r="P114" s="93">
        <v>5.1600485306094868</v>
      </c>
    </row>
    <row r="115" spans="1:16">
      <c r="A115" s="35" t="s">
        <v>35</v>
      </c>
      <c r="B115" s="35" t="s">
        <v>208</v>
      </c>
      <c r="C115" s="36">
        <v>989726098</v>
      </c>
      <c r="D115" s="36">
        <v>66000000</v>
      </c>
      <c r="E115" s="37">
        <v>27.20985482168355</v>
      </c>
      <c r="F115" s="37">
        <v>15.269278800046886</v>
      </c>
      <c r="G115" s="36">
        <v>53.070768999999999</v>
      </c>
      <c r="H115" s="37">
        <v>27.7</v>
      </c>
      <c r="I115" s="37">
        <v>-2.2131857076614594</v>
      </c>
      <c r="J115" s="36">
        <v>-21593090</v>
      </c>
      <c r="K115" s="37">
        <v>-82.526400806924812</v>
      </c>
      <c r="L115" s="37">
        <v>606.06060606060601</v>
      </c>
      <c r="M115" s="37">
        <v>80.41</v>
      </c>
      <c r="N115" s="38">
        <v>12.387574177549329</v>
      </c>
      <c r="O115" s="39">
        <v>1013.5737053012244</v>
      </c>
      <c r="P115" s="38">
        <v>33.785790176707479</v>
      </c>
    </row>
    <row r="116" spans="1:16">
      <c r="A116" s="50" t="s">
        <v>467</v>
      </c>
      <c r="B116" s="50" t="s">
        <v>355</v>
      </c>
      <c r="C116" s="51">
        <v>2725996326</v>
      </c>
      <c r="D116" s="51">
        <v>67000000</v>
      </c>
      <c r="E116" s="52">
        <v>15.129680558165688</v>
      </c>
      <c r="F116" s="52">
        <v>2.0162154261947878</v>
      </c>
      <c r="G116" s="51">
        <v>23.711504000000001</v>
      </c>
      <c r="H116" s="52">
        <v>111.5</v>
      </c>
      <c r="I116" s="52">
        <v>1.9875639743829367</v>
      </c>
      <c r="J116" s="51">
        <v>9762773</v>
      </c>
      <c r="K116" s="52">
        <v>768.63407558487734</v>
      </c>
      <c r="L116" s="52">
        <v>597.01492537313436</v>
      </c>
      <c r="M116" s="52">
        <v>35.39</v>
      </c>
      <c r="N116" s="53">
        <v>59.562529766186529</v>
      </c>
      <c r="O116" s="54">
        <v>1538.9258250956134</v>
      </c>
      <c r="P116" s="53">
        <v>51.297527503187112</v>
      </c>
    </row>
    <row r="117" spans="1:16">
      <c r="A117" s="70" t="s">
        <v>27</v>
      </c>
      <c r="B117" s="70" t="s">
        <v>221</v>
      </c>
      <c r="C117" s="71">
        <v>567993172</v>
      </c>
      <c r="D117" s="71">
        <v>69000000</v>
      </c>
      <c r="E117" s="72">
        <v>38.509141388553843</v>
      </c>
      <c r="F117" s="72">
        <v>34.881468649052394</v>
      </c>
      <c r="G117" s="71">
        <v>61.979830999999997</v>
      </c>
      <c r="H117" s="72">
        <v>16.760000000000002</v>
      </c>
      <c r="I117" s="72">
        <v>-3.847281235355382E-3</v>
      </c>
      <c r="J117" s="71">
        <v>136985810</v>
      </c>
      <c r="K117" s="72">
        <v>8.0592289084540951</v>
      </c>
      <c r="L117" s="72">
        <v>579.71014492753625</v>
      </c>
      <c r="M117" s="72">
        <v>89.82</v>
      </c>
      <c r="N117" s="73">
        <v>13.03940445679757</v>
      </c>
      <c r="O117" s="74">
        <v>1092.7511707722228</v>
      </c>
      <c r="P117" s="73">
        <v>36.425039025740759</v>
      </c>
    </row>
    <row r="118" spans="1:16">
      <c r="A118" s="60" t="s">
        <v>528</v>
      </c>
      <c r="B118" s="60" t="s">
        <v>287</v>
      </c>
      <c r="C118" s="61">
        <v>2429481251</v>
      </c>
      <c r="D118" s="61">
        <v>70000000</v>
      </c>
      <c r="E118" s="62">
        <v>49.316479755153544</v>
      </c>
      <c r="F118" s="62">
        <v>17.183442423398446</v>
      </c>
      <c r="G118" s="61">
        <v>19.831706000000001</v>
      </c>
      <c r="H118" s="62">
        <v>40.9</v>
      </c>
      <c r="I118" s="62">
        <v>3.8935930576897704E-2</v>
      </c>
      <c r="J118" s="61">
        <v>13856774</v>
      </c>
      <c r="K118" s="62">
        <v>207.11891526844559</v>
      </c>
      <c r="L118" s="62">
        <v>571.42857142857144</v>
      </c>
      <c r="M118" s="62">
        <v>28.33</v>
      </c>
      <c r="N118" s="63">
        <v>27.509129606328752</v>
      </c>
      <c r="O118" s="64">
        <v>1826.1603704291247</v>
      </c>
      <c r="P118" s="63">
        <v>60.872012347637487</v>
      </c>
    </row>
    <row r="119" spans="1:16">
      <c r="A119" s="30" t="s">
        <v>240</v>
      </c>
      <c r="B119" s="30" t="s">
        <v>349</v>
      </c>
      <c r="C119" s="31">
        <v>4697773484</v>
      </c>
      <c r="D119" s="31">
        <v>70000000</v>
      </c>
      <c r="E119" s="32">
        <v>3.8909748837571252</v>
      </c>
      <c r="F119" s="32">
        <v>7.9407650688920917E-2</v>
      </c>
      <c r="G119" s="31">
        <v>14.69279</v>
      </c>
      <c r="H119" s="32">
        <v>700</v>
      </c>
      <c r="I119" s="32">
        <v>42.730388161436736</v>
      </c>
      <c r="J119" s="31">
        <v>-580466284</v>
      </c>
      <c r="K119" s="32">
        <v>-84.414894285229494</v>
      </c>
      <c r="L119" s="32">
        <v>571.42857142857144</v>
      </c>
      <c r="M119" s="32">
        <v>20.98</v>
      </c>
      <c r="N119" s="33">
        <v>17.415546928552576</v>
      </c>
      <c r="O119" s="34">
        <v>2476.905180128917</v>
      </c>
      <c r="P119" s="33">
        <v>82.563506004297238</v>
      </c>
    </row>
    <row r="120" spans="1:16">
      <c r="A120" s="35" t="s">
        <v>103</v>
      </c>
      <c r="B120" s="35" t="s">
        <v>200</v>
      </c>
      <c r="C120" s="36">
        <v>739485696</v>
      </c>
      <c r="D120" s="36">
        <v>71250000</v>
      </c>
      <c r="E120" s="37">
        <v>90.465053985727721</v>
      </c>
      <c r="F120" s="37">
        <v>52.903540342530832</v>
      </c>
      <c r="G120" s="36">
        <v>18.348433</v>
      </c>
      <c r="H120" s="37">
        <v>24.1</v>
      </c>
      <c r="I120" s="37">
        <v>-0.28126854491757669</v>
      </c>
      <c r="J120" s="36">
        <v>-87222048</v>
      </c>
      <c r="K120" s="37">
        <v>-19.60513470172129</v>
      </c>
      <c r="L120" s="37">
        <v>561.40350877192986</v>
      </c>
      <c r="M120" s="37">
        <v>25.75</v>
      </c>
      <c r="N120" s="38">
        <v>89.410013938106616</v>
      </c>
      <c r="O120" s="39">
        <v>234.60296499321734</v>
      </c>
      <c r="P120" s="38">
        <v>7.8200988331072443</v>
      </c>
    </row>
    <row r="121" spans="1:16">
      <c r="A121" s="45" t="s">
        <v>735</v>
      </c>
      <c r="B121" s="45" t="s">
        <v>375</v>
      </c>
      <c r="C121" s="46">
        <v>4491655994</v>
      </c>
      <c r="D121" s="46">
        <v>71350000</v>
      </c>
      <c r="E121" s="47">
        <v>0.76576359746043521</v>
      </c>
      <c r="F121" s="47">
        <v>2.2359366896181829E-3</v>
      </c>
      <c r="G121" s="46">
        <v>10.951673</v>
      </c>
      <c r="H121" s="47">
        <v>4772.5</v>
      </c>
      <c r="I121" s="47">
        <v>380.65447822857459</v>
      </c>
      <c r="J121" s="46">
        <v>-288815190</v>
      </c>
      <c r="K121" s="47">
        <v>-1185.8102061737127</v>
      </c>
      <c r="L121" s="47">
        <v>560.61667834618083</v>
      </c>
      <c r="M121" s="47">
        <v>15.34</v>
      </c>
      <c r="N121" s="48">
        <v>40.087278019552976</v>
      </c>
      <c r="O121" s="49">
        <v>3000</v>
      </c>
      <c r="P121" s="48">
        <v>100</v>
      </c>
    </row>
    <row r="122" spans="1:16">
      <c r="A122" s="30" t="s">
        <v>94</v>
      </c>
      <c r="B122" s="30" t="s">
        <v>605</v>
      </c>
      <c r="C122" s="31">
        <v>3080653025</v>
      </c>
      <c r="D122" s="31">
        <v>72000000</v>
      </c>
      <c r="E122" s="32">
        <v>83.017865444643675</v>
      </c>
      <c r="F122" s="32">
        <v>30.34278707772064</v>
      </c>
      <c r="G122" s="31">
        <v>12.606714999999999</v>
      </c>
      <c r="H122" s="32">
        <v>38.24</v>
      </c>
      <c r="I122" s="32">
        <v>-2.2757168298540051</v>
      </c>
      <c r="J122" s="31">
        <v>46315316</v>
      </c>
      <c r="K122" s="32">
        <v>59.073331163280848</v>
      </c>
      <c r="L122" s="32">
        <v>555.55555555555554</v>
      </c>
      <c r="M122" s="32">
        <v>17.5</v>
      </c>
      <c r="N122" s="33">
        <v>52.822499176123891</v>
      </c>
      <c r="O122" s="34">
        <v>376.16372322774401</v>
      </c>
      <c r="P122" s="33">
        <v>12.538790774258134</v>
      </c>
    </row>
    <row r="123" spans="1:16">
      <c r="A123" s="40" t="s">
        <v>179</v>
      </c>
      <c r="B123" s="40" t="s">
        <v>255</v>
      </c>
      <c r="C123" s="41">
        <v>353515478</v>
      </c>
      <c r="D123" s="41">
        <v>73500000</v>
      </c>
      <c r="E123" s="42">
        <v>33.194692381134288</v>
      </c>
      <c r="F123" s="42">
        <v>14.568660250662404</v>
      </c>
      <c r="G123" s="41">
        <v>39.640771000000001</v>
      </c>
      <c r="H123" s="42">
        <v>30.4</v>
      </c>
      <c r="I123" s="42">
        <v>-3.5849831690047296E-2</v>
      </c>
      <c r="J123" s="41">
        <v>-4041987</v>
      </c>
      <c r="K123" s="42">
        <v>-563.70789911001691</v>
      </c>
      <c r="L123" s="42">
        <v>544.21768707482988</v>
      </c>
      <c r="M123" s="42">
        <v>53.93</v>
      </c>
      <c r="N123" s="43">
        <v>24.022392231959646</v>
      </c>
      <c r="O123" s="44">
        <v>1792.5277990178347</v>
      </c>
      <c r="P123" s="43">
        <v>59.750926633927826</v>
      </c>
    </row>
    <row r="124" spans="1:16">
      <c r="A124" s="90" t="s">
        <v>422</v>
      </c>
      <c r="B124" s="90" t="s">
        <v>404</v>
      </c>
      <c r="C124" s="91">
        <v>4679410564</v>
      </c>
      <c r="D124" s="91">
        <v>74000000</v>
      </c>
      <c r="E124" s="92">
        <v>73.527624935291087</v>
      </c>
      <c r="F124" s="92">
        <v>7.3601226161452535</v>
      </c>
      <c r="G124" s="91">
        <v>3.9758849999999999</v>
      </c>
      <c r="H124" s="92">
        <v>136.9</v>
      </c>
      <c r="I124" s="92">
        <v>3.4948898642996937</v>
      </c>
      <c r="J124" s="91">
        <v>-113857279</v>
      </c>
      <c r="K124" s="92">
        <v>-87.741425824869751</v>
      </c>
      <c r="L124" s="92">
        <v>540.54054054054052</v>
      </c>
      <c r="M124" s="92">
        <v>5.37</v>
      </c>
      <c r="N124" s="93">
        <v>14.442523569404742</v>
      </c>
      <c r="O124" s="94">
        <v>1760.7149950448295</v>
      </c>
      <c r="P124" s="93">
        <v>58.690499834827648</v>
      </c>
    </row>
    <row r="125" spans="1:16">
      <c r="A125" s="30" t="s">
        <v>440</v>
      </c>
      <c r="B125" s="30" t="s">
        <v>605</v>
      </c>
      <c r="C125" s="31">
        <v>2531212102</v>
      </c>
      <c r="D125" s="31">
        <v>75000000</v>
      </c>
      <c r="E125" s="32">
        <v>15.279778473771689</v>
      </c>
      <c r="F125" s="32">
        <v>1.3059639721172385</v>
      </c>
      <c r="G125" s="31">
        <v>17.011634999999998</v>
      </c>
      <c r="H125" s="32">
        <v>153.9</v>
      </c>
      <c r="I125" s="32">
        <v>-7.2815759016381216</v>
      </c>
      <c r="J125" s="31">
        <v>-204398626</v>
      </c>
      <c r="K125" s="32">
        <v>-57.24108928207766</v>
      </c>
      <c r="L125" s="32">
        <v>533.33333333333337</v>
      </c>
      <c r="M125" s="32">
        <v>22.68</v>
      </c>
      <c r="N125" s="33">
        <v>42.61632195758196</v>
      </c>
      <c r="O125" s="34">
        <v>1038.2453898755321</v>
      </c>
      <c r="P125" s="33">
        <v>34.608179662517735</v>
      </c>
    </row>
    <row r="126" spans="1:16">
      <c r="A126" s="35" t="s">
        <v>325</v>
      </c>
      <c r="B126" s="35" t="s">
        <v>200</v>
      </c>
      <c r="C126" s="36">
        <v>3231285211</v>
      </c>
      <c r="D126" s="36">
        <v>75000000</v>
      </c>
      <c r="E126" s="37">
        <v>47.125758739442503</v>
      </c>
      <c r="F126" s="37">
        <v>15.708586246480834</v>
      </c>
      <c r="G126" s="36">
        <v>20.950914999999998</v>
      </c>
      <c r="H126" s="37">
        <v>40.520000000000003</v>
      </c>
      <c r="I126" s="37">
        <v>-0.91585598325338691</v>
      </c>
      <c r="J126" s="36">
        <v>-43919717</v>
      </c>
      <c r="K126" s="37">
        <v>-68.306451063880942</v>
      </c>
      <c r="L126" s="37">
        <v>533.33333333333337</v>
      </c>
      <c r="M126" s="37">
        <v>27.93</v>
      </c>
      <c r="N126" s="38">
        <v>42.642969707434972</v>
      </c>
      <c r="O126" s="39">
        <v>560.61310477911911</v>
      </c>
      <c r="P126" s="38">
        <v>18.687103492637302</v>
      </c>
    </row>
    <row r="127" spans="1:16">
      <c r="A127" s="80" t="s">
        <v>59</v>
      </c>
      <c r="B127" s="80" t="s">
        <v>352</v>
      </c>
      <c r="C127" s="81">
        <v>3075358782</v>
      </c>
      <c r="D127" s="81">
        <v>75350000</v>
      </c>
      <c r="E127" s="82">
        <v>52.728596296769091</v>
      </c>
      <c r="F127" s="82">
        <v>36.830647362671805</v>
      </c>
      <c r="G127" s="81">
        <v>38.051651</v>
      </c>
      <c r="H127" s="82">
        <v>19.940000000000001</v>
      </c>
      <c r="I127" s="82">
        <v>-1.5579308697205363E-2</v>
      </c>
      <c r="J127" s="81">
        <v>26168114</v>
      </c>
      <c r="K127" s="82">
        <v>54.709712744296361</v>
      </c>
      <c r="L127" s="82">
        <v>530.85600530856004</v>
      </c>
      <c r="M127" s="82">
        <v>50.49</v>
      </c>
      <c r="N127" s="83">
        <v>12.347946587833629</v>
      </c>
      <c r="O127" s="84">
        <v>657.66829451386627</v>
      </c>
      <c r="P127" s="83">
        <v>21.922276483795542</v>
      </c>
    </row>
    <row r="128" spans="1:16">
      <c r="A128" s="45" t="s">
        <v>315</v>
      </c>
      <c r="B128" s="45" t="s">
        <v>375</v>
      </c>
      <c r="C128" s="46">
        <v>1374469210</v>
      </c>
      <c r="D128" s="46">
        <v>77250000</v>
      </c>
      <c r="E128" s="47">
        <v>17.152148584260583</v>
      </c>
      <c r="F128" s="47">
        <v>4.0369870160071981</v>
      </c>
      <c r="G128" s="46">
        <v>42.211663999999999</v>
      </c>
      <c r="H128" s="47">
        <v>55.25</v>
      </c>
      <c r="I128" s="47">
        <v>2.2553030844327822</v>
      </c>
      <c r="J128" s="46">
        <v>16233628</v>
      </c>
      <c r="K128" s="47">
        <v>261.72522864266693</v>
      </c>
      <c r="L128" s="47">
        <v>517.79935275080902</v>
      </c>
      <c r="M128" s="47">
        <v>54.64</v>
      </c>
      <c r="N128" s="48">
        <v>39.879323151743748</v>
      </c>
      <c r="O128" s="49">
        <v>2002.5306906780966</v>
      </c>
      <c r="P128" s="48">
        <v>66.751023022603221</v>
      </c>
    </row>
    <row r="129" spans="1:16">
      <c r="A129" s="30" t="s">
        <v>306</v>
      </c>
      <c r="B129" s="30" t="s">
        <v>605</v>
      </c>
      <c r="C129" s="31">
        <v>576980288</v>
      </c>
      <c r="D129" s="31">
        <v>77449591</v>
      </c>
      <c r="E129" s="32">
        <v>9.3393302181000113</v>
      </c>
      <c r="F129" s="32">
        <v>1.4887150671068503</v>
      </c>
      <c r="G129" s="31">
        <v>54.217528999999999</v>
      </c>
      <c r="H129" s="32">
        <v>79</v>
      </c>
      <c r="I129" s="32">
        <v>5.3060657684911661</v>
      </c>
      <c r="J129" s="31">
        <v>-12886865</v>
      </c>
      <c r="K129" s="32">
        <v>-486.80706060007611</v>
      </c>
      <c r="L129" s="32">
        <v>516.46496106093059</v>
      </c>
      <c r="M129" s="32">
        <v>70</v>
      </c>
      <c r="N129" s="33">
        <v>22.057903006089337</v>
      </c>
      <c r="O129" s="34">
        <v>2948.941163946311</v>
      </c>
      <c r="P129" s="33">
        <v>98.298038798210371</v>
      </c>
    </row>
    <row r="130" spans="1:16">
      <c r="A130" s="35" t="s">
        <v>202</v>
      </c>
      <c r="B130" s="35" t="s">
        <v>200</v>
      </c>
      <c r="C130" s="36">
        <v>5927165415</v>
      </c>
      <c r="D130" s="36">
        <v>77770481</v>
      </c>
      <c r="E130" s="37">
        <v>29.223006122858056</v>
      </c>
      <c r="F130" s="37">
        <v>8.7385957347343464</v>
      </c>
      <c r="G130" s="36">
        <v>31.848393999999999</v>
      </c>
      <c r="H130" s="37">
        <v>42.98</v>
      </c>
      <c r="I130" s="37">
        <v>-1.2733115809019466</v>
      </c>
      <c r="J130" s="36">
        <v>117049208</v>
      </c>
      <c r="K130" s="37">
        <v>28.570297400047338</v>
      </c>
      <c r="L130" s="37">
        <v>514.33396689419988</v>
      </c>
      <c r="M130" s="37">
        <v>40.950000000000003</v>
      </c>
      <c r="N130" s="38">
        <v>67.682098111339656</v>
      </c>
      <c r="O130" s="39">
        <v>124.0887046110456</v>
      </c>
      <c r="P130" s="38">
        <v>4.1362901537015198</v>
      </c>
    </row>
    <row r="131" spans="1:16">
      <c r="A131" s="45" t="s">
        <v>58</v>
      </c>
      <c r="B131" s="45" t="s">
        <v>375</v>
      </c>
      <c r="C131" s="46">
        <v>3984705965</v>
      </c>
      <c r="D131" s="46">
        <v>79200000</v>
      </c>
      <c r="E131" s="47">
        <v>56.918643223471243</v>
      </c>
      <c r="F131" s="47">
        <v>26.617397691484868</v>
      </c>
      <c r="G131" s="46">
        <v>25.101271000000001</v>
      </c>
      <c r="H131" s="47">
        <v>28</v>
      </c>
      <c r="I131" s="47">
        <v>-0.2501721838833717</v>
      </c>
      <c r="J131" s="46">
        <v>-24337127</v>
      </c>
      <c r="K131" s="47">
        <v>-87.865753422743779</v>
      </c>
      <c r="L131" s="47">
        <v>505.05050505050502</v>
      </c>
      <c r="M131" s="47">
        <v>31.69</v>
      </c>
      <c r="N131" s="48">
        <v>63.582778466647532</v>
      </c>
      <c r="O131" s="49">
        <v>585.90982393770378</v>
      </c>
      <c r="P131" s="48">
        <v>19.530327464590126</v>
      </c>
    </row>
    <row r="132" spans="1:16">
      <c r="A132" s="25" t="s">
        <v>92</v>
      </c>
      <c r="B132" s="25" t="s">
        <v>376</v>
      </c>
      <c r="C132" s="26">
        <v>4540468594</v>
      </c>
      <c r="D132" s="26">
        <v>80000000</v>
      </c>
      <c r="E132" s="27">
        <v>41.38212318762853</v>
      </c>
      <c r="F132" s="27">
        <v>22.490284341102463</v>
      </c>
      <c r="G132" s="26">
        <v>41.814453999999998</v>
      </c>
      <c r="H132" s="27">
        <v>23.12</v>
      </c>
      <c r="I132" s="27">
        <v>0.75334277145280026</v>
      </c>
      <c r="J132" s="26">
        <v>269179938</v>
      </c>
      <c r="K132" s="27">
        <v>6.8355762828060387</v>
      </c>
      <c r="L132" s="27">
        <v>500</v>
      </c>
      <c r="M132" s="27">
        <v>52.26</v>
      </c>
      <c r="N132" s="28">
        <v>36.326065491562922</v>
      </c>
      <c r="O132" s="29">
        <v>2404.6503458888938</v>
      </c>
      <c r="P132" s="28">
        <v>80.155011529629789</v>
      </c>
    </row>
    <row r="133" spans="1:16">
      <c r="A133" s="45" t="s">
        <v>424</v>
      </c>
      <c r="B133" s="45" t="s">
        <v>375</v>
      </c>
      <c r="C133" s="46">
        <v>979739005</v>
      </c>
      <c r="D133" s="46">
        <v>80000000</v>
      </c>
      <c r="E133" s="47">
        <v>33.77237419790611</v>
      </c>
      <c r="F133" s="47">
        <v>1.7812433648684658</v>
      </c>
      <c r="G133" s="46">
        <v>5.0446229999999996</v>
      </c>
      <c r="H133" s="47">
        <v>235</v>
      </c>
      <c r="I133" s="47">
        <v>-11.764006018990642</v>
      </c>
      <c r="J133" s="46">
        <v>801615688</v>
      </c>
      <c r="K133" s="47">
        <v>23.652231716303437</v>
      </c>
      <c r="L133" s="47">
        <v>500</v>
      </c>
      <c r="M133" s="47">
        <v>6.3</v>
      </c>
      <c r="N133" s="48">
        <v>87.96793912373316</v>
      </c>
      <c r="O133" s="49">
        <v>757.31172152537079</v>
      </c>
      <c r="P133" s="48">
        <v>25.243724050845692</v>
      </c>
    </row>
    <row r="134" spans="1:16">
      <c r="A134" s="80" t="s">
        <v>183</v>
      </c>
      <c r="B134" s="80" t="s">
        <v>352</v>
      </c>
      <c r="C134" s="81">
        <v>130759168</v>
      </c>
      <c r="D134" s="81">
        <v>80476074</v>
      </c>
      <c r="E134" s="82">
        <v>62.714294303950602</v>
      </c>
      <c r="F134" s="82">
        <v>32.470465644210499</v>
      </c>
      <c r="G134" s="81">
        <v>26.361856</v>
      </c>
      <c r="H134" s="82">
        <v>24.2</v>
      </c>
      <c r="I134" s="82">
        <v>-6.1314806182835468E-2</v>
      </c>
      <c r="J134" s="81">
        <v>-200662823</v>
      </c>
      <c r="K134" s="82">
        <v>-9.6252297616684075</v>
      </c>
      <c r="L134" s="82">
        <v>497.04213950596051</v>
      </c>
      <c r="M134" s="82">
        <v>32.75</v>
      </c>
      <c r="N134" s="83">
        <v>99.461073524745089</v>
      </c>
      <c r="O134" s="84">
        <v>736.28959763615819</v>
      </c>
      <c r="P134" s="83">
        <v>24.54298658787194</v>
      </c>
    </row>
    <row r="135" spans="1:16">
      <c r="A135" s="60" t="s">
        <v>343</v>
      </c>
      <c r="B135" s="60" t="s">
        <v>287</v>
      </c>
      <c r="C135" s="61">
        <v>4894491923</v>
      </c>
      <c r="D135" s="61">
        <v>81950000</v>
      </c>
      <c r="E135" s="62">
        <v>25.636389595771739</v>
      </c>
      <c r="F135" s="62">
        <v>10.091278944978937</v>
      </c>
      <c r="G135" s="61">
        <v>48.191560000000003</v>
      </c>
      <c r="H135" s="62">
        <v>32.380000000000003</v>
      </c>
      <c r="I135" s="62">
        <v>1.7859984734654368</v>
      </c>
      <c r="J135" s="61">
        <v>52632181</v>
      </c>
      <c r="K135" s="62">
        <v>48.267997862372454</v>
      </c>
      <c r="L135" s="62">
        <v>488.10250152532029</v>
      </c>
      <c r="M135" s="62">
        <v>58.8</v>
      </c>
      <c r="N135" s="63">
        <v>20.919036814252596</v>
      </c>
      <c r="O135" s="64">
        <v>2314.1959255680285</v>
      </c>
      <c r="P135" s="63">
        <v>77.139864185600956</v>
      </c>
    </row>
    <row r="136" spans="1:16">
      <c r="A136" s="55" t="s">
        <v>30</v>
      </c>
      <c r="B136" s="55" t="s">
        <v>233</v>
      </c>
      <c r="C136" s="56">
        <v>2031267319</v>
      </c>
      <c r="D136" s="56">
        <v>83895000</v>
      </c>
      <c r="E136" s="57">
        <v>61.87973592183787</v>
      </c>
      <c r="F136" s="57">
        <v>49.172366983998145</v>
      </c>
      <c r="G136" s="56">
        <v>41.711512999999997</v>
      </c>
      <c r="H136" s="57">
        <v>15.5</v>
      </c>
      <c r="I136" s="57">
        <v>-4.5229746604027454E-2</v>
      </c>
      <c r="J136" s="56">
        <v>41940809</v>
      </c>
      <c r="K136" s="57">
        <v>30.00478603071295</v>
      </c>
      <c r="L136" s="57">
        <v>476.78645926455687</v>
      </c>
      <c r="M136" s="57">
        <v>49.71</v>
      </c>
      <c r="N136" s="58">
        <v>22.517969335342844</v>
      </c>
      <c r="O136" s="59">
        <v>802.36833357458045</v>
      </c>
      <c r="P136" s="58">
        <v>26.745611119152681</v>
      </c>
    </row>
    <row r="137" spans="1:16">
      <c r="A137" s="65" t="s">
        <v>488</v>
      </c>
      <c r="B137" s="65" t="s">
        <v>608</v>
      </c>
      <c r="C137" s="66">
        <v>1606779225</v>
      </c>
      <c r="D137" s="66">
        <v>84000000</v>
      </c>
      <c r="E137" s="67">
        <v>58.411608685726783</v>
      </c>
      <c r="F137" s="67">
        <v>18.29937615467631</v>
      </c>
      <c r="G137" s="66">
        <v>17.924288000000001</v>
      </c>
      <c r="H137" s="67">
        <v>38.22</v>
      </c>
      <c r="I137" s="67">
        <v>4.1609037710237828E-2</v>
      </c>
      <c r="J137" s="66">
        <v>-6732835</v>
      </c>
      <c r="K137" s="67">
        <v>-474.09449362712735</v>
      </c>
      <c r="L137" s="67">
        <v>476.1904761904762</v>
      </c>
      <c r="M137" s="67">
        <v>21.33</v>
      </c>
      <c r="N137" s="68">
        <v>53.350129079536238</v>
      </c>
      <c r="O137" s="69">
        <v>2276.3234907577607</v>
      </c>
      <c r="P137" s="68">
        <v>75.877449691925364</v>
      </c>
    </row>
    <row r="138" spans="1:16">
      <c r="A138" s="35" t="s">
        <v>120</v>
      </c>
      <c r="B138" s="35" t="s">
        <v>200</v>
      </c>
      <c r="C138" s="36">
        <v>1191941245</v>
      </c>
      <c r="D138" s="36">
        <v>84240000</v>
      </c>
      <c r="E138" s="37">
        <v>27.324161180767504</v>
      </c>
      <c r="F138" s="37">
        <v>9.8291178094216747</v>
      </c>
      <c r="G138" s="36">
        <v>44.361629999999998</v>
      </c>
      <c r="H138" s="37">
        <v>33</v>
      </c>
      <c r="I138" s="37">
        <v>-0.88370595282349018</v>
      </c>
      <c r="J138" s="36">
        <v>-28264473</v>
      </c>
      <c r="K138" s="37">
        <v>-98.353859277687576</v>
      </c>
      <c r="L138" s="37">
        <v>474.83380816714151</v>
      </c>
      <c r="M138" s="37">
        <v>52.66</v>
      </c>
      <c r="N138" s="38">
        <v>41.741516858980198</v>
      </c>
      <c r="O138" s="39">
        <v>397.1909531092947</v>
      </c>
      <c r="P138" s="38">
        <v>13.239698436976489</v>
      </c>
    </row>
    <row r="139" spans="1:16">
      <c r="A139" s="55" t="s">
        <v>301</v>
      </c>
      <c r="B139" s="55" t="s">
        <v>233</v>
      </c>
      <c r="C139" s="56">
        <v>1140720033</v>
      </c>
      <c r="D139" s="56">
        <v>85000000</v>
      </c>
      <c r="E139" s="57">
        <v>85.083482849828712</v>
      </c>
      <c r="F139" s="57">
        <v>142.99745016777936</v>
      </c>
      <c r="G139" s="56">
        <v>66.222807000000003</v>
      </c>
      <c r="H139" s="57">
        <v>7.1</v>
      </c>
      <c r="I139" s="57">
        <v>-0.17965871808171219</v>
      </c>
      <c r="J139" s="56">
        <v>-28264429</v>
      </c>
      <c r="K139" s="57">
        <v>-21.051194772057841</v>
      </c>
      <c r="L139" s="57">
        <v>470.58823529411762</v>
      </c>
      <c r="M139" s="57">
        <v>77.900000000000006</v>
      </c>
      <c r="N139" s="58">
        <v>29.477841937279432</v>
      </c>
      <c r="O139" s="59">
        <v>287.28933329794518</v>
      </c>
      <c r="P139" s="58">
        <v>9.5763111099315061</v>
      </c>
    </row>
    <row r="140" spans="1:16">
      <c r="A140" s="101" t="s">
        <v>338</v>
      </c>
      <c r="B140" s="101" t="s">
        <v>696</v>
      </c>
      <c r="C140" s="102">
        <v>11840467894</v>
      </c>
      <c r="D140" s="102">
        <v>85048841</v>
      </c>
      <c r="E140" s="103">
        <v>81.361054642632638</v>
      </c>
      <c r="F140" s="103">
        <v>63.775946217877824</v>
      </c>
      <c r="G140" s="102">
        <v>31.079121000000001</v>
      </c>
      <c r="H140" s="103">
        <v>15.82</v>
      </c>
      <c r="I140" s="103">
        <v>-0.60813072968835868</v>
      </c>
      <c r="J140" s="102">
        <v>31544883</v>
      </c>
      <c r="K140" s="103">
        <v>40.441824273052461</v>
      </c>
      <c r="L140" s="103">
        <v>470.31799057673226</v>
      </c>
      <c r="M140" s="103">
        <v>36.54</v>
      </c>
      <c r="N140" s="104">
        <v>23.687258279991955</v>
      </c>
      <c r="O140" s="105">
        <v>424.87764758537753</v>
      </c>
      <c r="P140" s="104">
        <v>14.162588252845918</v>
      </c>
    </row>
    <row r="141" spans="1:16">
      <c r="A141" s="45" t="s">
        <v>194</v>
      </c>
      <c r="B141" s="45" t="s">
        <v>375</v>
      </c>
      <c r="C141" s="46">
        <v>15094360742</v>
      </c>
      <c r="D141" s="46">
        <v>86788722</v>
      </c>
      <c r="E141" s="47">
        <v>23.46469812104149</v>
      </c>
      <c r="F141" s="47">
        <v>3.8623678910462074</v>
      </c>
      <c r="G141" s="46">
        <v>24.411895999999999</v>
      </c>
      <c r="H141" s="47">
        <v>69.849999999999994</v>
      </c>
      <c r="I141" s="47">
        <v>-1.6765370686910754</v>
      </c>
      <c r="J141" s="46">
        <v>-360792995</v>
      </c>
      <c r="K141" s="47">
        <v>-16.838493607671069</v>
      </c>
      <c r="L141" s="47">
        <v>460.88937684783514</v>
      </c>
      <c r="M141" s="47">
        <v>28.12</v>
      </c>
      <c r="N141" s="48">
        <v>40.890997367862973</v>
      </c>
      <c r="O141" s="49">
        <v>444.54023234830595</v>
      </c>
      <c r="P141" s="48">
        <v>14.818007744943532</v>
      </c>
    </row>
    <row r="142" spans="1:16">
      <c r="A142" s="70" t="s">
        <v>25</v>
      </c>
      <c r="B142" s="70" t="s">
        <v>221</v>
      </c>
      <c r="C142" s="71">
        <v>16873295401</v>
      </c>
      <c r="D142" s="71">
        <v>87000000</v>
      </c>
      <c r="E142" s="72">
        <v>8.1828732070997479</v>
      </c>
      <c r="F142" s="72">
        <v>0.63124841526650832</v>
      </c>
      <c r="G142" s="71">
        <v>32.857968999999997</v>
      </c>
      <c r="H142" s="72">
        <v>148.80000000000001</v>
      </c>
      <c r="I142" s="72">
        <v>-1.6444595342341302</v>
      </c>
      <c r="J142" s="71">
        <v>175549475</v>
      </c>
      <c r="K142" s="72">
        <v>73.84243102977095</v>
      </c>
      <c r="L142" s="72">
        <v>459.77011494252872</v>
      </c>
      <c r="M142" s="72">
        <v>37.76</v>
      </c>
      <c r="N142" s="73">
        <v>9.1480119449217447</v>
      </c>
      <c r="O142" s="74">
        <v>1263.4275799551986</v>
      </c>
      <c r="P142" s="73">
        <v>42.114252665173282</v>
      </c>
    </row>
    <row r="143" spans="1:16">
      <c r="A143" s="25" t="s">
        <v>387</v>
      </c>
      <c r="B143" s="25" t="s">
        <v>353</v>
      </c>
      <c r="C143" s="26">
        <v>16771427000</v>
      </c>
      <c r="D143" s="26">
        <v>87112000</v>
      </c>
      <c r="E143" s="27">
        <v>66.173654412669038</v>
      </c>
      <c r="F143" s="27">
        <v>3.2325054961120747</v>
      </c>
      <c r="G143" s="26">
        <v>2.3602780000000001</v>
      </c>
      <c r="H143" s="27">
        <v>257</v>
      </c>
      <c r="I143" s="27">
        <v>-5.5967960723143619</v>
      </c>
      <c r="J143" s="26">
        <v>-942067000</v>
      </c>
      <c r="K143" s="27">
        <v>-21.730216640642332</v>
      </c>
      <c r="L143" s="27">
        <v>459.1789879695105</v>
      </c>
      <c r="M143" s="27">
        <v>2.7</v>
      </c>
      <c r="N143" s="28">
        <v>24.844937467379367</v>
      </c>
      <c r="O143" s="29">
        <v>516.63722769939193</v>
      </c>
      <c r="P143" s="28">
        <v>17.221240923313065</v>
      </c>
    </row>
    <row r="144" spans="1:16">
      <c r="A144" s="60" t="s">
        <v>385</v>
      </c>
      <c r="B144" s="60" t="s">
        <v>287</v>
      </c>
      <c r="C144" s="61">
        <v>24898395</v>
      </c>
      <c r="D144" s="61">
        <v>89254043</v>
      </c>
      <c r="E144" s="62">
        <v>53.90614399055854</v>
      </c>
      <c r="F144" s="62">
        <v>50.330254125069473</v>
      </c>
      <c r="G144" s="61">
        <v>57.175823000000001</v>
      </c>
      <c r="H144" s="62">
        <v>12.98</v>
      </c>
      <c r="I144" s="62">
        <v>-0.99507072382164463</v>
      </c>
      <c r="J144" s="61">
        <v>-7515031</v>
      </c>
      <c r="K144" s="62">
        <v>-142.52083803779385</v>
      </c>
      <c r="L144" s="62">
        <v>448.15897023286664</v>
      </c>
      <c r="M144" s="62">
        <v>64.05</v>
      </c>
      <c r="N144" s="63">
        <v>84.854246792739289</v>
      </c>
      <c r="O144" s="64">
        <v>992.62077477827108</v>
      </c>
      <c r="P144" s="63">
        <v>33.087359159275699</v>
      </c>
    </row>
    <row r="145" spans="1:16">
      <c r="A145" s="55" t="s">
        <v>543</v>
      </c>
      <c r="B145" s="55" t="s">
        <v>356</v>
      </c>
      <c r="C145" s="56">
        <v>4125761531</v>
      </c>
      <c r="D145" s="56">
        <v>90488084</v>
      </c>
      <c r="E145" s="57">
        <v>31.91031083720247</v>
      </c>
      <c r="F145" s="57">
        <v>6.186781617431115</v>
      </c>
      <c r="G145" s="56">
        <v>21.769193000000001</v>
      </c>
      <c r="H145" s="57">
        <v>57.6</v>
      </c>
      <c r="I145" s="57">
        <v>-0.16492700270338645</v>
      </c>
      <c r="J145" s="56">
        <v>-25344686</v>
      </c>
      <c r="K145" s="57">
        <v>-203.50699109075566</v>
      </c>
      <c r="L145" s="57">
        <v>442.0471539655984</v>
      </c>
      <c r="M145" s="57">
        <v>24.05</v>
      </c>
      <c r="N145" s="58">
        <v>59.170664817978519</v>
      </c>
      <c r="O145" s="59">
        <v>248.80629625679882</v>
      </c>
      <c r="P145" s="58">
        <v>8.2935432085599601</v>
      </c>
    </row>
    <row r="146" spans="1:16">
      <c r="A146" s="50" t="s">
        <v>773</v>
      </c>
      <c r="B146" s="50" t="s">
        <v>355</v>
      </c>
      <c r="C146" s="51">
        <v>2885058804</v>
      </c>
      <c r="D146" s="51">
        <v>92600000</v>
      </c>
      <c r="E146" s="52">
        <v>13.15203515907255</v>
      </c>
      <c r="F146" s="52">
        <v>0.87135348017547276</v>
      </c>
      <c r="G146" s="51">
        <v>18.897796</v>
      </c>
      <c r="H146" s="52">
        <v>161</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3.1245289091611284E-2</v>
      </c>
      <c r="J147" s="41">
        <v>-2782893</v>
      </c>
      <c r="K147" s="42">
        <v>-235.4384448126464</v>
      </c>
      <c r="L147" s="42">
        <v>427.35042735042737</v>
      </c>
      <c r="M147" s="42">
        <v>66.55</v>
      </c>
      <c r="N147" s="43">
        <v>23.058113989368483</v>
      </c>
      <c r="O147" s="44">
        <v>597.58724625997615</v>
      </c>
      <c r="P147" s="43">
        <v>19.91957487533254</v>
      </c>
    </row>
    <row r="148" spans="1:16">
      <c r="A148" s="50" t="s">
        <v>119</v>
      </c>
      <c r="B148" s="50" t="s">
        <v>355</v>
      </c>
      <c r="C148" s="51">
        <v>5256723777</v>
      </c>
      <c r="D148" s="51">
        <v>93750000</v>
      </c>
      <c r="E148" s="52">
        <v>7.4371851997109371</v>
      </c>
      <c r="F148" s="52">
        <v>0.26710429449017958</v>
      </c>
      <c r="G148" s="51">
        <v>18.316268000000001</v>
      </c>
      <c r="H148" s="52">
        <v>293.75</v>
      </c>
      <c r="I148" s="52">
        <v>17.959562588272377</v>
      </c>
      <c r="J148" s="51">
        <v>771275247</v>
      </c>
      <c r="K148" s="52">
        <v>36.100925199275842</v>
      </c>
      <c r="L148" s="52">
        <v>426.66666666666669</v>
      </c>
      <c r="M148" s="52">
        <v>19.53</v>
      </c>
      <c r="N148" s="53">
        <v>8.3273159889042656</v>
      </c>
      <c r="O148" s="54">
        <v>2353.3057645364916</v>
      </c>
      <c r="P148" s="53">
        <v>78.443525484549724</v>
      </c>
    </row>
    <row r="149" spans="1:16">
      <c r="A149" s="111" t="s">
        <v>707</v>
      </c>
      <c r="B149" s="111" t="s">
        <v>697</v>
      </c>
      <c r="C149" s="112">
        <v>1069503962</v>
      </c>
      <c r="D149" s="112">
        <v>93750000</v>
      </c>
      <c r="E149" s="113">
        <v>52.576054137562949</v>
      </c>
      <c r="F149" s="113">
        <v>56.081124413400481</v>
      </c>
      <c r="G149" s="112">
        <v>69.867154999999997</v>
      </c>
      <c r="H149" s="113">
        <v>10.89</v>
      </c>
      <c r="I149" s="113">
        <v>7.4184472007797098E-2</v>
      </c>
      <c r="J149" s="112">
        <v>-42754773</v>
      </c>
      <c r="K149" s="113">
        <v>-21.927376389064211</v>
      </c>
      <c r="L149" s="113">
        <v>426.66666666666669</v>
      </c>
      <c r="M149" s="113">
        <v>74.52</v>
      </c>
      <c r="N149" s="114">
        <v>14.341569462501884</v>
      </c>
      <c r="O149" s="115">
        <v>1802.7552665251876</v>
      </c>
      <c r="P149" s="114">
        <v>60.091842217506255</v>
      </c>
    </row>
    <row r="150" spans="1:16">
      <c r="A150" s="50" t="s">
        <v>281</v>
      </c>
      <c r="B150" s="50" t="s">
        <v>355</v>
      </c>
      <c r="C150" s="51">
        <v>4102311000</v>
      </c>
      <c r="D150" s="51">
        <v>95000000</v>
      </c>
      <c r="E150" s="52">
        <v>4.8694799210404085</v>
      </c>
      <c r="F150" s="52">
        <v>0.38252002521919942</v>
      </c>
      <c r="G150" s="51">
        <v>61.261921000000001</v>
      </c>
      <c r="H150" s="52">
        <v>134.1</v>
      </c>
      <c r="I150" s="52">
        <v>-0.25378748710545551</v>
      </c>
      <c r="J150" s="51">
        <v>130778000</v>
      </c>
      <c r="K150" s="52">
        <v>97.34053128201991</v>
      </c>
      <c r="L150" s="52">
        <v>421.05263157894734</v>
      </c>
      <c r="M150" s="52">
        <v>64.48</v>
      </c>
      <c r="N150" s="53">
        <v>49.065910816726173</v>
      </c>
      <c r="O150" s="54">
        <v>632.42867265790017</v>
      </c>
      <c r="P150" s="53">
        <v>21.080955755263339</v>
      </c>
    </row>
    <row r="151" spans="1:16">
      <c r="A151" s="55" t="s">
        <v>66</v>
      </c>
      <c r="B151" s="55" t="s">
        <v>356</v>
      </c>
      <c r="C151" s="56">
        <v>1306156803</v>
      </c>
      <c r="D151" s="56">
        <v>99687500</v>
      </c>
      <c r="E151" s="57">
        <v>74.730417840979285</v>
      </c>
      <c r="F151" s="57">
        <v>34.074855669868015</v>
      </c>
      <c r="G151" s="56">
        <v>24.468298000000001</v>
      </c>
      <c r="H151" s="57">
        <v>21.88</v>
      </c>
      <c r="I151" s="57">
        <v>-0.46299111948748711</v>
      </c>
      <c r="J151" s="56">
        <v>-162987339</v>
      </c>
      <c r="K151" s="57">
        <v>-13.455799778411009</v>
      </c>
      <c r="L151" s="57">
        <v>401.2539184952978</v>
      </c>
      <c r="M151" s="57">
        <v>24.54</v>
      </c>
      <c r="N151" s="58">
        <v>75.860049402761945</v>
      </c>
      <c r="O151" s="59">
        <v>350.6587099498484</v>
      </c>
      <c r="P151" s="58">
        <v>11.688623664994946</v>
      </c>
    </row>
    <row r="152" spans="1:16">
      <c r="A152" s="50" t="s">
        <v>282</v>
      </c>
      <c r="B152" s="50" t="s">
        <v>355</v>
      </c>
      <c r="C152" s="51">
        <v>1869476072</v>
      </c>
      <c r="D152" s="51">
        <v>100000000</v>
      </c>
      <c r="E152" s="52">
        <v>39.258693788666129</v>
      </c>
      <c r="F152" s="52">
        <v>19.629346894333064</v>
      </c>
      <c r="G152" s="51">
        <v>50.595194999999997</v>
      </c>
      <c r="H152" s="52">
        <v>20.14</v>
      </c>
      <c r="I152" s="52">
        <v>-0.63850976552125616</v>
      </c>
      <c r="J152" s="51">
        <v>-304722758</v>
      </c>
      <c r="K152" s="52">
        <v>-6.5633430634675474</v>
      </c>
      <c r="L152" s="52">
        <v>400</v>
      </c>
      <c r="M152" s="52">
        <v>50.59</v>
      </c>
      <c r="N152" s="53">
        <v>84.422832912542091</v>
      </c>
      <c r="O152" s="54">
        <v>424.62286120477103</v>
      </c>
      <c r="P152" s="53">
        <v>14.154095373492368</v>
      </c>
    </row>
    <row r="153" spans="1:16">
      <c r="A153" s="60" t="s">
        <v>289</v>
      </c>
      <c r="B153" s="60" t="s">
        <v>287</v>
      </c>
      <c r="C153" s="61">
        <v>4489506254</v>
      </c>
      <c r="D153" s="61">
        <v>100000000</v>
      </c>
      <c r="E153" s="62">
        <v>541.02746525927387</v>
      </c>
      <c r="F153" s="62">
        <v>2705.1373262963693</v>
      </c>
      <c r="G153" s="61">
        <v>35.895862999999999</v>
      </c>
      <c r="H153" s="62">
        <v>2.06</v>
      </c>
      <c r="I153" s="62">
        <v>7.2019255955781958E-3</v>
      </c>
      <c r="J153" s="61">
        <v>-156863405</v>
      </c>
      <c r="K153" s="62">
        <v>-1.2749946362569395</v>
      </c>
      <c r="L153" s="62">
        <v>400</v>
      </c>
      <c r="M153" s="62">
        <v>35.89</v>
      </c>
      <c r="N153" s="63">
        <v>14.665780125180868</v>
      </c>
      <c r="O153" s="64">
        <v>902.5299798258701</v>
      </c>
      <c r="P153" s="63">
        <v>30.084332660862337</v>
      </c>
    </row>
    <row r="154" spans="1:16">
      <c r="A154" s="35" t="s">
        <v>85</v>
      </c>
      <c r="B154" s="35" t="s">
        <v>200</v>
      </c>
      <c r="C154" s="36">
        <v>1271636030</v>
      </c>
      <c r="D154" s="36">
        <v>100000000</v>
      </c>
      <c r="E154" s="37">
        <v>60.864105971712185</v>
      </c>
      <c r="F154" s="37">
        <v>60.864105971712185</v>
      </c>
      <c r="G154" s="36">
        <v>62.830463000000002</v>
      </c>
      <c r="H154" s="37">
        <v>10.46</v>
      </c>
      <c r="I154" s="37">
        <v>-0.54851328597749216</v>
      </c>
      <c r="J154" s="36">
        <v>15898817</v>
      </c>
      <c r="K154" s="37">
        <v>62.897761512696199</v>
      </c>
      <c r="L154" s="37">
        <v>400</v>
      </c>
      <c r="M154" s="37">
        <v>62.83</v>
      </c>
      <c r="N154" s="38">
        <v>43.630524173015907</v>
      </c>
      <c r="O154" s="39">
        <v>269.50325686315506</v>
      </c>
      <c r="P154" s="38">
        <v>8.9834418954385011</v>
      </c>
    </row>
    <row r="155" spans="1:16">
      <c r="A155" s="40" t="s">
        <v>10</v>
      </c>
      <c r="B155" s="40" t="s">
        <v>255</v>
      </c>
      <c r="C155" s="41">
        <v>9551963345</v>
      </c>
      <c r="D155" s="41">
        <v>100000000</v>
      </c>
      <c r="E155" s="42">
        <v>8.2619193677979297</v>
      </c>
      <c r="F155" s="42">
        <v>0.77214199699046071</v>
      </c>
      <c r="G155" s="41">
        <v>45.468504000000003</v>
      </c>
      <c r="H155" s="42">
        <v>106.5</v>
      </c>
      <c r="I155" s="42">
        <v>3.5252967384849114</v>
      </c>
      <c r="J155" s="41">
        <v>58835982</v>
      </c>
      <c r="K155" s="42">
        <v>181.8615010114049</v>
      </c>
      <c r="L155" s="42">
        <v>400</v>
      </c>
      <c r="M155" s="42">
        <v>45.46</v>
      </c>
      <c r="N155" s="43">
        <v>17.27077558124892</v>
      </c>
      <c r="O155" s="44">
        <v>1451.9234684837493</v>
      </c>
      <c r="P155" s="43">
        <v>48.397448949458308</v>
      </c>
    </row>
    <row r="156" spans="1:16">
      <c r="A156" s="106" t="s">
        <v>730</v>
      </c>
      <c r="B156" s="106" t="s">
        <v>693</v>
      </c>
      <c r="C156" s="107">
        <v>818057024</v>
      </c>
      <c r="D156" s="107">
        <v>100000000</v>
      </c>
      <c r="E156" s="108">
        <v>37.412527173186135</v>
      </c>
      <c r="F156" s="108">
        <v>10.689293478053182</v>
      </c>
      <c r="G156" s="107">
        <v>30.53511</v>
      </c>
      <c r="H156" s="108">
        <v>35.020000000000003</v>
      </c>
      <c r="I156" s="108">
        <v>0.47876561726454986</v>
      </c>
      <c r="J156" s="107">
        <v>56374948</v>
      </c>
      <c r="K156" s="108">
        <v>62.084314472449712</v>
      </c>
      <c r="L156" s="108">
        <v>400</v>
      </c>
      <c r="M156" s="108">
        <v>30.53</v>
      </c>
      <c r="N156" s="109">
        <v>18.965056441490265</v>
      </c>
      <c r="O156" s="110">
        <v>1530.9157303562247</v>
      </c>
      <c r="P156" s="109">
        <v>51.030524345207489</v>
      </c>
    </row>
    <row r="157" spans="1:16">
      <c r="A157" s="70" t="s">
        <v>740</v>
      </c>
      <c r="B157" s="70" t="s">
        <v>699</v>
      </c>
      <c r="C157" s="71">
        <v>1018312000</v>
      </c>
      <c r="D157" s="71">
        <v>100000000</v>
      </c>
      <c r="E157" s="72">
        <v>176.907236921248</v>
      </c>
      <c r="F157" s="72">
        <v>171.92151321007728</v>
      </c>
      <c r="G157" s="71">
        <v>51.044795000000001</v>
      </c>
      <c r="H157" s="72">
        <v>4.43</v>
      </c>
      <c r="I157" s="72">
        <v>-0.46318906770805235</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99.3</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32.288842239365763</v>
      </c>
      <c r="F160" s="57">
        <v>2.1665255468450519</v>
      </c>
      <c r="G160" s="56">
        <v>8.2922969999999996</v>
      </c>
      <c r="H160" s="57">
        <v>149.4</v>
      </c>
      <c r="I160" s="57">
        <v>-1.5313562679394579</v>
      </c>
      <c r="J160" s="56">
        <v>-796663172</v>
      </c>
      <c r="K160" s="57">
        <v>-18.707420896067227</v>
      </c>
      <c r="L160" s="57">
        <v>399.90570623352721</v>
      </c>
      <c r="M160" s="57">
        <v>8.2899999999999991</v>
      </c>
      <c r="N160" s="58">
        <v>54.512083255061555</v>
      </c>
      <c r="O160" s="59">
        <v>258.07059901393154</v>
      </c>
      <c r="P160" s="58">
        <v>8.6023533004643848</v>
      </c>
    </row>
    <row r="161" spans="1:16">
      <c r="A161" s="45" t="s">
        <v>1</v>
      </c>
      <c r="B161" s="45" t="s">
        <v>375</v>
      </c>
      <c r="C161" s="46">
        <v>17091099555</v>
      </c>
      <c r="D161" s="46">
        <v>100066875</v>
      </c>
      <c r="E161" s="47">
        <v>3.7267177034319858</v>
      </c>
      <c r="F161" s="47">
        <v>8.742317198453313E-2</v>
      </c>
      <c r="G161" s="46">
        <v>24.953838000000001</v>
      </c>
      <c r="H161" s="47">
        <v>430.25</v>
      </c>
      <c r="I161" s="47">
        <v>2.7756593243177576</v>
      </c>
      <c r="J161" s="46">
        <v>-1275590032</v>
      </c>
      <c r="K161" s="47">
        <v>-33.418643671244993</v>
      </c>
      <c r="L161" s="47">
        <v>399.73267877107185</v>
      </c>
      <c r="M161" s="47">
        <v>24.93</v>
      </c>
      <c r="N161" s="48">
        <v>60.686844187760158</v>
      </c>
      <c r="O161" s="49">
        <v>1418.003020731371</v>
      </c>
      <c r="P161" s="48">
        <v>47.266767357712368</v>
      </c>
    </row>
    <row r="162" spans="1:16">
      <c r="A162" s="50" t="s">
        <v>154</v>
      </c>
      <c r="B162" s="50" t="s">
        <v>355</v>
      </c>
      <c r="C162" s="51">
        <v>1139133952</v>
      </c>
      <c r="D162" s="51">
        <v>100500000</v>
      </c>
      <c r="E162" s="52">
        <v>31.84518810824439</v>
      </c>
      <c r="F162" s="52">
        <v>10.22153365695535</v>
      </c>
      <c r="G162" s="51">
        <v>40.319831000000001</v>
      </c>
      <c r="H162" s="52">
        <v>31.16</v>
      </c>
      <c r="I162" s="52">
        <v>1.2108534433680305</v>
      </c>
      <c r="J162" s="51">
        <v>60728696</v>
      </c>
      <c r="K162" s="52">
        <v>51.301941342524465</v>
      </c>
      <c r="L162" s="52">
        <v>398.00995024875624</v>
      </c>
      <c r="M162" s="52">
        <v>40.11</v>
      </c>
      <c r="N162" s="53">
        <v>17.080824958736908</v>
      </c>
      <c r="O162" s="54">
        <v>2047.4350516943998</v>
      </c>
      <c r="P162" s="53">
        <v>68.24783505648</v>
      </c>
    </row>
    <row r="163" spans="1:16">
      <c r="A163" s="55" t="s">
        <v>337</v>
      </c>
      <c r="B163" s="55" t="s">
        <v>356</v>
      </c>
      <c r="C163" s="56">
        <v>12392289821</v>
      </c>
      <c r="D163" s="56">
        <v>102000000</v>
      </c>
      <c r="E163" s="57">
        <v>5.8269878164385798</v>
      </c>
      <c r="F163" s="57">
        <v>0.19497382776010774</v>
      </c>
      <c r="G163" s="56">
        <v>22.563583000000001</v>
      </c>
      <c r="H163" s="57">
        <v>304.25</v>
      </c>
      <c r="I163" s="57">
        <v>-7.1546766178346948</v>
      </c>
      <c r="J163" s="56">
        <v>887823164</v>
      </c>
      <c r="K163" s="57">
        <v>33.662108865634416</v>
      </c>
      <c r="L163" s="57">
        <v>392.15686274509807</v>
      </c>
      <c r="M163" s="57">
        <v>22.12</v>
      </c>
      <c r="N163" s="58">
        <v>23.739501236649485</v>
      </c>
      <c r="O163" s="59">
        <v>978.02728589740059</v>
      </c>
      <c r="P163" s="58">
        <v>32.600909529913352</v>
      </c>
    </row>
    <row r="164" spans="1:16">
      <c r="A164" s="35" t="s">
        <v>539</v>
      </c>
      <c r="B164" s="35" t="s">
        <v>200</v>
      </c>
      <c r="C164" s="36">
        <v>3339027503</v>
      </c>
      <c r="D164" s="36">
        <v>103200000</v>
      </c>
      <c r="E164" s="37">
        <v>121.23060028231259</v>
      </c>
      <c r="F164" s="37">
        <v>106.79228354678699</v>
      </c>
      <c r="G164" s="36">
        <v>113.051084</v>
      </c>
      <c r="H164" s="37">
        <v>11.97</v>
      </c>
      <c r="I164" s="37">
        <v>-0.16189437840736964</v>
      </c>
      <c r="J164" s="36">
        <v>31743454</v>
      </c>
      <c r="K164" s="37">
        <v>35.761703814588039</v>
      </c>
      <c r="L164" s="37">
        <v>387.59689922480618</v>
      </c>
      <c r="M164" s="37">
        <v>26.71</v>
      </c>
      <c r="N164" s="38">
        <v>55.935807862681933</v>
      </c>
      <c r="O164" s="39">
        <v>934.1562411257828</v>
      </c>
      <c r="P164" s="38">
        <v>31.138541370859425</v>
      </c>
    </row>
    <row r="165" spans="1:16">
      <c r="A165" s="30" t="s">
        <v>141</v>
      </c>
      <c r="B165" s="30" t="s">
        <v>349</v>
      </c>
      <c r="C165" s="31">
        <v>30199553337</v>
      </c>
      <c r="D165" s="31">
        <v>105000000</v>
      </c>
      <c r="E165" s="32">
        <v>6.8159696294025256</v>
      </c>
      <c r="F165" s="32">
        <v>0.21144624257491937</v>
      </c>
      <c r="G165" s="31">
        <v>19.260493</v>
      </c>
      <c r="H165" s="32">
        <v>304.75</v>
      </c>
      <c r="I165" s="32">
        <v>-1.3224532907696016</v>
      </c>
      <c r="J165" s="31">
        <v>-367159109</v>
      </c>
      <c r="K165" s="32">
        <v>-87.795724550578967</v>
      </c>
      <c r="L165" s="32">
        <v>380.95238095238096</v>
      </c>
      <c r="M165" s="32">
        <v>18.34</v>
      </c>
      <c r="N165" s="33">
        <v>2.3430278880361248</v>
      </c>
      <c r="O165" s="34">
        <v>598.89653088311127</v>
      </c>
      <c r="P165" s="33">
        <v>19.963217696103708</v>
      </c>
    </row>
    <row r="166" spans="1:16">
      <c r="A166" s="45" t="s">
        <v>400</v>
      </c>
      <c r="B166" s="45" t="s">
        <v>375</v>
      </c>
      <c r="C166" s="46">
        <v>1053946708</v>
      </c>
      <c r="D166" s="46">
        <v>105000000</v>
      </c>
      <c r="E166" s="47">
        <v>43.888219776404881</v>
      </c>
      <c r="F166" s="47">
        <v>32.15254196073618</v>
      </c>
      <c r="G166" s="46">
        <v>69.578063</v>
      </c>
      <c r="H166" s="47">
        <v>13.1</v>
      </c>
      <c r="I166" s="47">
        <v>0.7194844769004991</v>
      </c>
      <c r="J166" s="46">
        <v>-45288475</v>
      </c>
      <c r="K166" s="47">
        <v>-30.140118429688791</v>
      </c>
      <c r="L166" s="47">
        <v>380.95238095238096</v>
      </c>
      <c r="M166" s="47">
        <v>66.260000000000005</v>
      </c>
      <c r="N166" s="48">
        <v>51.77941704870581</v>
      </c>
      <c r="O166" s="49">
        <v>2064.6062259793302</v>
      </c>
      <c r="P166" s="48">
        <v>68.820207532644346</v>
      </c>
    </row>
    <row r="167" spans="1:16">
      <c r="A167" s="30" t="s">
        <v>168</v>
      </c>
      <c r="B167" s="30" t="s">
        <v>349</v>
      </c>
      <c r="C167" s="31">
        <v>44654191</v>
      </c>
      <c r="D167" s="31">
        <v>108559000</v>
      </c>
      <c r="E167" s="32">
        <v>104.66932328158695</v>
      </c>
      <c r="F167" s="32">
        <v>192.83398572497345</v>
      </c>
      <c r="G167" s="31">
        <v>72.105159999999998</v>
      </c>
      <c r="H167" s="32">
        <v>5.3</v>
      </c>
      <c r="I167" s="32">
        <v>-1.8164960765891358E-2</v>
      </c>
      <c r="J167" s="31">
        <v>-63594848</v>
      </c>
      <c r="K167" s="32">
        <v>-8.535203983819569</v>
      </c>
      <c r="L167" s="32">
        <v>368.4632319752393</v>
      </c>
      <c r="M167" s="32">
        <v>66.42</v>
      </c>
      <c r="N167" s="33">
        <v>30.627989662274974</v>
      </c>
      <c r="O167" s="34">
        <v>604.78906957492859</v>
      </c>
      <c r="P167" s="33">
        <v>20.15963565249762</v>
      </c>
    </row>
    <row r="168" spans="1:16">
      <c r="A168" s="50" t="s">
        <v>733</v>
      </c>
      <c r="B168" s="50" t="s">
        <v>355</v>
      </c>
      <c r="C168" s="51">
        <v>2222618346</v>
      </c>
      <c r="D168" s="51">
        <v>110500000</v>
      </c>
      <c r="E168" s="52">
        <v>0.51375966548902674</v>
      </c>
      <c r="F168" s="52">
        <v>2.8506491339406839E-3</v>
      </c>
      <c r="G168" s="51">
        <v>47.739924000000002</v>
      </c>
      <c r="H168" s="52">
        <v>1631</v>
      </c>
      <c r="I168" s="52">
        <v>-159.40815157178895</v>
      </c>
      <c r="J168" s="51">
        <v>27078608</v>
      </c>
      <c r="K168" s="52">
        <v>6655.641235324947</v>
      </c>
      <c r="L168" s="52">
        <v>361.99095022624437</v>
      </c>
      <c r="M168" s="52">
        <v>43.2</v>
      </c>
      <c r="N168" s="53">
        <v>29.211658890183301</v>
      </c>
      <c r="O168" s="54">
        <v>1318.6329935332039</v>
      </c>
      <c r="P168" s="53">
        <v>43.954433117773462</v>
      </c>
    </row>
    <row r="169" spans="1:16">
      <c r="A169" s="70" t="s">
        <v>72</v>
      </c>
      <c r="B169" s="70" t="s">
        <v>221</v>
      </c>
      <c r="C169" s="71">
        <v>2379193448</v>
      </c>
      <c r="D169" s="71">
        <v>111600000</v>
      </c>
      <c r="E169" s="72">
        <v>42.015634239343008</v>
      </c>
      <c r="F169" s="72">
        <v>25.098945184792719</v>
      </c>
      <c r="G169" s="71">
        <v>58.125256</v>
      </c>
      <c r="H169" s="72">
        <v>16.38</v>
      </c>
      <c r="I169" s="72">
        <v>8.6790284044852228E-2</v>
      </c>
      <c r="J169" s="71">
        <v>84066155</v>
      </c>
      <c r="K169" s="72">
        <v>19.912888843316313</v>
      </c>
      <c r="L169" s="72">
        <v>358.42293906810033</v>
      </c>
      <c r="M169" s="72">
        <v>52.08</v>
      </c>
      <c r="N169" s="73">
        <v>12.560142828813397</v>
      </c>
      <c r="O169" s="74">
        <v>1132.5234684448483</v>
      </c>
      <c r="P169" s="73">
        <v>37.750782281494942</v>
      </c>
    </row>
    <row r="170" spans="1:16">
      <c r="A170" s="55" t="s">
        <v>540</v>
      </c>
      <c r="B170" s="55" t="s">
        <v>233</v>
      </c>
      <c r="C170" s="56">
        <v>2863294706</v>
      </c>
      <c r="D170" s="56">
        <v>112000000</v>
      </c>
      <c r="E170" s="57">
        <v>2.1083945899269509</v>
      </c>
      <c r="F170" s="57">
        <v>4.4086537929218614E-2</v>
      </c>
      <c r="G170" s="56">
        <v>44.440303</v>
      </c>
      <c r="H170" s="57">
        <v>427</v>
      </c>
      <c r="I170" s="57">
        <v>8.0150444156878962</v>
      </c>
      <c r="J170" s="56">
        <v>-54281567</v>
      </c>
      <c r="K170" s="57">
        <v>-881.03572986387815</v>
      </c>
      <c r="L170" s="57">
        <v>357.14285714285717</v>
      </c>
      <c r="M170" s="57">
        <v>39.67</v>
      </c>
      <c r="N170" s="58">
        <v>58.752858873116907</v>
      </c>
      <c r="O170" s="59">
        <v>2742.8363854762574</v>
      </c>
      <c r="P170" s="58">
        <v>91.427879515875247</v>
      </c>
    </row>
    <row r="171" spans="1:16">
      <c r="A171" s="50" t="s">
        <v>555</v>
      </c>
      <c r="B171" s="50" t="s">
        <v>355</v>
      </c>
      <c r="C171" s="51">
        <v>1784851552</v>
      </c>
      <c r="D171" s="51">
        <v>112000000</v>
      </c>
      <c r="E171" s="52">
        <v>13.314858700589093</v>
      </c>
      <c r="F171" s="52">
        <v>0.67546969869059925</v>
      </c>
      <c r="G171" s="51">
        <v>16.937535</v>
      </c>
      <c r="H171" s="52">
        <v>177.4</v>
      </c>
      <c r="I171" s="52">
        <v>0.54402810143452029</v>
      </c>
      <c r="J171" s="51">
        <v>-293057834</v>
      </c>
      <c r="K171" s="52">
        <v>-67.263173725633962</v>
      </c>
      <c r="L171" s="52">
        <v>357.14285714285717</v>
      </c>
      <c r="M171" s="52">
        <v>15.12</v>
      </c>
      <c r="N171" s="53">
        <v>15.607867892503615</v>
      </c>
      <c r="O171" s="54">
        <v>1564.1710220350899</v>
      </c>
      <c r="P171" s="53">
        <v>52.139034067836327</v>
      </c>
    </row>
    <row r="172" spans="1:16">
      <c r="A172" s="45" t="s">
        <v>413</v>
      </c>
      <c r="B172" s="45" t="s">
        <v>375</v>
      </c>
      <c r="C172" s="46">
        <v>1236382849</v>
      </c>
      <c r="D172" s="46">
        <v>112000000</v>
      </c>
      <c r="E172" s="47">
        <v>61.889204609101967</v>
      </c>
      <c r="F172" s="47">
        <v>36.838812267322602</v>
      </c>
      <c r="G172" s="46">
        <v>42.556854000000001</v>
      </c>
      <c r="H172" s="47">
        <v>15.19</v>
      </c>
      <c r="I172" s="47">
        <v>-0.27323592603721636</v>
      </c>
      <c r="J172" s="46">
        <v>-12325753</v>
      </c>
      <c r="K172" s="47">
        <v>-136.29998913656635</v>
      </c>
      <c r="L172" s="47">
        <v>357.14285714285717</v>
      </c>
      <c r="M172" s="47">
        <v>37.99</v>
      </c>
      <c r="N172" s="48">
        <v>39.709719523627733</v>
      </c>
      <c r="O172" s="49">
        <v>360.70516170837641</v>
      </c>
      <c r="P172" s="48">
        <v>12.023505390279214</v>
      </c>
    </row>
    <row r="173" spans="1:16">
      <c r="A173" s="30" t="s">
        <v>37</v>
      </c>
      <c r="B173" s="30" t="s">
        <v>605</v>
      </c>
      <c r="C173" s="31">
        <v>674554994</v>
      </c>
      <c r="D173" s="31">
        <v>112400000</v>
      </c>
      <c r="E173" s="32">
        <v>75.32784938002473</v>
      </c>
      <c r="F173" s="32">
        <v>134.03531918153865</v>
      </c>
      <c r="G173" s="31">
        <v>100.007176</v>
      </c>
      <c r="H173" s="32">
        <v>5.31</v>
      </c>
      <c r="I173" s="32">
        <v>-9.847370039908121E-2</v>
      </c>
      <c r="J173" s="31">
        <v>11423592</v>
      </c>
      <c r="K173" s="32">
        <v>49.196434886680123</v>
      </c>
      <c r="L173" s="32">
        <v>355.87188612099646</v>
      </c>
      <c r="M173" s="32">
        <v>88.97</v>
      </c>
      <c r="N173" s="33">
        <v>27.497852149847908</v>
      </c>
      <c r="O173" s="34">
        <v>479.92731303937887</v>
      </c>
      <c r="P173" s="33">
        <v>15.997577101312629</v>
      </c>
    </row>
    <row r="174" spans="1:16">
      <c r="A174" s="45" t="s">
        <v>195</v>
      </c>
      <c r="B174" s="45" t="s">
        <v>375</v>
      </c>
      <c r="C174" s="46">
        <v>15443065482</v>
      </c>
      <c r="D174" s="46">
        <v>115000000</v>
      </c>
      <c r="E174" s="47">
        <v>16.728037654812763</v>
      </c>
      <c r="F174" s="47">
        <v>1.9926191369639978</v>
      </c>
      <c r="G174" s="46">
        <v>32.987870999999998</v>
      </c>
      <c r="H174" s="47">
        <v>72.5</v>
      </c>
      <c r="I174" s="47">
        <v>-2.0236388597590462</v>
      </c>
      <c r="J174" s="46">
        <v>-862680192</v>
      </c>
      <c r="K174" s="47">
        <v>-9.731300287001373</v>
      </c>
      <c r="L174" s="47">
        <v>347.82608695652175</v>
      </c>
      <c r="M174" s="47">
        <v>28.68</v>
      </c>
      <c r="N174" s="48">
        <v>45.362761841133633</v>
      </c>
      <c r="O174" s="49">
        <v>629.59594783986563</v>
      </c>
      <c r="P174" s="48">
        <v>20.986531594662189</v>
      </c>
    </row>
    <row r="175" spans="1:16">
      <c r="A175" s="55" t="s">
        <v>537</v>
      </c>
      <c r="B175" s="55" t="s">
        <v>356</v>
      </c>
      <c r="C175" s="56">
        <v>7584806686</v>
      </c>
      <c r="D175" s="56">
        <v>115200000</v>
      </c>
      <c r="E175" s="57">
        <v>13.461836361621886</v>
      </c>
      <c r="F175" s="57">
        <v>1.2701762871397462</v>
      </c>
      <c r="G175" s="56">
        <v>32.517617000000001</v>
      </c>
      <c r="H175" s="57">
        <v>91.4</v>
      </c>
      <c r="I175" s="57">
        <v>-0.56605967462412821</v>
      </c>
      <c r="J175" s="56">
        <v>266471917</v>
      </c>
      <c r="K175" s="57">
        <v>39.773046703454305</v>
      </c>
      <c r="L175" s="57">
        <v>347.22222222222223</v>
      </c>
      <c r="M175" s="57">
        <v>28.22</v>
      </c>
      <c r="N175" s="58">
        <v>59.497423677855373</v>
      </c>
      <c r="O175" s="59">
        <v>1003.7360689745467</v>
      </c>
      <c r="P175" s="58">
        <v>33.457868965818221</v>
      </c>
    </row>
    <row r="176" spans="1:16">
      <c r="A176" s="50" t="s">
        <v>89</v>
      </c>
      <c r="B176" s="50" t="s">
        <v>355</v>
      </c>
      <c r="C176" s="51">
        <v>1056734129</v>
      </c>
      <c r="D176" s="51">
        <v>117000000</v>
      </c>
      <c r="E176" s="52">
        <v>19.956870010807442</v>
      </c>
      <c r="F176" s="52">
        <v>4.4887246987870988</v>
      </c>
      <c r="G176" s="51">
        <v>53.028322000000003</v>
      </c>
      <c r="H176" s="52">
        <v>37.799999999999997</v>
      </c>
      <c r="I176" s="52">
        <v>2.0792447290140075</v>
      </c>
      <c r="J176" s="51">
        <v>51520744</v>
      </c>
      <c r="K176" s="52">
        <v>86.295337660496514</v>
      </c>
      <c r="L176" s="52">
        <v>341.88034188034186</v>
      </c>
      <c r="M176" s="52">
        <v>45.32</v>
      </c>
      <c r="N176" s="53">
        <v>56.930557551510638</v>
      </c>
      <c r="O176" s="54">
        <v>2780.8695975453124</v>
      </c>
      <c r="P176" s="53">
        <v>92.695653251510421</v>
      </c>
    </row>
    <row r="177" spans="1:16">
      <c r="A177" s="75" t="s">
        <v>630</v>
      </c>
      <c r="B177" s="75" t="s">
        <v>350</v>
      </c>
      <c r="C177" s="76">
        <v>3913562968</v>
      </c>
      <c r="D177" s="76">
        <v>117000000</v>
      </c>
      <c r="E177" s="77">
        <v>39.935559980415604</v>
      </c>
      <c r="F177" s="77">
        <v>8.1268945829091592</v>
      </c>
      <c r="G177" s="76">
        <v>23.988026999999999</v>
      </c>
      <c r="H177" s="77">
        <v>41.76</v>
      </c>
      <c r="I177" s="77">
        <v>-2.0175341711187329</v>
      </c>
      <c r="J177" s="76">
        <v>-98818698</v>
      </c>
      <c r="K177" s="77">
        <v>-49.72743113858877</v>
      </c>
      <c r="L177" s="77">
        <v>341.88034188034186</v>
      </c>
      <c r="M177" s="77">
        <v>20.5</v>
      </c>
      <c r="N177" s="78">
        <v>12.447001116925401</v>
      </c>
      <c r="O177" s="79">
        <v>55.501402144371312</v>
      </c>
      <c r="P177" s="78">
        <v>1.8500467381457104</v>
      </c>
    </row>
    <row r="178" spans="1:16">
      <c r="A178" s="75" t="s">
        <v>710</v>
      </c>
      <c r="B178" s="75" t="s">
        <v>679</v>
      </c>
      <c r="C178" s="76">
        <v>599344233</v>
      </c>
      <c r="D178" s="76">
        <v>118000000</v>
      </c>
      <c r="E178" s="77">
        <v>119.32829624729213</v>
      </c>
      <c r="F178" s="77">
        <v>91.932431623491624</v>
      </c>
      <c r="G178" s="76">
        <v>28.655494999999998</v>
      </c>
      <c r="H178" s="77">
        <v>11.7</v>
      </c>
      <c r="I178" s="77">
        <v>-0.2878135167461906</v>
      </c>
      <c r="J178" s="76">
        <v>-28506759</v>
      </c>
      <c r="K178" s="77">
        <v>-45.533061124205666</v>
      </c>
      <c r="L178" s="77">
        <v>338.9830508474576</v>
      </c>
      <c r="M178" s="77">
        <v>24.28</v>
      </c>
      <c r="N178" s="78">
        <v>81.986278622089756</v>
      </c>
      <c r="O178" s="79">
        <v>60.071565699834238</v>
      </c>
      <c r="P178" s="78">
        <v>2.0023855233278081</v>
      </c>
    </row>
    <row r="179" spans="1:16">
      <c r="A179" s="95" t="s">
        <v>189</v>
      </c>
      <c r="B179" s="95" t="s">
        <v>351</v>
      </c>
      <c r="C179" s="96">
        <v>2158486550</v>
      </c>
      <c r="D179" s="96">
        <v>118350000</v>
      </c>
      <c r="E179" s="97">
        <v>27.051906317979682</v>
      </c>
      <c r="F179" s="97">
        <v>6.9265292514446575</v>
      </c>
      <c r="G179" s="96">
        <v>44.628962999999999</v>
      </c>
      <c r="H179" s="97">
        <v>33.14</v>
      </c>
      <c r="I179" s="97">
        <v>0.60575773857751614</v>
      </c>
      <c r="J179" s="96">
        <v>144339003</v>
      </c>
      <c r="K179" s="97">
        <v>27.058174982682957</v>
      </c>
      <c r="L179" s="97">
        <v>337.98056611744823</v>
      </c>
      <c r="M179" s="97">
        <v>37.700000000000003</v>
      </c>
      <c r="N179" s="98">
        <v>54.433781331154066</v>
      </c>
      <c r="O179" s="99">
        <v>1827.0522242225427</v>
      </c>
      <c r="P179" s="98">
        <v>60.901740807418086</v>
      </c>
    </row>
    <row r="180" spans="1:16">
      <c r="A180" s="40" t="s">
        <v>87</v>
      </c>
      <c r="B180" s="40" t="s">
        <v>255</v>
      </c>
      <c r="C180" s="41">
        <v>3143931773</v>
      </c>
      <c r="D180" s="41">
        <v>119000000</v>
      </c>
      <c r="E180" s="42">
        <v>65.436954478285301</v>
      </c>
      <c r="F180" s="42">
        <v>21.995614950684136</v>
      </c>
      <c r="G180" s="41">
        <v>24.496238000000002</v>
      </c>
      <c r="H180" s="42">
        <v>24.96</v>
      </c>
      <c r="I180" s="42">
        <v>-0.29915429582733211</v>
      </c>
      <c r="J180" s="41">
        <v>-53375203</v>
      </c>
      <c r="K180" s="42">
        <v>-55.737492932813765</v>
      </c>
      <c r="L180" s="42">
        <v>336.1344537815126</v>
      </c>
      <c r="M180" s="42">
        <v>20.58</v>
      </c>
      <c r="N180" s="43">
        <v>16.978167674945848</v>
      </c>
      <c r="O180" s="44">
        <v>372.87026957215301</v>
      </c>
      <c r="P180" s="43">
        <v>12.429008985738433</v>
      </c>
    </row>
    <row r="181" spans="1:16">
      <c r="A181" s="35" t="s">
        <v>145</v>
      </c>
      <c r="B181" s="35" t="s">
        <v>200</v>
      </c>
      <c r="C181" s="36">
        <v>9789764290</v>
      </c>
      <c r="D181" s="36">
        <v>119470352</v>
      </c>
      <c r="E181" s="37">
        <v>2.7832734820262268</v>
      </c>
      <c r="F181" s="37">
        <v>0.1894046456920972</v>
      </c>
      <c r="G181" s="36">
        <v>116.852366</v>
      </c>
      <c r="H181" s="37">
        <v>123</v>
      </c>
      <c r="I181" s="37">
        <v>0.12444461754077452</v>
      </c>
      <c r="J181" s="36">
        <v>2569715</v>
      </c>
      <c r="K181" s="37">
        <v>5718.4758994674503</v>
      </c>
      <c r="L181" s="37">
        <v>334.81110024686291</v>
      </c>
      <c r="M181" s="37">
        <v>97.8</v>
      </c>
      <c r="N181" s="38">
        <v>33.840898574145413</v>
      </c>
      <c r="O181" s="39">
        <v>1619.1230245701784</v>
      </c>
      <c r="P181" s="38">
        <v>53.97076748567261</v>
      </c>
    </row>
    <row r="182" spans="1:16">
      <c r="A182" s="40" t="s">
        <v>40</v>
      </c>
      <c r="B182" s="40" t="s">
        <v>255</v>
      </c>
      <c r="C182" s="41">
        <v>1508599655</v>
      </c>
      <c r="D182" s="41">
        <v>119728125</v>
      </c>
      <c r="E182" s="42">
        <v>170.23794086638748</v>
      </c>
      <c r="F182" s="42">
        <v>355.46773338843207</v>
      </c>
      <c r="G182" s="41">
        <v>53.051453000000002</v>
      </c>
      <c r="H182" s="42">
        <v>4.43</v>
      </c>
      <c r="I182" s="42">
        <v>1.3302530296367189E-2</v>
      </c>
      <c r="J182" s="41">
        <v>-17925929</v>
      </c>
      <c r="K182" s="42">
        <v>-26.716188600323029</v>
      </c>
      <c r="L182" s="42">
        <v>334.0902565708767</v>
      </c>
      <c r="M182" s="42">
        <v>44.3</v>
      </c>
      <c r="N182" s="43">
        <v>16.801412268278604</v>
      </c>
      <c r="O182" s="44">
        <v>372.52906191087141</v>
      </c>
      <c r="P182" s="43">
        <v>12.417635397029047</v>
      </c>
    </row>
    <row r="183" spans="1:16">
      <c r="A183" s="45" t="s">
        <v>193</v>
      </c>
      <c r="B183" s="45" t="s">
        <v>375</v>
      </c>
      <c r="C183" s="46">
        <v>7824461000</v>
      </c>
      <c r="D183" s="46">
        <v>120000000</v>
      </c>
      <c r="E183" s="47">
        <v>3.8748560975316777</v>
      </c>
      <c r="F183" s="47">
        <v>0.10059335663374033</v>
      </c>
      <c r="G183" s="46">
        <v>32.616509000000001</v>
      </c>
      <c r="H183" s="47">
        <v>316.5</v>
      </c>
      <c r="I183" s="47">
        <v>1.411931539321472</v>
      </c>
      <c r="J183" s="46">
        <v>-1601211000</v>
      </c>
      <c r="K183" s="47">
        <v>-24.056792015543234</v>
      </c>
      <c r="L183" s="47">
        <v>333.33333333333331</v>
      </c>
      <c r="M183" s="47">
        <v>27.18</v>
      </c>
      <c r="N183" s="48">
        <v>88.863777408451952</v>
      </c>
      <c r="O183" s="49">
        <v>614.59317688023168</v>
      </c>
      <c r="P183" s="48">
        <v>20.486439229341055</v>
      </c>
    </row>
    <row r="184" spans="1:16">
      <c r="A184" s="45" t="s">
        <v>449</v>
      </c>
      <c r="B184" s="45" t="s">
        <v>426</v>
      </c>
      <c r="C184" s="46">
        <v>1225783772</v>
      </c>
      <c r="D184" s="46">
        <v>120000000</v>
      </c>
      <c r="E184" s="47">
        <v>22.553304735742927</v>
      </c>
      <c r="F184" s="47">
        <v>4.3707954914230482</v>
      </c>
      <c r="G184" s="46">
        <v>42.238092000000002</v>
      </c>
      <c r="H184" s="47">
        <v>42</v>
      </c>
      <c r="I184" s="47">
        <v>2.2746120481551344</v>
      </c>
      <c r="J184" s="46">
        <v>33866409</v>
      </c>
      <c r="K184" s="47">
        <v>152.36336394567255</v>
      </c>
      <c r="L184" s="47">
        <v>333.33333333333331</v>
      </c>
      <c r="M184" s="47">
        <v>35.19</v>
      </c>
      <c r="N184" s="48">
        <v>66.675866194064966</v>
      </c>
      <c r="O184" s="49">
        <v>2514.196912578564</v>
      </c>
      <c r="P184" s="48">
        <v>83.8065637526188</v>
      </c>
    </row>
    <row r="185" spans="1:16">
      <c r="A185" s="40" t="s">
        <v>421</v>
      </c>
      <c r="B185" s="40" t="s">
        <v>255</v>
      </c>
      <c r="C185" s="41">
        <v>181919399</v>
      </c>
      <c r="D185" s="41">
        <v>120000000</v>
      </c>
      <c r="E185" s="42">
        <v>124.42453651860147</v>
      </c>
      <c r="F185" s="42">
        <v>117.96031156291409</v>
      </c>
      <c r="G185" s="41">
        <v>42.875571000000001</v>
      </c>
      <c r="H185" s="42">
        <v>7.5</v>
      </c>
      <c r="I185" s="42">
        <v>-0.19281407140378004</v>
      </c>
      <c r="J185" s="41">
        <v>-37672820</v>
      </c>
      <c r="K185" s="42">
        <v>-27.998965806116981</v>
      </c>
      <c r="L185" s="42">
        <v>333.33333333333331</v>
      </c>
      <c r="M185" s="42">
        <v>35.72</v>
      </c>
      <c r="N185" s="43">
        <v>14.244928020982345</v>
      </c>
      <c r="O185" s="44">
        <v>479.06912406021667</v>
      </c>
      <c r="P185" s="43">
        <v>15.968970802007222</v>
      </c>
    </row>
    <row r="186" spans="1:16">
      <c r="A186" s="45" t="s">
        <v>52</v>
      </c>
      <c r="B186" s="45" t="s">
        <v>375</v>
      </c>
      <c r="C186" s="46">
        <v>699845726</v>
      </c>
      <c r="D186" s="46">
        <v>122522806</v>
      </c>
      <c r="E186" s="47">
        <v>16.757124124005117</v>
      </c>
      <c r="F186" s="47">
        <v>1.0854554588246632</v>
      </c>
      <c r="G186" s="46">
        <v>18.936226999999999</v>
      </c>
      <c r="H186" s="47">
        <v>126.1</v>
      </c>
      <c r="I186" s="47">
        <v>-0.19143142730754903</v>
      </c>
      <c r="J186" s="46">
        <v>62971520</v>
      </c>
      <c r="K186" s="47">
        <v>245.1564382755887</v>
      </c>
      <c r="L186" s="47">
        <v>326.46983288972342</v>
      </c>
      <c r="M186" s="47">
        <v>15.45</v>
      </c>
      <c r="N186" s="48">
        <v>46.872969068110457</v>
      </c>
      <c r="O186" s="49">
        <v>539.35684670641126</v>
      </c>
      <c r="P186" s="48">
        <v>17.978561556880376</v>
      </c>
    </row>
    <row r="187" spans="1:16">
      <c r="A187" s="30" t="s">
        <v>553</v>
      </c>
      <c r="B187" s="30" t="s">
        <v>357</v>
      </c>
      <c r="C187" s="31">
        <v>9944531679</v>
      </c>
      <c r="D187" s="31">
        <v>125000000</v>
      </c>
      <c r="E187" s="32">
        <v>7.9232808523271299</v>
      </c>
      <c r="F187" s="32">
        <v>0.30328347760103846</v>
      </c>
      <c r="G187" s="31">
        <v>25.599695000000001</v>
      </c>
      <c r="H187" s="32">
        <v>197.3</v>
      </c>
      <c r="I187" s="32">
        <v>-4.94375735452698</v>
      </c>
      <c r="J187" s="31">
        <v>199317137</v>
      </c>
      <c r="K187" s="32">
        <v>131.07252288096029</v>
      </c>
      <c r="L187" s="32">
        <v>320</v>
      </c>
      <c r="M187" s="32">
        <v>20.47</v>
      </c>
      <c r="N187" s="33">
        <v>14.881840592712162</v>
      </c>
      <c r="O187" s="34">
        <v>413.73332524508083</v>
      </c>
      <c r="P187" s="33">
        <v>13.791110841502695</v>
      </c>
    </row>
    <row r="188" spans="1:16">
      <c r="A188" s="80" t="s">
        <v>147</v>
      </c>
      <c r="B188" s="80" t="s">
        <v>352</v>
      </c>
      <c r="C188" s="81">
        <v>-2968515000</v>
      </c>
      <c r="D188" s="81">
        <v>127774000</v>
      </c>
      <c r="E188" s="82">
        <v>9.8445184619036432</v>
      </c>
      <c r="F188" s="82">
        <v>0.23137037663542775</v>
      </c>
      <c r="G188" s="81">
        <v>13.658674</v>
      </c>
      <c r="H188" s="82">
        <v>297.75</v>
      </c>
      <c r="I188" s="82">
        <v>27.441287557941507</v>
      </c>
      <c r="J188" s="81">
        <v>-1749407000</v>
      </c>
      <c r="K188" s="82">
        <v>-24.321808475672043</v>
      </c>
      <c r="L188" s="82">
        <v>313.0527337329973</v>
      </c>
      <c r="M188" s="82">
        <v>10.68</v>
      </c>
      <c r="N188" s="83">
        <v>107.83428805511595</v>
      </c>
      <c r="O188" s="84">
        <v>3000</v>
      </c>
      <c r="P188" s="83">
        <v>100</v>
      </c>
    </row>
    <row r="189" spans="1:16">
      <c r="A189" s="25" t="s">
        <v>70</v>
      </c>
      <c r="B189" s="25" t="s">
        <v>376</v>
      </c>
      <c r="C189" s="26">
        <v>2433900313</v>
      </c>
      <c r="D189" s="26">
        <v>128172525</v>
      </c>
      <c r="E189" s="27">
        <v>45.748087621442721</v>
      </c>
      <c r="F189" s="27">
        <v>11.897528382530426</v>
      </c>
      <c r="G189" s="26">
        <v>29.906797999999998</v>
      </c>
      <c r="H189" s="27">
        <v>29.24</v>
      </c>
      <c r="I189" s="27">
        <v>0.17944423747747607</v>
      </c>
      <c r="J189" s="26">
        <v>-9819135</v>
      </c>
      <c r="K189" s="27">
        <v>-391.6002529754403</v>
      </c>
      <c r="L189" s="27">
        <v>312.07936334249479</v>
      </c>
      <c r="M189" s="27">
        <v>23.33</v>
      </c>
      <c r="N189" s="28">
        <v>24.135031883223597</v>
      </c>
      <c r="O189" s="29">
        <v>1937.0083888569634</v>
      </c>
      <c r="P189" s="28">
        <v>64.566946295232114</v>
      </c>
    </row>
    <row r="190" spans="1:16">
      <c r="A190" s="55" t="s">
        <v>175</v>
      </c>
      <c r="B190" s="55" t="s">
        <v>233</v>
      </c>
      <c r="C190" s="56">
        <v>2503213131</v>
      </c>
      <c r="D190" s="56">
        <v>129600000</v>
      </c>
      <c r="E190" s="57">
        <v>36.657122618221784</v>
      </c>
      <c r="F190" s="57">
        <v>10.878775705787566</v>
      </c>
      <c r="G190" s="56">
        <v>40.565173999999999</v>
      </c>
      <c r="H190" s="57">
        <v>26.9</v>
      </c>
      <c r="I190" s="57">
        <v>-0.82921505555565378</v>
      </c>
      <c r="J190" s="56">
        <v>21111327</v>
      </c>
      <c r="K190" s="57">
        <v>159.61099934646458</v>
      </c>
      <c r="L190" s="57">
        <v>308.64197530864197</v>
      </c>
      <c r="M190" s="57">
        <v>31.3</v>
      </c>
      <c r="N190" s="58">
        <v>20.592447511611123</v>
      </c>
      <c r="O190" s="59">
        <v>366.58083200562476</v>
      </c>
      <c r="P190" s="58">
        <v>12.219361066854159</v>
      </c>
    </row>
    <row r="191" spans="1:16">
      <c r="A191" s="30" t="s">
        <v>487</v>
      </c>
      <c r="B191" s="30" t="s">
        <v>605</v>
      </c>
      <c r="C191" s="31">
        <v>3548163984</v>
      </c>
      <c r="D191" s="31">
        <v>132000000</v>
      </c>
      <c r="E191" s="32">
        <v>11.000035684115758</v>
      </c>
      <c r="F191" s="32">
        <v>1.1904800523934804</v>
      </c>
      <c r="G191" s="31">
        <v>51.506743</v>
      </c>
      <c r="H191" s="32">
        <v>70.599999999999994</v>
      </c>
      <c r="I191" s="32">
        <v>5.8386499321194094</v>
      </c>
      <c r="J191" s="31">
        <v>-103901230</v>
      </c>
      <c r="K191" s="32">
        <v>-88.930612274753628</v>
      </c>
      <c r="L191" s="32">
        <v>303.030303030303</v>
      </c>
      <c r="M191" s="32">
        <v>39.020000000000003</v>
      </c>
      <c r="N191" s="33">
        <v>16.988510926249347</v>
      </c>
      <c r="O191" s="34">
        <v>1385.6318114403605</v>
      </c>
      <c r="P191" s="33">
        <v>46.187727048012015</v>
      </c>
    </row>
    <row r="192" spans="1:16">
      <c r="A192" s="55" t="s">
        <v>552</v>
      </c>
      <c r="B192" s="55" t="s">
        <v>233</v>
      </c>
      <c r="C192" s="56">
        <v>2574862803</v>
      </c>
      <c r="D192" s="56">
        <v>132500000</v>
      </c>
      <c r="E192" s="57">
        <v>41.364101192723524</v>
      </c>
      <c r="F192" s="57">
        <v>14.1900861724609</v>
      </c>
      <c r="G192" s="56">
        <v>42.424709</v>
      </c>
      <c r="H192" s="57">
        <v>22.8</v>
      </c>
      <c r="I192" s="57">
        <v>0.64944079371075958</v>
      </c>
      <c r="J192" s="56">
        <v>-36817958</v>
      </c>
      <c r="K192" s="57">
        <v>-79.173320801767446</v>
      </c>
      <c r="L192" s="57">
        <v>301.88679245283021</v>
      </c>
      <c r="M192" s="57">
        <v>32.01</v>
      </c>
      <c r="N192" s="58">
        <v>38.835087006455971</v>
      </c>
      <c r="O192" s="59">
        <v>1936.3972396367424</v>
      </c>
      <c r="P192" s="58">
        <v>64.546574654558086</v>
      </c>
    </row>
    <row r="193" spans="1:16">
      <c r="A193" s="40" t="s">
        <v>166</v>
      </c>
      <c r="B193" s="40" t="s">
        <v>255</v>
      </c>
      <c r="C193" s="41">
        <v>8044975103</v>
      </c>
      <c r="D193" s="41">
        <v>135000000</v>
      </c>
      <c r="E193" s="42">
        <v>18.572918597089394</v>
      </c>
      <c r="F193" s="42">
        <v>5.503086991730191</v>
      </c>
      <c r="G193" s="41">
        <v>82.584238999999997</v>
      </c>
      <c r="H193" s="42">
        <v>26.08</v>
      </c>
      <c r="I193" s="42">
        <v>0.42509022980390299</v>
      </c>
      <c r="J193" s="41">
        <v>-3113021</v>
      </c>
      <c r="K193" s="42">
        <v>-1084.1558730249492</v>
      </c>
      <c r="L193" s="42">
        <v>296.2962962962963</v>
      </c>
      <c r="M193" s="42">
        <v>61.17</v>
      </c>
      <c r="N193" s="43">
        <v>47.132455057654646</v>
      </c>
      <c r="O193" s="44">
        <v>1471.196068410517</v>
      </c>
      <c r="P193" s="43">
        <v>49.039868947017233</v>
      </c>
    </row>
    <row r="194" spans="1:16">
      <c r="A194" s="50" t="s">
        <v>769</v>
      </c>
      <c r="B194" s="50" t="s">
        <v>355</v>
      </c>
      <c r="C194" s="51">
        <v>3756403776</v>
      </c>
      <c r="D194" s="51">
        <v>137000000</v>
      </c>
      <c r="E194" s="52">
        <v>8.2624718614807513</v>
      </c>
      <c r="F194" s="52">
        <v>0.49434437366762901</v>
      </c>
      <c r="G194" s="51">
        <v>39.979588999999997</v>
      </c>
      <c r="H194" s="52">
        <v>121.1</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34.547345906463228</v>
      </c>
      <c r="F195" s="57">
        <v>5.9275615049275849</v>
      </c>
      <c r="G195" s="56">
        <v>27.728836000000001</v>
      </c>
      <c r="H195" s="57">
        <v>41.76</v>
      </c>
      <c r="I195" s="57">
        <v>-1.6548167926931896</v>
      </c>
      <c r="J195" s="56">
        <v>-104220162</v>
      </c>
      <c r="K195" s="57">
        <v>-55.922538289664146</v>
      </c>
      <c r="L195" s="57">
        <v>288.25089357777011</v>
      </c>
      <c r="M195" s="57">
        <v>19.98</v>
      </c>
      <c r="N195" s="58">
        <v>10.508051024319821</v>
      </c>
      <c r="O195" s="59">
        <v>364.23281224865565</v>
      </c>
      <c r="P195" s="58">
        <v>12.141093741621855</v>
      </c>
    </row>
    <row r="196" spans="1:16">
      <c r="A196" s="45" t="s">
        <v>711</v>
      </c>
      <c r="B196" s="45" t="s">
        <v>695</v>
      </c>
      <c r="C196" s="46">
        <v>4247524000</v>
      </c>
      <c r="D196" s="46">
        <v>139700000</v>
      </c>
      <c r="E196" s="47">
        <v>29.393518182374386</v>
      </c>
      <c r="F196" s="47">
        <v>3.4950924955914533</v>
      </c>
      <c r="G196" s="46">
        <v>26.359023000000001</v>
      </c>
      <c r="H196" s="47">
        <v>51.65</v>
      </c>
      <c r="I196" s="47">
        <v>-0.21801564306310439</v>
      </c>
      <c r="J196" s="46">
        <v>402500000</v>
      </c>
      <c r="K196" s="47">
        <v>20.894260869565219</v>
      </c>
      <c r="L196" s="47">
        <v>286.32784538296352</v>
      </c>
      <c r="M196" s="47">
        <v>18.86</v>
      </c>
      <c r="N196" s="48">
        <v>0</v>
      </c>
      <c r="O196" s="49">
        <v>518.87475557344374</v>
      </c>
      <c r="P196" s="48">
        <v>17.295825185781457</v>
      </c>
    </row>
    <row r="197" spans="1:16">
      <c r="A197" s="60" t="s">
        <v>384</v>
      </c>
      <c r="B197" s="60" t="s">
        <v>287</v>
      </c>
      <c r="C197" s="61">
        <v>2347697482</v>
      </c>
      <c r="D197" s="61">
        <v>140000000</v>
      </c>
      <c r="E197" s="62">
        <v>28.100796432772498</v>
      </c>
      <c r="F197" s="62">
        <v>16.726664543316964</v>
      </c>
      <c r="G197" s="61">
        <v>116.683181</v>
      </c>
      <c r="H197" s="62">
        <v>12.2</v>
      </c>
      <c r="I197" s="62">
        <v>6.2615929815937221E-2</v>
      </c>
      <c r="J197" s="61">
        <v>9027555</v>
      </c>
      <c r="K197" s="62">
        <v>186.09689999119362</v>
      </c>
      <c r="L197" s="62">
        <v>285.71428571428572</v>
      </c>
      <c r="M197" s="62">
        <v>83.34</v>
      </c>
      <c r="N197" s="63">
        <v>19.381903561177413</v>
      </c>
      <c r="O197" s="64">
        <v>1280.042684608864</v>
      </c>
      <c r="P197" s="63">
        <v>42.668089486962131</v>
      </c>
    </row>
    <row r="198" spans="1:16">
      <c r="A198" s="35" t="s">
        <v>144</v>
      </c>
      <c r="B198" s="35" t="s">
        <v>200</v>
      </c>
      <c r="C198" s="36">
        <v>39381685000</v>
      </c>
      <c r="D198" s="36">
        <v>141772000</v>
      </c>
      <c r="E198" s="37">
        <v>1.844930287467571</v>
      </c>
      <c r="F198" s="37">
        <v>1.8942302046979127E-2</v>
      </c>
      <c r="G198" s="36">
        <v>31.219389</v>
      </c>
      <c r="H198" s="37">
        <v>694.5</v>
      </c>
      <c r="I198" s="37">
        <v>39.569891962261295</v>
      </c>
      <c r="J198" s="36">
        <v>273620000</v>
      </c>
      <c r="K198" s="37">
        <v>355.95849718587823</v>
      </c>
      <c r="L198" s="37">
        <v>282.14315943909941</v>
      </c>
      <c r="M198" s="37">
        <v>22.02</v>
      </c>
      <c r="N198" s="38">
        <v>54.759415974334225</v>
      </c>
      <c r="O198" s="39">
        <v>2568.6276109005435</v>
      </c>
      <c r="P198" s="38">
        <v>85.620920363351445</v>
      </c>
    </row>
    <row r="199" spans="1:16">
      <c r="A199" s="55" t="s">
        <v>481</v>
      </c>
      <c r="B199" s="55" t="s">
        <v>233</v>
      </c>
      <c r="C199" s="56">
        <v>4515514494</v>
      </c>
      <c r="D199" s="56">
        <v>146250000</v>
      </c>
      <c r="E199" s="57">
        <v>25.251101291273457</v>
      </c>
      <c r="F199" s="57">
        <v>2.5390750418575623</v>
      </c>
      <c r="G199" s="56">
        <v>22.737297000000002</v>
      </c>
      <c r="H199" s="57">
        <v>69.7</v>
      </c>
      <c r="I199" s="57">
        <v>3.1599613529430428</v>
      </c>
      <c r="J199" s="56">
        <v>12888411</v>
      </c>
      <c r="K199" s="57">
        <v>771.62343752073082</v>
      </c>
      <c r="L199" s="57">
        <v>273.5042735042735</v>
      </c>
      <c r="M199" s="57">
        <v>15.54</v>
      </c>
      <c r="N199" s="58">
        <v>56.264483134210856</v>
      </c>
      <c r="O199" s="59">
        <v>2832.2106989546755</v>
      </c>
      <c r="P199" s="58">
        <v>94.407023298489179</v>
      </c>
    </row>
    <row r="200" spans="1:16">
      <c r="A200" s="75" t="s">
        <v>126</v>
      </c>
      <c r="B200" s="75" t="s">
        <v>350</v>
      </c>
      <c r="C200" s="76">
        <v>5067606276</v>
      </c>
      <c r="D200" s="76">
        <v>148867243</v>
      </c>
      <c r="E200" s="77">
        <v>46.392560113996787</v>
      </c>
      <c r="F200" s="77">
        <v>17.313173797257729</v>
      </c>
      <c r="G200" s="76">
        <v>46.839131000000002</v>
      </c>
      <c r="H200" s="77">
        <v>18.41</v>
      </c>
      <c r="I200" s="77">
        <v>1.1880443351095948E-2</v>
      </c>
      <c r="J200" s="76">
        <v>-160673171</v>
      </c>
      <c r="K200" s="77">
        <v>-16.677397709415967</v>
      </c>
      <c r="L200" s="77">
        <v>268.69578017240502</v>
      </c>
      <c r="M200" s="77">
        <v>31.46</v>
      </c>
      <c r="N200" s="78">
        <v>15.462685286591615</v>
      </c>
      <c r="O200" s="79">
        <v>1416.3809674987781</v>
      </c>
      <c r="P200" s="78">
        <v>47.212698916625939</v>
      </c>
    </row>
    <row r="201" spans="1:16">
      <c r="A201" s="60" t="s">
        <v>0</v>
      </c>
      <c r="B201" s="60" t="s">
        <v>287</v>
      </c>
      <c r="C201" s="61">
        <v>11903282434</v>
      </c>
      <c r="D201" s="61">
        <v>149798932</v>
      </c>
      <c r="E201" s="62">
        <v>14.816875336899368</v>
      </c>
      <c r="F201" s="62">
        <v>3.2970585168345012</v>
      </c>
      <c r="G201" s="61">
        <v>88.406610999999998</v>
      </c>
      <c r="H201" s="62">
        <v>30.54</v>
      </c>
      <c r="I201" s="62">
        <v>-1.1571937208431606</v>
      </c>
      <c r="J201" s="61">
        <v>21625828</v>
      </c>
      <c r="K201" s="62">
        <v>207.8055906113745</v>
      </c>
      <c r="L201" s="62">
        <v>267.02460068273382</v>
      </c>
      <c r="M201" s="62">
        <v>59.01</v>
      </c>
      <c r="N201" s="63">
        <v>53.947790459449898</v>
      </c>
      <c r="O201" s="64">
        <v>290.39922020210844</v>
      </c>
      <c r="P201" s="63">
        <v>9.6799740067369484</v>
      </c>
    </row>
    <row r="202" spans="1:16">
      <c r="A202" s="45" t="s">
        <v>378</v>
      </c>
      <c r="B202" s="45" t="s">
        <v>375</v>
      </c>
      <c r="C202" s="46">
        <v>3039844844</v>
      </c>
      <c r="D202" s="46">
        <v>150000000</v>
      </c>
      <c r="E202" s="47">
        <v>15.326537240190291</v>
      </c>
      <c r="F202" s="47">
        <v>3.2090739615138801</v>
      </c>
      <c r="G202" s="46">
        <v>88.296327000000005</v>
      </c>
      <c r="H202" s="47">
        <v>29.56</v>
      </c>
      <c r="I202" s="47">
        <v>-0.14543819861414065</v>
      </c>
      <c r="J202" s="46">
        <v>1035049529</v>
      </c>
      <c r="K202" s="47">
        <v>4.6142719417632811</v>
      </c>
      <c r="L202" s="47">
        <v>266.66666666666669</v>
      </c>
      <c r="M202" s="47">
        <v>58.86</v>
      </c>
      <c r="N202" s="48">
        <v>30.207879709360263</v>
      </c>
      <c r="O202" s="49">
        <v>795.94057750385366</v>
      </c>
      <c r="P202" s="48">
        <v>26.531352583461789</v>
      </c>
    </row>
    <row r="203" spans="1:16">
      <c r="A203" s="35" t="s">
        <v>322</v>
      </c>
      <c r="B203" s="35" t="s">
        <v>200</v>
      </c>
      <c r="C203" s="36">
        <v>1380911336</v>
      </c>
      <c r="D203" s="36">
        <v>150000000</v>
      </c>
      <c r="E203" s="37">
        <v>12.192716863472359</v>
      </c>
      <c r="F203" s="37">
        <v>1.8473813429503574</v>
      </c>
      <c r="G203" s="36">
        <v>74.740385000000003</v>
      </c>
      <c r="H203" s="37">
        <v>43.9</v>
      </c>
      <c r="I203" s="37">
        <v>-0.28358578734820838</v>
      </c>
      <c r="J203" s="36">
        <v>-32821003</v>
      </c>
      <c r="K203" s="37">
        <v>-201.09074667827792</v>
      </c>
      <c r="L203" s="37">
        <v>266.66666666666669</v>
      </c>
      <c r="M203" s="37">
        <v>49.82</v>
      </c>
      <c r="N203" s="38">
        <v>43.313206955788672</v>
      </c>
      <c r="O203" s="39">
        <v>1163.7553501478928</v>
      </c>
      <c r="P203" s="38">
        <v>38.791845004929762</v>
      </c>
    </row>
    <row r="204" spans="1:16">
      <c r="A204" s="45" t="s">
        <v>86</v>
      </c>
      <c r="B204" s="45" t="s">
        <v>375</v>
      </c>
      <c r="C204" s="46">
        <v>1050946163</v>
      </c>
      <c r="D204" s="46">
        <v>150000000</v>
      </c>
      <c r="E204" s="47">
        <v>24.562921238747421</v>
      </c>
      <c r="F204" s="47">
        <v>11.696629161308296</v>
      </c>
      <c r="G204" s="46">
        <v>116.820232</v>
      </c>
      <c r="H204" s="47">
        <v>13.94</v>
      </c>
      <c r="I204" s="47">
        <v>-1.1744720015459205</v>
      </c>
      <c r="J204" s="46">
        <v>-28139576</v>
      </c>
      <c r="K204" s="47">
        <v>-74.627990130341701</v>
      </c>
      <c r="L204" s="47">
        <v>266.66666666666669</v>
      </c>
      <c r="M204" s="47">
        <v>77.88</v>
      </c>
      <c r="N204" s="48">
        <v>57.399320855989679</v>
      </c>
      <c r="O204" s="49">
        <v>295.86496947971722</v>
      </c>
      <c r="P204" s="48">
        <v>9.8621656493239076</v>
      </c>
    </row>
    <row r="205" spans="1:16">
      <c r="A205" s="30" t="s">
        <v>12</v>
      </c>
      <c r="B205" s="30" t="s">
        <v>349</v>
      </c>
      <c r="C205" s="31">
        <v>4936975181</v>
      </c>
      <c r="D205" s="31">
        <v>150000000</v>
      </c>
      <c r="E205" s="32">
        <v>29.713388369956942</v>
      </c>
      <c r="F205" s="32">
        <v>19.808925579971294</v>
      </c>
      <c r="G205" s="31">
        <v>132.63754700000001</v>
      </c>
      <c r="H205" s="32">
        <v>10.15</v>
      </c>
      <c r="I205" s="32">
        <v>-0.14553831839608122</v>
      </c>
      <c r="J205" s="31">
        <v>-90708270</v>
      </c>
      <c r="K205" s="32">
        <v>-16.536529690181503</v>
      </c>
      <c r="L205" s="32">
        <v>266.66666666666669</v>
      </c>
      <c r="M205" s="32">
        <v>88.42</v>
      </c>
      <c r="N205" s="33">
        <v>10.503274484386774</v>
      </c>
      <c r="O205" s="34">
        <v>51.649108639628423</v>
      </c>
      <c r="P205" s="33">
        <v>1.7216369546542807</v>
      </c>
    </row>
    <row r="206" spans="1:16">
      <c r="A206" s="55" t="s">
        <v>122</v>
      </c>
      <c r="B206" s="55" t="s">
        <v>356</v>
      </c>
      <c r="C206" s="56">
        <v>2913670000</v>
      </c>
      <c r="D206" s="56">
        <v>150000000</v>
      </c>
      <c r="E206" s="57">
        <v>67.849555822882806</v>
      </c>
      <c r="F206" s="57">
        <v>34.794644011734775</v>
      </c>
      <c r="G206" s="56">
        <v>45.644831000000003</v>
      </c>
      <c r="H206" s="57">
        <v>12.92</v>
      </c>
      <c r="I206" s="57">
        <v>0.14296754588125182</v>
      </c>
      <c r="J206" s="56">
        <v>-64393000</v>
      </c>
      <c r="K206" s="57">
        <v>-30.282794713711116</v>
      </c>
      <c r="L206" s="57">
        <v>266.66666666666669</v>
      </c>
      <c r="M206" s="57">
        <v>30.42</v>
      </c>
      <c r="N206" s="58">
        <v>32.591821078338377</v>
      </c>
      <c r="O206" s="59">
        <v>1503.9834859232856</v>
      </c>
      <c r="P206" s="58">
        <v>50.132782864109522</v>
      </c>
    </row>
    <row r="207" spans="1:16">
      <c r="A207" s="70" t="s">
        <v>300</v>
      </c>
      <c r="B207" s="70" t="s">
        <v>221</v>
      </c>
      <c r="C207" s="71">
        <v>503612621</v>
      </c>
      <c r="D207" s="71">
        <v>150000000</v>
      </c>
      <c r="E207" s="72">
        <v>121.03606874848707</v>
      </c>
      <c r="F207" s="72">
        <v>403.45356249495688</v>
      </c>
      <c r="G207" s="71">
        <v>114.763935</v>
      </c>
      <c r="H207" s="72">
        <v>2.88</v>
      </c>
      <c r="I207" s="72">
        <v>-0.2688621347466329</v>
      </c>
      <c r="J207" s="71">
        <v>-2270847</v>
      </c>
      <c r="K207" s="72">
        <v>-132.10929666331549</v>
      </c>
      <c r="L207" s="72">
        <v>266.66666666666669</v>
      </c>
      <c r="M207" s="72">
        <v>76.5</v>
      </c>
      <c r="N207" s="73">
        <v>51.27527549155068</v>
      </c>
      <c r="O207" s="74">
        <v>457.29506568905373</v>
      </c>
      <c r="P207" s="73">
        <v>15.243168856301791</v>
      </c>
    </row>
    <row r="208" spans="1:16">
      <c r="A208" s="30" t="s">
        <v>65</v>
      </c>
      <c r="B208" s="30" t="s">
        <v>357</v>
      </c>
      <c r="C208" s="31">
        <v>2454857833</v>
      </c>
      <c r="D208" s="31">
        <v>150000000</v>
      </c>
      <c r="E208" s="32">
        <v>101.34422986492842</v>
      </c>
      <c r="F208" s="32">
        <v>37.534899949973493</v>
      </c>
      <c r="G208" s="31">
        <v>20.225930999999999</v>
      </c>
      <c r="H208" s="32">
        <v>19.52</v>
      </c>
      <c r="I208" s="32">
        <v>-0.20547534826282646</v>
      </c>
      <c r="J208" s="31">
        <v>-74622811</v>
      </c>
      <c r="K208" s="32">
        <v>-36.181965860278304</v>
      </c>
      <c r="L208" s="32">
        <v>266.66666666666669</v>
      </c>
      <c r="M208" s="32">
        <v>13.48</v>
      </c>
      <c r="N208" s="33">
        <v>32.415891618364775</v>
      </c>
      <c r="O208" s="34">
        <v>1151.1439209542182</v>
      </c>
      <c r="P208" s="33">
        <v>38.371464031807271</v>
      </c>
    </row>
    <row r="209" spans="1:16">
      <c r="A209" t="s">
        <v>2190</v>
      </c>
      <c r="C209" s="14">
        <v>5041413750</v>
      </c>
      <c r="D209" s="14">
        <v>150000000</v>
      </c>
      <c r="E209" s="19">
        <v>0</v>
      </c>
      <c r="F209" s="19">
        <v>0</v>
      </c>
      <c r="G209" s="14">
        <v>0</v>
      </c>
      <c r="H209" s="19">
        <v>129.9</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7.3076003429332461</v>
      </c>
      <c r="F210" s="27">
        <v>0.23055891581827451</v>
      </c>
      <c r="G210" s="26">
        <v>25.942046000000001</v>
      </c>
      <c r="H210" s="27">
        <v>211</v>
      </c>
      <c r="I210" s="27">
        <v>-1.0270110733877971</v>
      </c>
      <c r="J210" s="26">
        <v>-859532000</v>
      </c>
      <c r="K210" s="27">
        <v>-36.874897036992223</v>
      </c>
      <c r="L210" s="27">
        <v>266.2867642163846</v>
      </c>
      <c r="M210" s="27">
        <v>17.27</v>
      </c>
      <c r="N210" s="28">
        <v>19.083491350124977</v>
      </c>
      <c r="O210" s="29">
        <v>443.3355718294722</v>
      </c>
      <c r="P210" s="28">
        <v>14.77785239431574</v>
      </c>
    </row>
    <row r="211" spans="1:16">
      <c r="A211" s="50" t="s">
        <v>670</v>
      </c>
      <c r="B211" s="50" t="s">
        <v>355</v>
      </c>
      <c r="C211" s="51">
        <v>2142280161</v>
      </c>
      <c r="D211" s="51">
        <v>155000000</v>
      </c>
      <c r="E211" s="52">
        <v>7.2356741746252897</v>
      </c>
      <c r="F211" s="52">
        <v>0.38901474057125213</v>
      </c>
      <c r="G211" s="51">
        <v>44.987780999999998</v>
      </c>
      <c r="H211" s="52">
        <v>122.9</v>
      </c>
      <c r="I211" s="52">
        <v>-5.1684119826920494</v>
      </c>
      <c r="J211" s="51">
        <v>5825744</v>
      </c>
      <c r="K211" s="52">
        <v>3192.7252553493595</v>
      </c>
      <c r="L211" s="52">
        <v>258.06451612903226</v>
      </c>
      <c r="M211" s="52">
        <v>29.02</v>
      </c>
      <c r="N211" s="53">
        <v>37.162606644808648</v>
      </c>
      <c r="O211" s="54">
        <v>549.06803492707684</v>
      </c>
      <c r="P211" s="53">
        <v>18.302267830902561</v>
      </c>
    </row>
    <row r="212" spans="1:16">
      <c r="A212" s="75" t="s">
        <v>517</v>
      </c>
      <c r="B212" s="75" t="s">
        <v>679</v>
      </c>
      <c r="C212" s="76">
        <v>1187480335</v>
      </c>
      <c r="D212" s="76">
        <v>155000000</v>
      </c>
      <c r="E212" s="77">
        <v>48.947496663493887</v>
      </c>
      <c r="F212" s="77">
        <v>22.556450075342806</v>
      </c>
      <c r="G212" s="76">
        <v>52.462822000000003</v>
      </c>
      <c r="H212" s="77">
        <v>15.58</v>
      </c>
      <c r="I212" s="77">
        <v>5.2547062165526633E-2</v>
      </c>
      <c r="J212" s="76">
        <v>-76765590</v>
      </c>
      <c r="K212" s="77">
        <v>-28.267873665792187</v>
      </c>
      <c r="L212" s="77">
        <v>258.06451612903226</v>
      </c>
      <c r="M212" s="77">
        <v>33.840000000000003</v>
      </c>
      <c r="N212" s="78">
        <v>63.147914193727914</v>
      </c>
      <c r="O212" s="79">
        <v>1520.7416576624626</v>
      </c>
      <c r="P212" s="78">
        <v>50.691388588748751</v>
      </c>
    </row>
    <row r="213" spans="1:16">
      <c r="A213" s="80" t="s">
        <v>479</v>
      </c>
      <c r="B213" s="80" t="s">
        <v>352</v>
      </c>
      <c r="C213" s="81">
        <v>5083033115</v>
      </c>
      <c r="D213" s="81">
        <v>160000000</v>
      </c>
      <c r="E213" s="82">
        <v>12.119654929184858</v>
      </c>
      <c r="F213" s="82">
        <v>0.9237541866756751</v>
      </c>
      <c r="G213" s="81">
        <v>40.501919000000001</v>
      </c>
      <c r="H213" s="82">
        <v>81.5</v>
      </c>
      <c r="I213" s="82">
        <v>0.42136843959913506</v>
      </c>
      <c r="J213" s="81">
        <v>70568097</v>
      </c>
      <c r="K213" s="82">
        <v>185.91970816500833</v>
      </c>
      <c r="L213" s="82">
        <v>250</v>
      </c>
      <c r="M213" s="82">
        <v>25.31</v>
      </c>
      <c r="N213" s="83">
        <v>69.290963055675064</v>
      </c>
      <c r="O213" s="84">
        <v>2062.3898764806509</v>
      </c>
      <c r="P213" s="83">
        <v>68.746329216021692</v>
      </c>
    </row>
    <row r="214" spans="1:16">
      <c r="A214" s="40" t="s">
        <v>761</v>
      </c>
      <c r="B214" s="40" t="s">
        <v>255</v>
      </c>
      <c r="C214" s="41">
        <v>3597943991</v>
      </c>
      <c r="D214" s="41">
        <v>160000000</v>
      </c>
      <c r="E214" s="42">
        <v>30.838475957584023</v>
      </c>
      <c r="F214" s="42">
        <v>6.0231398354656296</v>
      </c>
      <c r="G214" s="41">
        <v>39.992564999999999</v>
      </c>
      <c r="H214" s="42">
        <v>32.44</v>
      </c>
      <c r="I214" s="42">
        <v>-0.42995285884395423</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2.7278401180172751</v>
      </c>
      <c r="G215" s="81">
        <v>21.20458</v>
      </c>
      <c r="H215" s="82">
        <v>65.5</v>
      </c>
      <c r="I215" s="82">
        <v>-0.70042331793500523</v>
      </c>
      <c r="J215" s="81">
        <v>-91204945</v>
      </c>
      <c r="K215" s="82">
        <v>-115.78319574667799</v>
      </c>
      <c r="L215" s="82">
        <v>250</v>
      </c>
      <c r="M215" s="82">
        <v>13.25</v>
      </c>
      <c r="N215" s="83">
        <v>37.415970663860598</v>
      </c>
      <c r="O215" s="84">
        <v>441.94956673130525</v>
      </c>
      <c r="P215" s="83">
        <v>14.731652224376841</v>
      </c>
    </row>
    <row r="216" spans="1:16">
      <c r="A216" s="25" t="s">
        <v>725</v>
      </c>
      <c r="B216" s="25" t="s">
        <v>689</v>
      </c>
      <c r="C216" s="26">
        <v>726673508</v>
      </c>
      <c r="D216" s="26">
        <v>160599284</v>
      </c>
      <c r="E216" s="27">
        <v>50.161129497842737</v>
      </c>
      <c r="F216" s="27">
        <v>44.619598942601527</v>
      </c>
      <c r="G216" s="26">
        <v>107.916184</v>
      </c>
      <c r="H216" s="27">
        <v>7.39</v>
      </c>
      <c r="I216" s="27">
        <v>-7.030830987771175E-2</v>
      </c>
      <c r="J216" s="26">
        <v>-21257621</v>
      </c>
      <c r="K216" s="27">
        <v>-52.884327366641827</v>
      </c>
      <c r="L216" s="27">
        <v>249.06711290194792</v>
      </c>
      <c r="M216" s="27">
        <v>67.19</v>
      </c>
      <c r="N216" s="28">
        <v>0.90268602649931784</v>
      </c>
      <c r="O216" s="29">
        <v>474.71433936229954</v>
      </c>
      <c r="P216" s="28">
        <v>15.823811312076652</v>
      </c>
    </row>
    <row r="217" spans="1:16">
      <c r="A217" s="90" t="s">
        <v>402</v>
      </c>
      <c r="B217" s="90" t="s">
        <v>718</v>
      </c>
      <c r="C217" s="91">
        <v>298644898</v>
      </c>
      <c r="D217" s="91">
        <v>163000000</v>
      </c>
      <c r="E217" s="92">
        <v>13.823643618947443</v>
      </c>
      <c r="F217" s="92">
        <v>1.662894697335191</v>
      </c>
      <c r="G217" s="91">
        <v>56.026116999999999</v>
      </c>
      <c r="H217" s="92">
        <v>51.65</v>
      </c>
      <c r="I217" s="92">
        <v>-0.66150819380581538</v>
      </c>
      <c r="J217" s="91">
        <v>-85773363</v>
      </c>
      <c r="K217" s="92">
        <v>-96.918200584020468</v>
      </c>
      <c r="L217" s="92">
        <v>245.39877300613497</v>
      </c>
      <c r="M217" s="92">
        <v>34.369999999999997</v>
      </c>
      <c r="N217" s="93">
        <v>43.681114393218152</v>
      </c>
      <c r="O217" s="94">
        <v>145.73768373906822</v>
      </c>
      <c r="P217" s="93">
        <v>4.8579227913022738</v>
      </c>
    </row>
    <row r="218" spans="1:16">
      <c r="A218" s="35" t="s">
        <v>518</v>
      </c>
      <c r="B218" s="35" t="s">
        <v>208</v>
      </c>
      <c r="C218" s="36">
        <v>13276708610</v>
      </c>
      <c r="D218" s="36">
        <v>165200000</v>
      </c>
      <c r="E218" s="37">
        <v>17.734397990014546</v>
      </c>
      <c r="F218" s="37">
        <v>1.5558127162521096</v>
      </c>
      <c r="G218" s="36">
        <v>33.030631999999997</v>
      </c>
      <c r="H218" s="37">
        <v>68.3</v>
      </c>
      <c r="I218" s="37">
        <v>6.2037252145816382</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26.536308290550391</v>
      </c>
      <c r="F219" s="72">
        <v>5.2808573712538092</v>
      </c>
      <c r="G219" s="71">
        <v>49.784793999999998</v>
      </c>
      <c r="H219" s="72">
        <v>30.28</v>
      </c>
      <c r="I219" s="72">
        <v>-8.1734365601034682</v>
      </c>
      <c r="J219" s="71">
        <v>5369486</v>
      </c>
      <c r="K219" s="72">
        <v>935.84376605135014</v>
      </c>
      <c r="L219" s="72">
        <v>238.80597014925374</v>
      </c>
      <c r="M219" s="72">
        <v>29.72</v>
      </c>
      <c r="N219" s="73">
        <v>30.059948739314372</v>
      </c>
      <c r="O219" s="74">
        <v>470.06589681096023</v>
      </c>
      <c r="P219" s="73">
        <v>15.668863227032007</v>
      </c>
    </row>
    <row r="220" spans="1:16">
      <c r="A220" s="25" t="s">
        <v>604</v>
      </c>
      <c r="B220" s="25" t="s">
        <v>353</v>
      </c>
      <c r="C220" s="26">
        <v>5111720579</v>
      </c>
      <c r="D220" s="26">
        <v>168000000</v>
      </c>
      <c r="E220" s="27">
        <v>28.897844754813466</v>
      </c>
      <c r="F220" s="27">
        <v>5.3753431463566717</v>
      </c>
      <c r="G220" s="26">
        <v>42.916003000000003</v>
      </c>
      <c r="H220" s="27">
        <v>32.26</v>
      </c>
      <c r="I220" s="27">
        <v>-1.461085963790687</v>
      </c>
      <c r="J220" s="26">
        <v>29451851</v>
      </c>
      <c r="K220" s="27">
        <v>182.53521654717051</v>
      </c>
      <c r="L220" s="27">
        <v>238.0952380952381</v>
      </c>
      <c r="M220" s="27">
        <v>25.54</v>
      </c>
      <c r="N220" s="28">
        <v>26.445393349074514</v>
      </c>
      <c r="O220" s="29">
        <v>455.04104857755118</v>
      </c>
      <c r="P220" s="28">
        <v>15.168034952585039</v>
      </c>
    </row>
    <row r="221" spans="1:16">
      <c r="A221" s="45" t="s">
        <v>53</v>
      </c>
      <c r="B221" s="45" t="s">
        <v>375</v>
      </c>
      <c r="C221" s="46">
        <v>1141807084</v>
      </c>
      <c r="D221" s="46">
        <v>170000000</v>
      </c>
      <c r="E221" s="47">
        <v>31.409822008391131</v>
      </c>
      <c r="F221" s="47">
        <v>8.0332025596908263</v>
      </c>
      <c r="G221" s="46">
        <v>55.376739000000001</v>
      </c>
      <c r="H221" s="47">
        <v>23</v>
      </c>
      <c r="I221" s="47">
        <v>-0.65442365198162378</v>
      </c>
      <c r="J221" s="46">
        <v>24742161</v>
      </c>
      <c r="K221" s="47">
        <v>158.02985034330672</v>
      </c>
      <c r="L221" s="47">
        <v>235.29411764705881</v>
      </c>
      <c r="M221" s="47">
        <v>32.57</v>
      </c>
      <c r="N221" s="48">
        <v>67.602118559514665</v>
      </c>
      <c r="O221" s="49">
        <v>149.7965700659941</v>
      </c>
      <c r="P221" s="48">
        <v>4.9932190021998037</v>
      </c>
    </row>
    <row r="222" spans="1:16">
      <c r="A222" s="50" t="s">
        <v>770</v>
      </c>
      <c r="B222" s="50" t="s">
        <v>355</v>
      </c>
      <c r="C222" s="51">
        <v>1774061912</v>
      </c>
      <c r="D222" s="51">
        <v>170000000</v>
      </c>
      <c r="E222" s="52">
        <v>15.198287882473464</v>
      </c>
      <c r="F222" s="52">
        <v>1.3545711125199165</v>
      </c>
      <c r="G222" s="51">
        <v>37.993921</v>
      </c>
      <c r="H222" s="52">
        <v>69.3</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5.2502023296722795</v>
      </c>
      <c r="F223" s="37">
        <v>0.21596883297705799</v>
      </c>
      <c r="G223" s="36">
        <v>53.288747999999998</v>
      </c>
      <c r="H223" s="37">
        <v>143</v>
      </c>
      <c r="I223" s="37">
        <v>3.1344716924217835</v>
      </c>
      <c r="J223" s="36">
        <v>418881945</v>
      </c>
      <c r="K223" s="37">
        <v>58.035444807725</v>
      </c>
      <c r="L223" s="37">
        <v>235.29411764705881</v>
      </c>
      <c r="M223" s="37">
        <v>31.34</v>
      </c>
      <c r="N223" s="38">
        <v>27.048725024412825</v>
      </c>
      <c r="O223" s="39">
        <v>1546.5425532698448</v>
      </c>
      <c r="P223" s="38">
        <v>51.551418442328163</v>
      </c>
    </row>
    <row r="224" spans="1:16">
      <c r="A224" s="50" t="s">
        <v>153</v>
      </c>
      <c r="B224" s="50" t="s">
        <v>355</v>
      </c>
      <c r="C224" s="51">
        <v>824789585</v>
      </c>
      <c r="D224" s="51">
        <v>171222156</v>
      </c>
      <c r="E224" s="52">
        <v>15.934426462642231</v>
      </c>
      <c r="F224" s="52">
        <v>4.0462120483383135</v>
      </c>
      <c r="G224" s="51">
        <v>111.579138</v>
      </c>
      <c r="H224" s="52">
        <v>22.5</v>
      </c>
      <c r="I224" s="52">
        <v>0.15179478544474989</v>
      </c>
      <c r="J224" s="51">
        <v>3224393</v>
      </c>
      <c r="K224" s="52">
        <v>1221.3491308286552</v>
      </c>
      <c r="L224" s="52">
        <v>233.61462636879773</v>
      </c>
      <c r="M224" s="52">
        <v>65.16</v>
      </c>
      <c r="N224" s="53">
        <v>37.268274537600654</v>
      </c>
      <c r="O224" s="54">
        <v>1422.1808569947987</v>
      </c>
      <c r="P224" s="53">
        <v>47.406028566493291</v>
      </c>
    </row>
    <row r="225" spans="1:16">
      <c r="A225" s="40" t="s">
        <v>409</v>
      </c>
      <c r="B225" s="40" t="s">
        <v>255</v>
      </c>
      <c r="C225" s="41">
        <v>932814398</v>
      </c>
      <c r="D225" s="41">
        <v>174600000</v>
      </c>
      <c r="E225" s="42">
        <v>48.596746611391019</v>
      </c>
      <c r="F225" s="42">
        <v>27.83318820812773</v>
      </c>
      <c r="G225" s="41">
        <v>78.469515999999999</v>
      </c>
      <c r="H225" s="42">
        <v>10.49</v>
      </c>
      <c r="I225" s="42">
        <v>0.35941027464627062</v>
      </c>
      <c r="J225" s="41">
        <v>-20343122</v>
      </c>
      <c r="K225" s="42">
        <v>-85.827534239828083</v>
      </c>
      <c r="L225" s="42">
        <v>229.09507445589921</v>
      </c>
      <c r="M225" s="42">
        <v>44.94</v>
      </c>
      <c r="N225" s="43">
        <v>43.58537627527808</v>
      </c>
      <c r="O225" s="44">
        <v>2404.7975981407913</v>
      </c>
      <c r="P225" s="43">
        <v>80.159919938026377</v>
      </c>
    </row>
    <row r="226" spans="1:16">
      <c r="A226" s="30" t="s">
        <v>672</v>
      </c>
      <c r="B226" s="30" t="s">
        <v>349</v>
      </c>
      <c r="C226" s="31">
        <v>620166725</v>
      </c>
      <c r="D226" s="31">
        <v>174710256</v>
      </c>
      <c r="E226" s="32">
        <v>7.3835230351502448</v>
      </c>
      <c r="F226" s="32">
        <v>1.0307690676533112</v>
      </c>
      <c r="G226" s="31">
        <v>132.143317</v>
      </c>
      <c r="H226" s="32">
        <v>41</v>
      </c>
      <c r="I226" s="32">
        <v>1.8631171362903203</v>
      </c>
      <c r="J226" s="31">
        <v>1111214</v>
      </c>
      <c r="K226" s="32">
        <v>6446.2115272125802</v>
      </c>
      <c r="L226" s="32">
        <v>228.95049733084932</v>
      </c>
      <c r="M226" s="32">
        <v>75.63</v>
      </c>
      <c r="N226" s="33">
        <v>19.043078759373124</v>
      </c>
      <c r="O226" s="34">
        <v>1616.6031616835846</v>
      </c>
      <c r="P226" s="33">
        <v>53.88677205611949</v>
      </c>
    </row>
    <row r="227" spans="1:16">
      <c r="A227" t="s">
        <v>2159</v>
      </c>
      <c r="C227" s="14">
        <v>2447229960</v>
      </c>
      <c r="D227" s="14">
        <v>174750000</v>
      </c>
      <c r="E227" s="19">
        <v>0</v>
      </c>
      <c r="F227" s="19">
        <v>0</v>
      </c>
      <c r="G227" s="14">
        <v>0</v>
      </c>
      <c r="H227" s="19">
        <v>7.71</v>
      </c>
      <c r="I227" s="19">
        <v>-0.14253936043494608</v>
      </c>
      <c r="J227" s="14">
        <v>-31207398</v>
      </c>
      <c r="K227" s="19">
        <v>-39.197436454010038</v>
      </c>
      <c r="L227" s="19">
        <v>228.89842632331903</v>
      </c>
      <c r="M227" s="19">
        <v>0</v>
      </c>
      <c r="N227" s="20">
        <v>20.947779956750757</v>
      </c>
      <c r="O227" s="21">
        <v>654.9972886061048</v>
      </c>
      <c r="P227" s="24">
        <v>21.833242953536828</v>
      </c>
    </row>
    <row r="228" spans="1:16">
      <c r="A228" s="55" t="s">
        <v>101</v>
      </c>
      <c r="B228" s="55" t="s">
        <v>233</v>
      </c>
      <c r="C228" s="56">
        <v>4675184543</v>
      </c>
      <c r="D228" s="56">
        <v>175000000</v>
      </c>
      <c r="E228" s="57">
        <v>33.023480892015414</v>
      </c>
      <c r="F228" s="57">
        <v>20.967289455247883</v>
      </c>
      <c r="G228" s="56">
        <v>134.44486900000001</v>
      </c>
      <c r="H228" s="57">
        <v>9.01</v>
      </c>
      <c r="I228" s="57">
        <v>-0.32375169337099408</v>
      </c>
      <c r="J228" s="56">
        <v>-19232100</v>
      </c>
      <c r="K228" s="57">
        <v>-81.894332912162483</v>
      </c>
      <c r="L228" s="57">
        <v>228.57142857142858</v>
      </c>
      <c r="M228" s="57">
        <v>76.819999999999993</v>
      </c>
      <c r="N228" s="58">
        <v>31.497146926563769</v>
      </c>
      <c r="O228" s="59">
        <v>852.27329959155566</v>
      </c>
      <c r="P228" s="58">
        <v>28.409109986385189</v>
      </c>
    </row>
    <row r="229" spans="1:16">
      <c r="A229" s="30" t="s">
        <v>752</v>
      </c>
      <c r="B229" s="30" t="s">
        <v>349</v>
      </c>
      <c r="C229" s="31">
        <v>2885537108</v>
      </c>
      <c r="D229" s="31">
        <v>175740000</v>
      </c>
      <c r="E229" s="32">
        <v>61.105703276739689</v>
      </c>
      <c r="F229" s="32">
        <v>34.77051512276072</v>
      </c>
      <c r="G229" s="31">
        <v>61.770183000000003</v>
      </c>
      <c r="H229" s="32">
        <v>10.6</v>
      </c>
      <c r="I229" s="32">
        <v>-0.18846815090664393</v>
      </c>
      <c r="J229" s="31">
        <v>-201250415</v>
      </c>
      <c r="K229" s="32">
        <v>-8.7324043530543776</v>
      </c>
      <c r="L229" s="32">
        <v>227.60896779333106</v>
      </c>
      <c r="M229" s="32">
        <v>35.14</v>
      </c>
      <c r="N229" s="33">
        <v>54.136818793897994</v>
      </c>
      <c r="O229" s="34">
        <v>429.56773071555449</v>
      </c>
      <c r="P229" s="33">
        <v>14.31892435718515</v>
      </c>
    </row>
    <row r="230" spans="1:16">
      <c r="A230" s="40" t="s">
        <v>307</v>
      </c>
      <c r="B230" s="40" t="s">
        <v>255</v>
      </c>
      <c r="C230" s="41">
        <v>402238316</v>
      </c>
      <c r="D230" s="41">
        <v>177187500</v>
      </c>
      <c r="E230" s="42">
        <v>5.8314722935526877</v>
      </c>
      <c r="F230" s="42">
        <v>0.60946865697852903</v>
      </c>
      <c r="G230" s="41">
        <v>124.842961</v>
      </c>
      <c r="H230" s="42">
        <v>54.95</v>
      </c>
      <c r="I230" s="42">
        <v>-1.5503264948701485</v>
      </c>
      <c r="J230" s="41">
        <v>-50345394</v>
      </c>
      <c r="K230" s="42">
        <v>-190.04965975636222</v>
      </c>
      <c r="L230" s="42">
        <v>225.7495590828924</v>
      </c>
      <c r="M230" s="42">
        <v>70.45</v>
      </c>
      <c r="N230" s="43">
        <v>37.623042739957093</v>
      </c>
      <c r="O230" s="44">
        <v>566.27804696667067</v>
      </c>
      <c r="P230" s="43">
        <v>18.875934898889021</v>
      </c>
    </row>
    <row r="231" spans="1:16">
      <c r="A231" s="55" t="s">
        <v>544</v>
      </c>
      <c r="B231" s="55" t="s">
        <v>233</v>
      </c>
      <c r="C231" s="56">
        <v>5548282822</v>
      </c>
      <c r="D231" s="56">
        <v>179000000</v>
      </c>
      <c r="E231" s="57">
        <v>17.582518857726203</v>
      </c>
      <c r="F231" s="57">
        <v>2.0899226028439561</v>
      </c>
      <c r="G231" s="56">
        <v>47.254246999999999</v>
      </c>
      <c r="H231" s="57">
        <v>48.16</v>
      </c>
      <c r="I231" s="57">
        <v>-8.4416603711908067E-2</v>
      </c>
      <c r="J231" s="56">
        <v>16821625</v>
      </c>
      <c r="K231" s="57">
        <v>500.13004094432017</v>
      </c>
      <c r="L231" s="57">
        <v>223.46368715083798</v>
      </c>
      <c r="M231" s="57">
        <v>26.39</v>
      </c>
      <c r="N231" s="58">
        <v>11.760795198153888</v>
      </c>
      <c r="O231" s="59">
        <v>1044.9987427819651</v>
      </c>
      <c r="P231" s="58">
        <v>34.833291426065507</v>
      </c>
    </row>
    <row r="232" spans="1:16">
      <c r="A232" s="80" t="s">
        <v>270</v>
      </c>
      <c r="B232" s="80" t="s">
        <v>352</v>
      </c>
      <c r="C232" s="81">
        <v>88342093000</v>
      </c>
      <c r="D232" s="81">
        <v>181054000</v>
      </c>
      <c r="E232" s="82">
        <v>0.82919469950451807</v>
      </c>
      <c r="F232" s="82">
        <v>8.7068818061224809E-3</v>
      </c>
      <c r="G232" s="81">
        <v>91.899596000000003</v>
      </c>
      <c r="H232" s="82">
        <v>525</v>
      </c>
      <c r="I232" s="82">
        <v>-22.605045354202048</v>
      </c>
      <c r="J232" s="81">
        <v>1610250000</v>
      </c>
      <c r="K232" s="82">
        <v>59.142620090048126</v>
      </c>
      <c r="L232" s="82">
        <v>220.92856274923503</v>
      </c>
      <c r="M232" s="82">
        <v>50.75</v>
      </c>
      <c r="N232" s="83">
        <v>61.162598530587559</v>
      </c>
      <c r="O232" s="84">
        <v>783.48421127520703</v>
      </c>
      <c r="P232" s="83">
        <v>26.116140375840235</v>
      </c>
    </row>
    <row r="233" spans="1:16">
      <c r="A233" s="35" t="s">
        <v>760</v>
      </c>
      <c r="B233" s="35" t="s">
        <v>208</v>
      </c>
      <c r="C233" s="36">
        <v>2062053729</v>
      </c>
      <c r="D233" s="36">
        <v>182837401</v>
      </c>
      <c r="E233" s="37">
        <v>44.083853957207324</v>
      </c>
      <c r="F233" s="37">
        <v>12.689979332253891</v>
      </c>
      <c r="G233" s="36">
        <v>46.995370999999999</v>
      </c>
      <c r="H233" s="37">
        <v>19.309999999999999</v>
      </c>
      <c r="I233" s="37">
        <v>-2.3857797341100166</v>
      </c>
      <c r="J233" s="36">
        <v>8309193</v>
      </c>
      <c r="K233" s="37">
        <v>418.08038626615127</v>
      </c>
      <c r="L233" s="37">
        <v>218.77361951781407</v>
      </c>
      <c r="M233" s="37">
        <v>25.7</v>
      </c>
      <c r="N233" s="38">
        <v>23.048177221786212</v>
      </c>
      <c r="O233" s="39">
        <v>442.32877128607504</v>
      </c>
      <c r="P233" s="38">
        <v>14.744292376202502</v>
      </c>
    </row>
    <row r="234" spans="1:16">
      <c r="A234" s="30" t="s">
        <v>242</v>
      </c>
      <c r="B234" s="30" t="s">
        <v>349</v>
      </c>
      <c r="C234" s="31">
        <v>26961819075</v>
      </c>
      <c r="D234" s="31">
        <v>187500000</v>
      </c>
      <c r="E234" s="32">
        <v>1.3405328324767538</v>
      </c>
      <c r="F234" s="32">
        <v>8.9592837592431338E-3</v>
      </c>
      <c r="G234" s="31">
        <v>37.479664</v>
      </c>
      <c r="H234" s="32">
        <v>796.5</v>
      </c>
      <c r="I234" s="32">
        <v>29.798557373390846</v>
      </c>
      <c r="J234" s="31">
        <v>1083260368</v>
      </c>
      <c r="K234" s="32">
        <v>138.12468767434868</v>
      </c>
      <c r="L234" s="32">
        <v>213.33333333333334</v>
      </c>
      <c r="M234" s="32">
        <v>19.98</v>
      </c>
      <c r="N234" s="33">
        <v>12.479133752746055</v>
      </c>
      <c r="O234" s="34">
        <v>2032.9331223983033</v>
      </c>
      <c r="P234" s="33">
        <v>67.764437413276781</v>
      </c>
    </row>
    <row r="235" spans="1:16">
      <c r="A235" s="40" t="s">
        <v>43</v>
      </c>
      <c r="B235" s="40" t="s">
        <v>255</v>
      </c>
      <c r="C235" s="41">
        <v>595998092</v>
      </c>
      <c r="D235" s="41">
        <v>187641391</v>
      </c>
      <c r="E235" s="42">
        <v>29.495037709248745</v>
      </c>
      <c r="F235" s="42">
        <v>15.718833436514412</v>
      </c>
      <c r="G235" s="41">
        <v>131.0445</v>
      </c>
      <c r="H235" s="42">
        <v>10.35</v>
      </c>
      <c r="I235" s="42">
        <v>-0.18393490570391435</v>
      </c>
      <c r="J235" s="41">
        <v>39009394</v>
      </c>
      <c r="K235" s="42">
        <v>48.101590862959831</v>
      </c>
      <c r="L235" s="42">
        <v>213.17258301501292</v>
      </c>
      <c r="M235" s="42">
        <v>69.83</v>
      </c>
      <c r="N235" s="43">
        <v>68.044045650097644</v>
      </c>
      <c r="O235" s="44">
        <v>1761.8306216585354</v>
      </c>
      <c r="P235" s="43">
        <v>58.727687388617845</v>
      </c>
    </row>
    <row r="236" spans="1:16">
      <c r="A236" s="35" t="s">
        <v>768</v>
      </c>
      <c r="B236" s="35" t="s">
        <v>208</v>
      </c>
      <c r="C236" s="36">
        <v>4337630740</v>
      </c>
      <c r="D236" s="36">
        <v>188205000</v>
      </c>
      <c r="E236" s="37">
        <v>22.996529838261704</v>
      </c>
      <c r="F236" s="37">
        <v>3.9415719198200492</v>
      </c>
      <c r="G236" s="36">
        <v>54.564166</v>
      </c>
      <c r="H236" s="37">
        <v>31.88</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30.86653942704131</v>
      </c>
      <c r="F237" s="42">
        <v>9.5375834809685696</v>
      </c>
      <c r="G237" s="41">
        <v>74.278114000000002</v>
      </c>
      <c r="H237" s="42">
        <v>17.45</v>
      </c>
      <c r="I237" s="42">
        <v>-1.255749273988819</v>
      </c>
      <c r="J237" s="41">
        <v>34312463</v>
      </c>
      <c r="K237" s="42">
        <v>94.318676044911143</v>
      </c>
      <c r="L237" s="42">
        <v>210.11609618202979</v>
      </c>
      <c r="M237" s="42">
        <v>39.01</v>
      </c>
      <c r="N237" s="43">
        <v>43.052176938168252</v>
      </c>
      <c r="O237" s="44">
        <v>209.15510072818148</v>
      </c>
      <c r="P237" s="43">
        <v>6.9718366909393827</v>
      </c>
    </row>
    <row r="238" spans="1:16">
      <c r="A238" s="40" t="s">
        <v>167</v>
      </c>
      <c r="B238" s="40" t="s">
        <v>255</v>
      </c>
      <c r="C238" s="41">
        <v>3624383186</v>
      </c>
      <c r="D238" s="41">
        <v>190615223</v>
      </c>
      <c r="E238" s="42">
        <v>53.257912909394413</v>
      </c>
      <c r="F238" s="42">
        <v>55.880020568340875</v>
      </c>
      <c r="G238" s="41">
        <v>136.56980300000001</v>
      </c>
      <c r="H238" s="42">
        <v>5.5</v>
      </c>
      <c r="I238" s="42">
        <v>9.7364725887443271E-2</v>
      </c>
      <c r="J238" s="41">
        <v>-54418198</v>
      </c>
      <c r="K238" s="42">
        <v>-17.513922732244826</v>
      </c>
      <c r="L238" s="42">
        <v>209.84682844559586</v>
      </c>
      <c r="M238" s="42">
        <v>71.64</v>
      </c>
      <c r="N238" s="43">
        <v>33.014138422437327</v>
      </c>
      <c r="O238" s="44">
        <v>1149.9452072329934</v>
      </c>
      <c r="P238" s="43">
        <v>38.331506907766446</v>
      </c>
    </row>
    <row r="239" spans="1:16">
      <c r="A239" s="65" t="s">
        <v>441</v>
      </c>
      <c r="B239" s="65" t="s">
        <v>393</v>
      </c>
      <c r="C239" s="66">
        <v>40007605000</v>
      </c>
      <c r="D239" s="66">
        <v>191012000</v>
      </c>
      <c r="E239" s="67">
        <v>1.2172794500914532</v>
      </c>
      <c r="F239" s="67">
        <v>1.5467937993773344E-2</v>
      </c>
      <c r="G239" s="66">
        <v>79.717928999999998</v>
      </c>
      <c r="H239" s="67">
        <v>412.25</v>
      </c>
      <c r="I239" s="67">
        <v>1.8745882176182818</v>
      </c>
      <c r="J239" s="66">
        <v>1862105000</v>
      </c>
      <c r="K239" s="67">
        <v>42.262355774781767</v>
      </c>
      <c r="L239" s="67">
        <v>209.4109270621741</v>
      </c>
      <c r="M239" s="67">
        <v>41.73</v>
      </c>
      <c r="N239" s="68">
        <v>53.053771455378353</v>
      </c>
      <c r="O239" s="69">
        <v>1129.3722695140802</v>
      </c>
      <c r="P239" s="68">
        <v>37.645742317136005</v>
      </c>
    </row>
    <row r="240" spans="1:16">
      <c r="A240" s="25" t="s">
        <v>275</v>
      </c>
      <c r="B240" s="25" t="s">
        <v>353</v>
      </c>
      <c r="C240" s="26">
        <v>27204728000</v>
      </c>
      <c r="D240" s="26">
        <v>191447000</v>
      </c>
      <c r="E240" s="27">
        <v>4.2278090472095187</v>
      </c>
      <c r="F240" s="27">
        <v>9.2014348775586258E-2</v>
      </c>
      <c r="G240" s="26">
        <v>39.326844000000001</v>
      </c>
      <c r="H240" s="27">
        <v>240.6</v>
      </c>
      <c r="I240" s="27">
        <v>2.0843677297873171</v>
      </c>
      <c r="J240" s="26">
        <v>-324227000</v>
      </c>
      <c r="K240" s="27">
        <v>-141.71330580118251</v>
      </c>
      <c r="L240" s="27">
        <v>208.93510997821852</v>
      </c>
      <c r="M240" s="27">
        <v>20.54</v>
      </c>
      <c r="N240" s="28">
        <v>28.748870296216207</v>
      </c>
      <c r="O240" s="29">
        <v>1734.6593530597888</v>
      </c>
      <c r="P240" s="28">
        <v>57.821978435326294</v>
      </c>
    </row>
    <row r="241" spans="1:16">
      <c r="A241" s="55" t="s">
        <v>31</v>
      </c>
      <c r="B241" s="55" t="s">
        <v>233</v>
      </c>
      <c r="C241" s="56">
        <v>1994719643</v>
      </c>
      <c r="D241" s="56">
        <v>192000000</v>
      </c>
      <c r="E241" s="57">
        <v>26.095750108767088</v>
      </c>
      <c r="F241" s="57">
        <v>16.989420643728572</v>
      </c>
      <c r="G241" s="56">
        <v>171.666124</v>
      </c>
      <c r="H241" s="57">
        <v>8.93</v>
      </c>
      <c r="I241" s="57">
        <v>-0.30393868065333685</v>
      </c>
      <c r="J241" s="56">
        <v>73983991</v>
      </c>
      <c r="K241" s="57">
        <v>20.761248200303225</v>
      </c>
      <c r="L241" s="57">
        <v>208.33333333333334</v>
      </c>
      <c r="M241" s="57">
        <v>89.4</v>
      </c>
      <c r="N241" s="58">
        <v>29.720679517052563</v>
      </c>
      <c r="O241" s="59">
        <v>671.18636686281627</v>
      </c>
      <c r="P241" s="58">
        <v>22.37287889542721</v>
      </c>
    </row>
    <row r="242" spans="1:16">
      <c r="A242" s="60" t="s">
        <v>291</v>
      </c>
      <c r="B242" s="60" t="s">
        <v>287</v>
      </c>
      <c r="C242" s="61">
        <v>16001001473</v>
      </c>
      <c r="D242" s="61">
        <v>194529076</v>
      </c>
      <c r="E242" s="62">
        <v>8.6022320827750356</v>
      </c>
      <c r="F242" s="62">
        <v>0.52643813922675964</v>
      </c>
      <c r="G242" s="61">
        <v>55.665987999999999</v>
      </c>
      <c r="H242" s="62">
        <v>83.55</v>
      </c>
      <c r="I242" s="62">
        <v>3.26285216314092</v>
      </c>
      <c r="J242" s="61">
        <v>133437319</v>
      </c>
      <c r="K242" s="62">
        <v>122.45781394933452</v>
      </c>
      <c r="L242" s="62">
        <v>205.6247879365859</v>
      </c>
      <c r="M242" s="62">
        <v>28.61</v>
      </c>
      <c r="N242" s="63">
        <v>61.030998319960659</v>
      </c>
      <c r="O242" s="64">
        <v>2095.3861425082155</v>
      </c>
      <c r="P242" s="63">
        <v>69.846204750273856</v>
      </c>
    </row>
    <row r="243" spans="1:16">
      <c r="A243" s="101" t="s">
        <v>418</v>
      </c>
      <c r="B243" s="101" t="s">
        <v>696</v>
      </c>
      <c r="C243" s="102">
        <v>2439015994</v>
      </c>
      <c r="D243" s="102">
        <v>196000000</v>
      </c>
      <c r="E243" s="103">
        <v>49.380100001418199</v>
      </c>
      <c r="F243" s="103">
        <v>35.991326531645917</v>
      </c>
      <c r="G243" s="102">
        <v>110.663554</v>
      </c>
      <c r="H243" s="103">
        <v>7.32</v>
      </c>
      <c r="I243" s="103">
        <v>0.13214704540474198</v>
      </c>
      <c r="J243" s="102">
        <v>-61738437</v>
      </c>
      <c r="K243" s="103">
        <v>-22.222784810700666</v>
      </c>
      <c r="L243" s="103">
        <v>204.08163265306123</v>
      </c>
      <c r="M243" s="103">
        <v>56.46</v>
      </c>
      <c r="N243" s="104">
        <v>5.9223515962456015E-2</v>
      </c>
      <c r="O243" s="105">
        <v>2068.9716431897286</v>
      </c>
      <c r="P243" s="104">
        <v>68.965721439657628</v>
      </c>
    </row>
    <row r="244" spans="1:16">
      <c r="A244" s="30" t="s">
        <v>15</v>
      </c>
      <c r="B244" s="30" t="s">
        <v>349</v>
      </c>
      <c r="C244" s="31">
        <v>1874835039</v>
      </c>
      <c r="D244" s="31">
        <v>197281323</v>
      </c>
      <c r="E244" s="32">
        <v>165.62365099717982</v>
      </c>
      <c r="F244" s="32">
        <v>419.76515688000484</v>
      </c>
      <c r="G244" s="31">
        <v>116.67577300000001</v>
      </c>
      <c r="H244" s="32">
        <v>2.0699999999999998</v>
      </c>
      <c r="I244" s="32">
        <v>-3.8143417994879858E-2</v>
      </c>
      <c r="J244" s="31">
        <v>3624504</v>
      </c>
      <c r="K244" s="32">
        <v>108.85976288065898</v>
      </c>
      <c r="L244" s="32">
        <v>202.75614230344553</v>
      </c>
      <c r="M244" s="32">
        <v>59.14</v>
      </c>
      <c r="N244" s="33">
        <v>53.819584052075228</v>
      </c>
      <c r="O244" s="34">
        <v>160.23541213231647</v>
      </c>
      <c r="P244" s="33">
        <v>5.3411804044105491</v>
      </c>
    </row>
    <row r="245" spans="1:16">
      <c r="A245" s="50" t="s">
        <v>97</v>
      </c>
      <c r="B245" s="50" t="s">
        <v>355</v>
      </c>
      <c r="C245" s="51">
        <v>1396248544</v>
      </c>
      <c r="D245" s="51">
        <v>197500000</v>
      </c>
      <c r="E245" s="52">
        <v>33.463472778970754</v>
      </c>
      <c r="F245" s="52">
        <v>24.205043601425501</v>
      </c>
      <c r="G245" s="51">
        <v>147.57517300000001</v>
      </c>
      <c r="H245" s="52">
        <v>8.1</v>
      </c>
      <c r="I245" s="52">
        <v>-0.17275007558669309</v>
      </c>
      <c r="J245" s="51">
        <v>-32811409</v>
      </c>
      <c r="K245" s="52">
        <v>-42.134734293184422</v>
      </c>
      <c r="L245" s="52">
        <v>202.53164556962025</v>
      </c>
      <c r="M245" s="52">
        <v>74.72</v>
      </c>
      <c r="N245" s="53">
        <v>27.207108145118372</v>
      </c>
      <c r="O245" s="54">
        <v>120.16697486790724</v>
      </c>
      <c r="P245" s="53">
        <v>4.0055658289302416</v>
      </c>
    </row>
    <row r="246" spans="1:16">
      <c r="A246" s="35" t="s">
        <v>49</v>
      </c>
      <c r="B246" s="35" t="s">
        <v>200</v>
      </c>
      <c r="C246" s="36">
        <v>1429330090</v>
      </c>
      <c r="D246" s="36">
        <v>200000000</v>
      </c>
      <c r="E246" s="37">
        <v>45.295783732562818</v>
      </c>
      <c r="F246" s="37">
        <v>28.309864832851762</v>
      </c>
      <c r="G246" s="36">
        <v>105.381429</v>
      </c>
      <c r="H246" s="37">
        <v>8.3800000000000008</v>
      </c>
      <c r="I246" s="37">
        <v>1.9184920481606582E-2</v>
      </c>
      <c r="J246" s="36">
        <v>-731122</v>
      </c>
      <c r="K246" s="37">
        <v>-2188.4172545758438</v>
      </c>
      <c r="L246" s="37">
        <v>200</v>
      </c>
      <c r="M246" s="37">
        <v>52.69</v>
      </c>
      <c r="N246" s="38">
        <v>52.175558701832458</v>
      </c>
      <c r="O246" s="39">
        <v>568.9537607619402</v>
      </c>
      <c r="P246" s="38">
        <v>18.965125358731338</v>
      </c>
    </row>
    <row r="247" spans="1:16">
      <c r="A247" s="70" t="s">
        <v>634</v>
      </c>
      <c r="B247" s="70" t="s">
        <v>221</v>
      </c>
      <c r="C247" s="71">
        <v>2408811125</v>
      </c>
      <c r="D247" s="71">
        <v>200000000</v>
      </c>
      <c r="E247" s="72">
        <v>22.605613425925924</v>
      </c>
      <c r="F247" s="72">
        <v>4.3472333511396011</v>
      </c>
      <c r="G247" s="71">
        <v>69.12876</v>
      </c>
      <c r="H247" s="72">
        <v>25.6</v>
      </c>
      <c r="I247" s="72">
        <v>6.0054824704003806E-2</v>
      </c>
      <c r="J247" s="71">
        <v>520774798</v>
      </c>
      <c r="K247" s="72">
        <v>9.9851222063169036</v>
      </c>
      <c r="L247" s="72">
        <v>200</v>
      </c>
      <c r="M247" s="72">
        <v>34.56</v>
      </c>
      <c r="N247" s="73">
        <v>67.950097492857083</v>
      </c>
      <c r="O247" s="74">
        <v>1318.9541287818156</v>
      </c>
      <c r="P247" s="73">
        <v>43.965137626060518</v>
      </c>
    </row>
    <row r="248" spans="1:16">
      <c r="A248" s="70" t="s">
        <v>475</v>
      </c>
      <c r="B248" s="70" t="s">
        <v>221</v>
      </c>
      <c r="C248" s="71">
        <v>13860116923</v>
      </c>
      <c r="D248" s="71">
        <v>200000000</v>
      </c>
      <c r="E248" s="72">
        <v>39.621032745991144</v>
      </c>
      <c r="F248" s="72">
        <v>10.426587564734511</v>
      </c>
      <c r="G248" s="71">
        <v>49.455556000000001</v>
      </c>
      <c r="H248" s="72">
        <v>20.420000000000002</v>
      </c>
      <c r="I248" s="72">
        <v>-0.19185254161029874</v>
      </c>
      <c r="J248" s="71">
        <v>-174076040</v>
      </c>
      <c r="K248" s="72">
        <v>-21.829540699570142</v>
      </c>
      <c r="L248" s="72">
        <v>200</v>
      </c>
      <c r="M248" s="72">
        <v>24.72</v>
      </c>
      <c r="N248" s="73">
        <v>27.525613905649237</v>
      </c>
      <c r="O248" s="74">
        <v>1375.4885505548898</v>
      </c>
      <c r="P248" s="73">
        <v>45.849618351829662</v>
      </c>
    </row>
    <row r="249" spans="1:16">
      <c r="A249" s="45" t="s">
        <v>330</v>
      </c>
      <c r="B249" s="45" t="s">
        <v>375</v>
      </c>
      <c r="C249" s="46">
        <v>1864832744</v>
      </c>
      <c r="D249" s="46">
        <v>200000000</v>
      </c>
      <c r="E249" s="47">
        <v>37.198748262120979</v>
      </c>
      <c r="F249" s="47">
        <v>18.59937413106049</v>
      </c>
      <c r="G249" s="46">
        <v>104.516908</v>
      </c>
      <c r="H249" s="47">
        <v>10.29</v>
      </c>
      <c r="I249" s="47">
        <v>-9.573569497332457E-2</v>
      </c>
      <c r="J249" s="46">
        <v>17617918</v>
      </c>
      <c r="K249" s="47">
        <v>113.52079173032818</v>
      </c>
      <c r="L249" s="47">
        <v>200</v>
      </c>
      <c r="M249" s="47">
        <v>52.25</v>
      </c>
      <c r="N249" s="48">
        <v>29.661901014729207</v>
      </c>
      <c r="O249" s="49">
        <v>1213.4936374086469</v>
      </c>
      <c r="P249" s="48">
        <v>40.449787913621563</v>
      </c>
    </row>
    <row r="250" spans="1:16">
      <c r="A250" s="45" t="s">
        <v>332</v>
      </c>
      <c r="B250" s="45" t="s">
        <v>375</v>
      </c>
      <c r="C250" s="46">
        <v>1258198522</v>
      </c>
      <c r="D250" s="46">
        <v>200000000</v>
      </c>
      <c r="E250" s="47">
        <v>16.870355116757619</v>
      </c>
      <c r="F250" s="47">
        <v>4.9618691519875346</v>
      </c>
      <c r="G250" s="46">
        <v>138.91226599999999</v>
      </c>
      <c r="H250" s="47">
        <v>17.07</v>
      </c>
      <c r="I250" s="47">
        <v>-0.79408049676605685</v>
      </c>
      <c r="J250" s="46">
        <v>-13978192</v>
      </c>
      <c r="K250" s="47">
        <v>-243.23603510382458</v>
      </c>
      <c r="L250" s="47">
        <v>200</v>
      </c>
      <c r="M250" s="47">
        <v>69.45</v>
      </c>
      <c r="N250" s="48">
        <v>31.34043562869903</v>
      </c>
      <c r="O250" s="49">
        <v>380.79741653926567</v>
      </c>
      <c r="P250" s="48">
        <v>12.693247217975522</v>
      </c>
    </row>
    <row r="251" spans="1:16">
      <c r="A251" s="40" t="s">
        <v>44</v>
      </c>
      <c r="B251" s="40" t="s">
        <v>255</v>
      </c>
      <c r="C251" s="41">
        <v>573457342</v>
      </c>
      <c r="D251" s="41">
        <v>200000000</v>
      </c>
      <c r="E251" s="42">
        <v>61.304974469543382</v>
      </c>
      <c r="F251" s="42">
        <v>76.631218086929223</v>
      </c>
      <c r="G251" s="41">
        <v>150.34311</v>
      </c>
      <c r="H251" s="42">
        <v>4.34</v>
      </c>
      <c r="I251" s="42">
        <v>-0.10231111521358116</v>
      </c>
      <c r="J251" s="41">
        <v>28758269</v>
      </c>
      <c r="K251" s="42">
        <v>27.818085991197872</v>
      </c>
      <c r="L251" s="42">
        <v>200</v>
      </c>
      <c r="M251" s="42">
        <v>75.17</v>
      </c>
      <c r="N251" s="43">
        <v>11.857321447998514</v>
      </c>
      <c r="O251" s="44">
        <v>171.96215272229369</v>
      </c>
      <c r="P251" s="43">
        <v>5.7320717574097895</v>
      </c>
    </row>
    <row r="252" spans="1:16">
      <c r="A252" t="s">
        <v>2171</v>
      </c>
      <c r="C252" s="14">
        <v>3999024540</v>
      </c>
      <c r="D252" s="14">
        <v>200000000</v>
      </c>
      <c r="E252" s="19">
        <v>0</v>
      </c>
      <c r="F252" s="19">
        <v>0</v>
      </c>
      <c r="G252" s="14">
        <v>0</v>
      </c>
      <c r="H252" s="19">
        <v>12.7</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11.879571929425886</v>
      </c>
      <c r="F253" s="42">
        <v>0.62518033547296725</v>
      </c>
      <c r="G253" s="41">
        <v>35.457332999999998</v>
      </c>
      <c r="H253" s="42">
        <v>95</v>
      </c>
      <c r="I253" s="42">
        <v>5.6535290973373407</v>
      </c>
      <c r="J253" s="41">
        <v>-90890793</v>
      </c>
      <c r="K253" s="42">
        <v>-209.06223537955049</v>
      </c>
      <c r="L253" s="42">
        <v>199.98071385995536</v>
      </c>
      <c r="M253" s="42">
        <v>17.72</v>
      </c>
      <c r="N253" s="43">
        <v>30.081226856197521</v>
      </c>
      <c r="O253" s="44">
        <v>3000</v>
      </c>
      <c r="P253" s="43">
        <v>100</v>
      </c>
    </row>
    <row r="254" spans="1:16">
      <c r="A254" s="80" t="s">
        <v>271</v>
      </c>
      <c r="B254" s="80" t="s">
        <v>352</v>
      </c>
      <c r="C254" s="81">
        <v>324275000</v>
      </c>
      <c r="D254" s="81">
        <v>201000000</v>
      </c>
      <c r="E254" s="82">
        <v>23.667772616712281</v>
      </c>
      <c r="F254" s="82">
        <v>7.3593820325597887</v>
      </c>
      <c r="G254" s="81">
        <v>100.424344</v>
      </c>
      <c r="H254" s="82">
        <v>16.829999999999998</v>
      </c>
      <c r="I254" s="82">
        <v>0.19926769230740504</v>
      </c>
      <c r="J254" s="81">
        <v>-476535000</v>
      </c>
      <c r="K254" s="82">
        <v>-6.7487173030312571</v>
      </c>
      <c r="L254" s="82">
        <v>199.00497512437812</v>
      </c>
      <c r="M254" s="82">
        <v>49.96</v>
      </c>
      <c r="N254" s="83">
        <v>98.567396574669615</v>
      </c>
      <c r="O254" s="84">
        <v>521.75235200974544</v>
      </c>
      <c r="P254" s="83">
        <v>17.391745066991515</v>
      </c>
    </row>
    <row r="255" spans="1:16">
      <c r="A255" t="s">
        <v>2179</v>
      </c>
      <c r="C255" s="14">
        <v>2276853066</v>
      </c>
      <c r="D255" s="14">
        <v>201000000</v>
      </c>
      <c r="E255" s="19">
        <v>0</v>
      </c>
      <c r="F255" s="19">
        <v>0</v>
      </c>
      <c r="G255" s="14">
        <v>0</v>
      </c>
      <c r="H255" s="19">
        <v>30.5</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15.229207907480658</v>
      </c>
      <c r="F256" s="52">
        <v>6.1532153161538012</v>
      </c>
      <c r="G256" s="51">
        <v>206.00537199999999</v>
      </c>
      <c r="H256" s="52">
        <v>12.75</v>
      </c>
      <c r="I256" s="52">
        <v>0.10730076610032668</v>
      </c>
      <c r="J256" s="51">
        <v>-116573372</v>
      </c>
      <c r="K256" s="52">
        <v>-21.231263688589191</v>
      </c>
      <c r="L256" s="52">
        <v>193.93939393939394</v>
      </c>
      <c r="M256" s="52">
        <v>99.88</v>
      </c>
      <c r="N256" s="53">
        <v>42.107297905538751</v>
      </c>
      <c r="O256" s="54">
        <v>1244.9576610708575</v>
      </c>
      <c r="P256" s="53">
        <v>41.498588702361914</v>
      </c>
    </row>
    <row r="257" spans="1:16">
      <c r="A257" t="s">
        <v>2161</v>
      </c>
      <c r="C257" s="14">
        <v>2434885834</v>
      </c>
      <c r="D257" s="14">
        <v>206760337</v>
      </c>
      <c r="E257" s="19">
        <v>0</v>
      </c>
      <c r="F257" s="19">
        <v>0</v>
      </c>
      <c r="G257" s="14">
        <v>0</v>
      </c>
      <c r="H257" s="19">
        <v>10.54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33.618889326923579</v>
      </c>
      <c r="F258" s="72">
        <v>6.3886234899029795</v>
      </c>
      <c r="G258" s="71">
        <v>50.002209999999998</v>
      </c>
      <c r="H258" s="72">
        <v>23.8</v>
      </c>
      <c r="I258" s="72">
        <v>17.726800000000001</v>
      </c>
      <c r="J258" s="71">
        <v>-28917987</v>
      </c>
      <c r="K258" s="72">
        <v>-181.97344182359581</v>
      </c>
      <c r="L258" s="72">
        <v>190.03077192043554</v>
      </c>
      <c r="M258" s="72">
        <v>23.75</v>
      </c>
      <c r="N258" s="73">
        <v>13.81744201004169</v>
      </c>
      <c r="O258" s="74">
        <v>0</v>
      </c>
      <c r="P258" s="73">
        <v>0</v>
      </c>
    </row>
    <row r="259" spans="1:16">
      <c r="A259" s="65" t="s">
        <v>412</v>
      </c>
      <c r="B259" s="65" t="s">
        <v>393</v>
      </c>
      <c r="C259" s="66">
        <v>2598430651</v>
      </c>
      <c r="D259" s="66">
        <v>216000000</v>
      </c>
      <c r="E259" s="67">
        <v>19.188691235391044</v>
      </c>
      <c r="F259" s="67">
        <v>6.8335794997831352</v>
      </c>
      <c r="G259" s="66">
        <v>154.526747</v>
      </c>
      <c r="H259" s="67">
        <v>13.49</v>
      </c>
      <c r="I259" s="67">
        <v>-0.20054788316959637</v>
      </c>
      <c r="J259" s="66">
        <v>20464961</v>
      </c>
      <c r="K259" s="67">
        <v>137.2101319909674</v>
      </c>
      <c r="L259" s="67">
        <v>185.18518518518519</v>
      </c>
      <c r="M259" s="67">
        <v>71.540000000000006</v>
      </c>
      <c r="N259" s="68">
        <v>58.401626917072825</v>
      </c>
      <c r="O259" s="69">
        <v>554.33139363807618</v>
      </c>
      <c r="P259" s="68">
        <v>18.477713121269208</v>
      </c>
    </row>
    <row r="260" spans="1:16">
      <c r="A260" s="45" t="s">
        <v>331</v>
      </c>
      <c r="B260" s="45" t="s">
        <v>375</v>
      </c>
      <c r="C260" s="46">
        <v>868771214</v>
      </c>
      <c r="D260" s="46">
        <v>216733652</v>
      </c>
      <c r="E260" s="47">
        <v>37.277717473593313</v>
      </c>
      <c r="F260" s="47">
        <v>5.7332609448813718</v>
      </c>
      <c r="G260" s="46">
        <v>35.091225000000001</v>
      </c>
      <c r="H260" s="47">
        <v>30.58</v>
      </c>
      <c r="I260" s="47">
        <v>-0.96312216208458068</v>
      </c>
      <c r="J260" s="46">
        <v>-129725692</v>
      </c>
      <c r="K260" s="47">
        <v>-50.121217006111635</v>
      </c>
      <c r="L260" s="47">
        <v>184.55832599544809</v>
      </c>
      <c r="M260" s="47">
        <v>16.190000000000001</v>
      </c>
      <c r="N260" s="48">
        <v>90.850054184887682</v>
      </c>
      <c r="O260" s="49">
        <v>137.90527588297769</v>
      </c>
      <c r="P260" s="48">
        <v>4.5968425294325899</v>
      </c>
    </row>
    <row r="261" spans="1:16">
      <c r="A261" s="40" t="s">
        <v>2</v>
      </c>
      <c r="B261" s="40" t="s">
        <v>255</v>
      </c>
      <c r="C261" s="41">
        <v>71378041000</v>
      </c>
      <c r="D261" s="41">
        <v>219801000</v>
      </c>
      <c r="E261" s="42">
        <v>2.3706479974841663</v>
      </c>
      <c r="F261" s="42">
        <v>3.3084136890418225E-2</v>
      </c>
      <c r="G261" s="41">
        <v>51.918782</v>
      </c>
      <c r="H261" s="42">
        <v>325</v>
      </c>
      <c r="I261" s="42">
        <v>17.032431025090546</v>
      </c>
      <c r="J261" s="41">
        <v>134970000</v>
      </c>
      <c r="K261" s="42">
        <v>530.89668815292282</v>
      </c>
      <c r="L261" s="42">
        <v>181.98279352687203</v>
      </c>
      <c r="M261" s="42">
        <v>23.62</v>
      </c>
      <c r="N261" s="43">
        <v>13.468949484215686</v>
      </c>
      <c r="O261" s="44">
        <v>2966.1805702870038</v>
      </c>
      <c r="P261" s="43">
        <v>98.872685676233459</v>
      </c>
    </row>
    <row r="262" spans="1:16">
      <c r="A262" s="40" t="s">
        <v>256</v>
      </c>
      <c r="B262" s="40" t="s">
        <v>255</v>
      </c>
      <c r="C262" s="41">
        <v>1748599456</v>
      </c>
      <c r="D262" s="41">
        <v>220000000</v>
      </c>
      <c r="E262" s="42">
        <v>57.514102457922675</v>
      </c>
      <c r="F262" s="42">
        <v>32.678467305637881</v>
      </c>
      <c r="G262" s="41">
        <v>78.150914</v>
      </c>
      <c r="H262" s="42">
        <v>8.9</v>
      </c>
      <c r="I262" s="42">
        <v>-0.17741947987280504</v>
      </c>
      <c r="J262" s="41">
        <v>-145428477</v>
      </c>
      <c r="K262" s="42">
        <v>-12.10216895828456</v>
      </c>
      <c r="L262" s="42">
        <v>181.81818181818181</v>
      </c>
      <c r="M262" s="42">
        <v>35.520000000000003</v>
      </c>
      <c r="N262" s="43">
        <v>32.802736515063131</v>
      </c>
      <c r="O262" s="44">
        <v>245.68857728882568</v>
      </c>
      <c r="P262" s="43">
        <v>8.1896192429608554</v>
      </c>
    </row>
    <row r="263" spans="1:16">
      <c r="A263" s="30" t="s">
        <v>295</v>
      </c>
      <c r="B263" s="30" t="s">
        <v>357</v>
      </c>
      <c r="C263" s="31">
        <v>67808233000</v>
      </c>
      <c r="D263" s="31">
        <v>220000000</v>
      </c>
      <c r="E263" s="32">
        <v>2.8495101592303427</v>
      </c>
      <c r="F263" s="32">
        <v>7.9952585836990539E-2</v>
      </c>
      <c r="G263" s="31">
        <v>86.823064000000002</v>
      </c>
      <c r="H263" s="32">
        <v>161.69999999999999</v>
      </c>
      <c r="I263" s="32">
        <v>-5.7541086226578386</v>
      </c>
      <c r="J263" s="31">
        <v>564104000</v>
      </c>
      <c r="K263" s="32">
        <v>63.17983917859118</v>
      </c>
      <c r="L263" s="32">
        <v>181.81818181818181</v>
      </c>
      <c r="M263" s="32">
        <v>39.46</v>
      </c>
      <c r="N263" s="33">
        <v>52.323195234686352</v>
      </c>
      <c r="O263" s="34">
        <v>234.81169771615558</v>
      </c>
      <c r="P263" s="33">
        <v>7.8270565905385192</v>
      </c>
    </row>
    <row r="264" spans="1:16">
      <c r="A264" t="s">
        <v>2172</v>
      </c>
      <c r="C264" s="14">
        <v>1462875619</v>
      </c>
      <c r="D264" s="14">
        <v>220000000</v>
      </c>
      <c r="E264" s="19">
        <v>0</v>
      </c>
      <c r="F264" s="19">
        <v>0</v>
      </c>
      <c r="G264" s="14">
        <v>0</v>
      </c>
      <c r="H264" s="19">
        <v>83.25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0.95624451981624592</v>
      </c>
      <c r="G265" s="46">
        <v>44.275882000000003</v>
      </c>
      <c r="H265" s="47">
        <v>65.650000000000006</v>
      </c>
      <c r="I265" s="47">
        <v>6.245902267881533</v>
      </c>
      <c r="J265" s="46">
        <v>-70180474</v>
      </c>
      <c r="K265" s="47">
        <v>-205.14965458910979</v>
      </c>
      <c r="L265" s="47">
        <v>180.58690744920995</v>
      </c>
      <c r="M265" s="47">
        <v>19.98</v>
      </c>
      <c r="N265" s="48">
        <v>27.47061773616468</v>
      </c>
      <c r="O265" s="49">
        <v>2774.8740458243283</v>
      </c>
      <c r="P265" s="48">
        <v>92.49580152747761</v>
      </c>
    </row>
    <row r="266" spans="1:16">
      <c r="A266" s="45" t="s">
        <v>327</v>
      </c>
      <c r="B266" s="45" t="s">
        <v>375</v>
      </c>
      <c r="C266" s="46">
        <v>1614800897</v>
      </c>
      <c r="D266" s="46">
        <v>224000000</v>
      </c>
      <c r="E266" s="47">
        <v>18.635822045491683</v>
      </c>
      <c r="F266" s="47">
        <v>4.1597817065829652</v>
      </c>
      <c r="G266" s="46">
        <v>107.968583</v>
      </c>
      <c r="H266" s="47">
        <v>19.88</v>
      </c>
      <c r="I266" s="47">
        <v>1.8036830191155815</v>
      </c>
      <c r="J266" s="46">
        <v>-84056857</v>
      </c>
      <c r="K266" s="47">
        <v>-53.297258069023449</v>
      </c>
      <c r="L266" s="47">
        <v>178.57142857142858</v>
      </c>
      <c r="M266" s="47">
        <v>48.2</v>
      </c>
      <c r="N266" s="48">
        <v>75.060163807761711</v>
      </c>
      <c r="O266" s="49">
        <v>3000</v>
      </c>
      <c r="P266" s="48">
        <v>100</v>
      </c>
    </row>
    <row r="267" spans="1:16">
      <c r="A267" s="25" t="s">
        <v>764</v>
      </c>
      <c r="B267" s="25" t="s">
        <v>376</v>
      </c>
      <c r="C267" s="26">
        <v>2150114200</v>
      </c>
      <c r="D267" s="26">
        <v>225000000</v>
      </c>
      <c r="E267" s="27">
        <v>29.595545426480136</v>
      </c>
      <c r="F267" s="27">
        <v>5.9788980659555833</v>
      </c>
      <c r="G267" s="26">
        <v>59.967219999999998</v>
      </c>
      <c r="H267" s="27">
        <v>22.54</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1.7678766701736848E-2</v>
      </c>
      <c r="J268" s="26">
        <v>-12902172</v>
      </c>
      <c r="K268" s="27">
        <v>-212.61536429680211</v>
      </c>
      <c r="L268" s="27">
        <v>174.97812773403325</v>
      </c>
      <c r="M268" s="27">
        <v>26.68</v>
      </c>
      <c r="N268" s="28">
        <v>45.152623224898072</v>
      </c>
      <c r="O268" s="29">
        <v>787.05564526908051</v>
      </c>
      <c r="P268" s="28">
        <v>26.235188175636019</v>
      </c>
    </row>
    <row r="269" spans="1:16">
      <c r="A269" s="65" t="s">
        <v>311</v>
      </c>
      <c r="B269" s="65" t="s">
        <v>608</v>
      </c>
      <c r="C269" s="66">
        <v>530578724</v>
      </c>
      <c r="D269" s="66">
        <v>240000000</v>
      </c>
      <c r="E269" s="67">
        <v>48.229578969279878</v>
      </c>
      <c r="F269" s="67">
        <v>40.191315807733233</v>
      </c>
      <c r="G269" s="66">
        <v>148.650609</v>
      </c>
      <c r="H269" s="67">
        <v>5.58</v>
      </c>
      <c r="I269" s="67">
        <v>-3.3200427094882023E-2</v>
      </c>
      <c r="J269" s="66">
        <v>-38865072</v>
      </c>
      <c r="K269" s="67">
        <v>-30.876052410246402</v>
      </c>
      <c r="L269" s="67">
        <v>166.66666666666666</v>
      </c>
      <c r="M269" s="67">
        <v>61.93</v>
      </c>
      <c r="N269" s="68">
        <v>64.55549327548492</v>
      </c>
      <c r="O269" s="69">
        <v>947.91896845427345</v>
      </c>
      <c r="P269" s="68">
        <v>31.597298948475782</v>
      </c>
    </row>
    <row r="270" spans="1:16">
      <c r="A270" s="80" t="s">
        <v>148</v>
      </c>
      <c r="B270" s="80" t="s">
        <v>352</v>
      </c>
      <c r="C270" s="81">
        <v>4993766474</v>
      </c>
      <c r="D270" s="81">
        <v>240000000</v>
      </c>
      <c r="E270" s="82">
        <v>46.855991110106515</v>
      </c>
      <c r="F270" s="82">
        <v>15.017945868623883</v>
      </c>
      <c r="G270" s="81">
        <v>64.982984999999999</v>
      </c>
      <c r="H270" s="82">
        <v>13.14</v>
      </c>
      <c r="I270" s="82">
        <v>-0.33340498580735733</v>
      </c>
      <c r="J270" s="81">
        <v>176132643</v>
      </c>
      <c r="K270" s="82">
        <v>17.713922569140124</v>
      </c>
      <c r="L270" s="82">
        <v>166.66666666666666</v>
      </c>
      <c r="M270" s="82">
        <v>27.07</v>
      </c>
      <c r="N270" s="83">
        <v>51.931056841488555</v>
      </c>
      <c r="O270" s="84">
        <v>494.69771038509936</v>
      </c>
      <c r="P270" s="83">
        <v>16.489923679503313</v>
      </c>
    </row>
    <row r="271" spans="1:16">
      <c r="A271" s="55" t="s">
        <v>139</v>
      </c>
      <c r="B271" s="55" t="s">
        <v>233</v>
      </c>
      <c r="C271" s="56">
        <v>791994006</v>
      </c>
      <c r="D271" s="56">
        <v>240000000</v>
      </c>
      <c r="E271" s="57">
        <v>78.044272955162</v>
      </c>
      <c r="F271" s="57">
        <v>108.39482354883611</v>
      </c>
      <c r="G271" s="56">
        <v>150.75718000000001</v>
      </c>
      <c r="H271" s="57">
        <v>3.4</v>
      </c>
      <c r="I271" s="57">
        <v>-0.12238694636767589</v>
      </c>
      <c r="J271" s="56">
        <v>8495887</v>
      </c>
      <c r="K271" s="57">
        <v>84.746889877419505</v>
      </c>
      <c r="L271" s="57">
        <v>166.66666666666666</v>
      </c>
      <c r="M271" s="57">
        <v>62.81</v>
      </c>
      <c r="N271" s="58">
        <v>64.998975507398299</v>
      </c>
      <c r="O271" s="59">
        <v>230.71459273374086</v>
      </c>
      <c r="P271" s="58">
        <v>7.6904864244580287</v>
      </c>
    </row>
    <row r="272" spans="1:16">
      <c r="A272" s="35" t="s">
        <v>9</v>
      </c>
      <c r="B272" s="35" t="s">
        <v>200</v>
      </c>
      <c r="C272" s="36">
        <v>19691212171</v>
      </c>
      <c r="D272" s="36">
        <v>240303646</v>
      </c>
      <c r="E272" s="37">
        <v>2.8108963534196061</v>
      </c>
      <c r="F272" s="37">
        <v>0.20521524302059349</v>
      </c>
      <c r="G272" s="36">
        <v>239.36703</v>
      </c>
      <c r="H272" s="37">
        <v>59.45</v>
      </c>
      <c r="I272" s="37">
        <v>5.5608845541458223</v>
      </c>
      <c r="J272" s="36">
        <v>5168746</v>
      </c>
      <c r="K272" s="37">
        <v>2650.0253295480179</v>
      </c>
      <c r="L272" s="37">
        <v>166.45606783677349</v>
      </c>
      <c r="M272" s="37">
        <v>99.61</v>
      </c>
      <c r="N272" s="38">
        <v>33.840898578320015</v>
      </c>
      <c r="O272" s="39">
        <v>3000</v>
      </c>
      <c r="P272" s="38">
        <v>100</v>
      </c>
    </row>
    <row r="273" spans="1:16">
      <c r="A273" s="45" t="s">
        <v>383</v>
      </c>
      <c r="B273" s="45" t="s">
        <v>375</v>
      </c>
      <c r="C273" s="46">
        <v>1693692129</v>
      </c>
      <c r="D273" s="46">
        <v>241875000</v>
      </c>
      <c r="E273" s="47">
        <v>45.60268655915138</v>
      </c>
      <c r="F273" s="47">
        <v>31.423039834040573</v>
      </c>
      <c r="G273" s="46">
        <v>141.93746899999999</v>
      </c>
      <c r="H273" s="47">
        <v>6.18</v>
      </c>
      <c r="I273" s="47">
        <v>1.4925666515742899E-2</v>
      </c>
      <c r="J273" s="46">
        <v>81478670</v>
      </c>
      <c r="K273" s="47">
        <v>17.811410029152416</v>
      </c>
      <c r="L273" s="47">
        <v>165.37467700258398</v>
      </c>
      <c r="M273" s="47">
        <v>58.68</v>
      </c>
      <c r="N273" s="48">
        <v>11.060393314571574</v>
      </c>
      <c r="O273" s="49">
        <v>1014.5337083248737</v>
      </c>
      <c r="P273" s="48">
        <v>33.817790277495789</v>
      </c>
    </row>
    <row r="274" spans="1:16">
      <c r="A274" s="70" t="s">
        <v>223</v>
      </c>
      <c r="B274" s="70" t="s">
        <v>221</v>
      </c>
      <c r="C274" s="71">
        <v>28485883551</v>
      </c>
      <c r="D274" s="71">
        <v>241920000</v>
      </c>
      <c r="E274" s="72">
        <v>0.89911740966305564</v>
      </c>
      <c r="F274" s="72">
        <v>1.6591918846826866E-2</v>
      </c>
      <c r="G274" s="71">
        <v>199.069242</v>
      </c>
      <c r="H274" s="72">
        <v>223.5</v>
      </c>
      <c r="I274" s="72">
        <v>0.18688077297500172</v>
      </c>
      <c r="J274" s="71">
        <v>195144717</v>
      </c>
      <c r="K274" s="72">
        <v>277.69176041798767</v>
      </c>
      <c r="L274" s="72">
        <v>165.34391534391534</v>
      </c>
      <c r="M274" s="72">
        <v>82.28</v>
      </c>
      <c r="N274" s="73">
        <v>5.3348550683884595</v>
      </c>
      <c r="O274" s="74">
        <v>1248.0829240248056</v>
      </c>
      <c r="P274" s="73">
        <v>41.602764134160189</v>
      </c>
    </row>
    <row r="275" spans="1:16">
      <c r="A275" s="85" t="s">
        <v>443</v>
      </c>
      <c r="B275" s="85" t="s">
        <v>607</v>
      </c>
      <c r="C275" s="86">
        <v>9403353877</v>
      </c>
      <c r="D275" s="86">
        <v>244750000</v>
      </c>
      <c r="E275" s="87">
        <v>39.524405652775158</v>
      </c>
      <c r="F275" s="87">
        <v>8.0744444643054454</v>
      </c>
      <c r="G275" s="86">
        <v>49.484341999999998</v>
      </c>
      <c r="H275" s="87">
        <v>20.46</v>
      </c>
      <c r="I275" s="87">
        <v>-0.20573548550732212</v>
      </c>
      <c r="J275" s="86">
        <v>1286101</v>
      </c>
      <c r="K275" s="87">
        <v>3806.0774387081574</v>
      </c>
      <c r="L275" s="87">
        <v>163.43207354443311</v>
      </c>
      <c r="M275" s="87">
        <v>20.21</v>
      </c>
      <c r="N275" s="88">
        <v>38.207450650754851</v>
      </c>
      <c r="O275" s="89">
        <v>216.47096864333315</v>
      </c>
      <c r="P275" s="88">
        <v>7.2156989547777721</v>
      </c>
    </row>
    <row r="276" spans="1:16">
      <c r="A276" s="55" t="s">
        <v>234</v>
      </c>
      <c r="B276" s="55" t="s">
        <v>233</v>
      </c>
      <c r="C276" s="56">
        <v>7583767231</v>
      </c>
      <c r="D276" s="56">
        <v>244800000</v>
      </c>
      <c r="E276" s="57">
        <v>21.447141405318451</v>
      </c>
      <c r="F276" s="57">
        <v>5.1535806913971669</v>
      </c>
      <c r="G276" s="56">
        <v>106.89830000000001</v>
      </c>
      <c r="H276" s="57">
        <v>17.45</v>
      </c>
      <c r="I276" s="57">
        <v>-0.16748274259729712</v>
      </c>
      <c r="J276" s="56">
        <v>116949644</v>
      </c>
      <c r="K276" s="57">
        <v>35.584546114565342</v>
      </c>
      <c r="L276" s="57">
        <v>163.3986928104575</v>
      </c>
      <c r="M276" s="57">
        <v>43.66</v>
      </c>
      <c r="N276" s="58">
        <v>44.477585415830973</v>
      </c>
      <c r="O276" s="59">
        <v>770.63712378489959</v>
      </c>
      <c r="P276" s="58">
        <v>25.687904126163321</v>
      </c>
    </row>
    <row r="277" spans="1:16">
      <c r="A277" s="40" t="s">
        <v>382</v>
      </c>
      <c r="B277" s="40" t="s">
        <v>255</v>
      </c>
      <c r="C277" s="41">
        <v>237921423</v>
      </c>
      <c r="D277" s="41">
        <v>249999992</v>
      </c>
      <c r="E277" s="42">
        <v>50.792975179378601</v>
      </c>
      <c r="F277" s="42">
        <v>50.792976804753856</v>
      </c>
      <c r="G277" s="41">
        <v>187.95273599999999</v>
      </c>
      <c r="H277" s="42">
        <v>4.1900000000000004</v>
      </c>
      <c r="I277" s="42">
        <v>-4.1125605132156018E-2</v>
      </c>
      <c r="J277" s="41">
        <v>5215990</v>
      </c>
      <c r="K277" s="42">
        <v>191.71815283388196</v>
      </c>
      <c r="L277" s="42">
        <v>160.00000512000017</v>
      </c>
      <c r="M277" s="42">
        <v>75.180000000000007</v>
      </c>
      <c r="N277" s="43">
        <v>64.053572469279288</v>
      </c>
      <c r="O277" s="44">
        <v>349.35458768508761</v>
      </c>
      <c r="P277" s="43">
        <v>11.645152922836253</v>
      </c>
    </row>
    <row r="278" spans="1:16">
      <c r="A278" s="35" t="s">
        <v>209</v>
      </c>
      <c r="B278" s="35" t="s">
        <v>208</v>
      </c>
      <c r="C278" s="36">
        <v>22394326381</v>
      </c>
      <c r="D278" s="36">
        <v>250000000</v>
      </c>
      <c r="E278" s="37">
        <v>7.628165092563016</v>
      </c>
      <c r="F278" s="37">
        <v>0.2521707468615873</v>
      </c>
      <c r="G278" s="36">
        <v>43.649664999999999</v>
      </c>
      <c r="H278" s="37">
        <v>120.2</v>
      </c>
      <c r="I278" s="37">
        <v>1.9734374038943798</v>
      </c>
      <c r="J278" s="36">
        <v>438581833</v>
      </c>
      <c r="K278" s="37">
        <v>68.972305106855629</v>
      </c>
      <c r="L278" s="37">
        <v>160</v>
      </c>
      <c r="M278" s="37">
        <v>17.45</v>
      </c>
      <c r="N278" s="38">
        <v>26.30437637555308</v>
      </c>
      <c r="O278" s="39">
        <v>2428.7546302849983</v>
      </c>
      <c r="P278" s="38">
        <v>80.958487676166612</v>
      </c>
    </row>
    <row r="279" spans="1:16">
      <c r="A279" s="45" t="s">
        <v>326</v>
      </c>
      <c r="B279" s="45" t="s">
        <v>375</v>
      </c>
      <c r="C279" s="46">
        <v>15862084113</v>
      </c>
      <c r="D279" s="46">
        <v>252000000</v>
      </c>
      <c r="E279" s="47">
        <v>23.398027381569623</v>
      </c>
      <c r="F279" s="47">
        <v>1.9755173405580566</v>
      </c>
      <c r="G279" s="46">
        <v>36.397486000000001</v>
      </c>
      <c r="H279" s="47">
        <v>46.98</v>
      </c>
      <c r="I279" s="47">
        <v>-1.125027534021207</v>
      </c>
      <c r="J279" s="46">
        <v>-270919855</v>
      </c>
      <c r="K279" s="47">
        <v>-43.717726041157078</v>
      </c>
      <c r="L279" s="47">
        <v>158.73015873015873</v>
      </c>
      <c r="M279" s="47">
        <v>14.44</v>
      </c>
      <c r="N279" s="48">
        <v>61.680934576299535</v>
      </c>
      <c r="O279" s="49">
        <v>430.08633007838455</v>
      </c>
      <c r="P279" s="48">
        <v>14.336211002612819</v>
      </c>
    </row>
    <row r="280" spans="1:16">
      <c r="A280" s="30" t="s">
        <v>99</v>
      </c>
      <c r="B280" s="30" t="s">
        <v>349</v>
      </c>
      <c r="C280" s="31">
        <v>659872586</v>
      </c>
      <c r="D280" s="31">
        <v>252208000</v>
      </c>
      <c r="E280" s="32">
        <v>101.03523471470685</v>
      </c>
      <c r="F280" s="32">
        <v>200.30140739926341</v>
      </c>
      <c r="G280" s="31">
        <v>192.870518</v>
      </c>
      <c r="H280" s="32">
        <v>2.02</v>
      </c>
      <c r="I280" s="32">
        <v>-5.7974224955830593E-2</v>
      </c>
      <c r="J280" s="31">
        <v>-24015799</v>
      </c>
      <c r="K280" s="32">
        <v>-21.003506899770439</v>
      </c>
      <c r="L280" s="32">
        <v>158.59925141153334</v>
      </c>
      <c r="M280" s="32">
        <v>77.709999999999994</v>
      </c>
      <c r="N280" s="33">
        <v>14.838191439146849</v>
      </c>
      <c r="O280" s="34">
        <v>404.63730981026214</v>
      </c>
      <c r="P280" s="33">
        <v>13.487910327008738</v>
      </c>
    </row>
    <row r="281" spans="1:16">
      <c r="A281" s="30" t="s">
        <v>112</v>
      </c>
      <c r="B281" s="30" t="s">
        <v>349</v>
      </c>
      <c r="C281" s="31">
        <v>16362685066</v>
      </c>
      <c r="D281" s="31">
        <v>255600000</v>
      </c>
      <c r="E281" s="32">
        <v>12.165709029254835</v>
      </c>
      <c r="F281" s="32">
        <v>1.0347102324670712</v>
      </c>
      <c r="G281" s="31">
        <v>71.434415000000001</v>
      </c>
      <c r="H281" s="32">
        <v>46.04</v>
      </c>
      <c r="I281" s="32">
        <v>0.93630716426387295</v>
      </c>
      <c r="J281" s="31">
        <v>772128556</v>
      </c>
      <c r="K281" s="32">
        <v>15.22751607699897</v>
      </c>
      <c r="L281" s="32">
        <v>156.49452269170578</v>
      </c>
      <c r="M281" s="32">
        <v>27.94</v>
      </c>
      <c r="N281" s="33">
        <v>0.29037932706189135</v>
      </c>
      <c r="O281" s="34">
        <v>2090.3875241333103</v>
      </c>
      <c r="P281" s="33">
        <v>69.679584137777013</v>
      </c>
    </row>
    <row r="282" spans="1:16">
      <c r="A282" s="75" t="s">
        <v>746</v>
      </c>
      <c r="B282" s="75" t="s">
        <v>350</v>
      </c>
      <c r="C282" s="76">
        <v>13909963000</v>
      </c>
      <c r="D282" s="76">
        <v>259786000</v>
      </c>
      <c r="E282" s="77">
        <v>4.2878394777629545</v>
      </c>
      <c r="F282" s="77">
        <v>0.15719309914654864</v>
      </c>
      <c r="G282" s="76">
        <v>87.197725000000005</v>
      </c>
      <c r="H282" s="77">
        <v>107</v>
      </c>
      <c r="I282" s="77">
        <v>3.3377638697373158</v>
      </c>
      <c r="J282" s="76">
        <v>1314132000</v>
      </c>
      <c r="K282" s="77">
        <v>20.757070066020766</v>
      </c>
      <c r="L282" s="77">
        <v>153.97288537488549</v>
      </c>
      <c r="M282" s="77">
        <v>33.56</v>
      </c>
      <c r="N282" s="78">
        <v>17.409860517438041</v>
      </c>
      <c r="O282" s="79">
        <v>1904.3839441580044</v>
      </c>
      <c r="P282" s="78">
        <v>63.479464805266815</v>
      </c>
    </row>
    <row r="283" spans="1:16">
      <c r="A283" s="111" t="s">
        <v>373</v>
      </c>
      <c r="B283" s="111" t="s">
        <v>680</v>
      </c>
      <c r="C283" s="112">
        <v>1298730000</v>
      </c>
      <c r="D283" s="112">
        <v>259875000</v>
      </c>
      <c r="E283" s="113">
        <v>17.482185489091126</v>
      </c>
      <c r="F283" s="113">
        <v>2.1700489365657964</v>
      </c>
      <c r="G283" s="112">
        <v>71.729606000000004</v>
      </c>
      <c r="H283" s="113">
        <v>31.9</v>
      </c>
      <c r="I283" s="113">
        <v>0.98827263422598566</v>
      </c>
      <c r="J283" s="112">
        <v>-35004000</v>
      </c>
      <c r="K283" s="113">
        <v>-230.14869729173807</v>
      </c>
      <c r="L283" s="113">
        <v>153.92015392015392</v>
      </c>
      <c r="M283" s="113">
        <v>27.6</v>
      </c>
      <c r="N283" s="114">
        <v>63.914985035081152</v>
      </c>
      <c r="O283" s="115">
        <v>1186.6501081624328</v>
      </c>
      <c r="P283" s="114">
        <v>39.555003605414427</v>
      </c>
    </row>
    <row r="284" spans="1:16">
      <c r="A284" s="65" t="s">
        <v>512</v>
      </c>
      <c r="B284" s="65" t="s">
        <v>608</v>
      </c>
      <c r="C284" s="66">
        <v>24772686000</v>
      </c>
      <c r="D284" s="66">
        <v>261292000</v>
      </c>
      <c r="E284" s="67">
        <v>2.7249050283352978</v>
      </c>
      <c r="F284" s="67">
        <v>4.5145376298505763E-2</v>
      </c>
      <c r="G284" s="66">
        <v>62.8855</v>
      </c>
      <c r="H284" s="67">
        <v>233.5</v>
      </c>
      <c r="I284" s="67">
        <v>-1.2637268460400151</v>
      </c>
      <c r="J284" s="66">
        <v>224412000</v>
      </c>
      <c r="K284" s="67">
        <v>268.96267579273837</v>
      </c>
      <c r="L284" s="67">
        <v>153.08543698237986</v>
      </c>
      <c r="M284" s="67">
        <v>24.06</v>
      </c>
      <c r="N284" s="68">
        <v>38.835752569274149</v>
      </c>
      <c r="O284" s="69">
        <v>625.33764203791702</v>
      </c>
      <c r="P284" s="68">
        <v>20.844588067930566</v>
      </c>
    </row>
    <row r="285" spans="1:16">
      <c r="A285" s="30" t="s">
        <v>380</v>
      </c>
      <c r="B285" s="30" t="s">
        <v>605</v>
      </c>
      <c r="C285" s="31">
        <v>4751651642</v>
      </c>
      <c r="D285" s="31">
        <v>262500000</v>
      </c>
      <c r="E285" s="32">
        <v>65.548652463093035</v>
      </c>
      <c r="F285" s="32">
        <v>31.213644030044303</v>
      </c>
      <c r="G285" s="31">
        <v>75.351630999999998</v>
      </c>
      <c r="H285" s="32">
        <v>8.1</v>
      </c>
      <c r="I285" s="32">
        <v>-7.5723208235876633</v>
      </c>
      <c r="J285" s="31">
        <v>-20576283</v>
      </c>
      <c r="K285" s="32">
        <v>-102.05924947669119</v>
      </c>
      <c r="L285" s="32">
        <v>152.38095238095238</v>
      </c>
      <c r="M285" s="32">
        <v>28.7</v>
      </c>
      <c r="N285" s="33">
        <v>67.709360458601765</v>
      </c>
      <c r="O285" s="34">
        <v>565.65945969171753</v>
      </c>
      <c r="P285" s="33">
        <v>18.855315323057251</v>
      </c>
    </row>
    <row r="286" spans="1:16">
      <c r="A286" s="70" t="s">
        <v>21</v>
      </c>
      <c r="B286" s="70" t="s">
        <v>221</v>
      </c>
      <c r="C286" s="71">
        <v>6280910429</v>
      </c>
      <c r="D286" s="71">
        <v>263340000</v>
      </c>
      <c r="E286" s="72">
        <v>115.44182397911032</v>
      </c>
      <c r="F286" s="72">
        <v>62.625082174652171</v>
      </c>
      <c r="G286" s="71">
        <v>48.209040000000002</v>
      </c>
      <c r="H286" s="72">
        <v>7.19</v>
      </c>
      <c r="I286" s="72">
        <v>-4.6241419754664115E-2</v>
      </c>
      <c r="J286" s="71">
        <v>-94693699</v>
      </c>
      <c r="K286" s="72">
        <v>-19.466765154036278</v>
      </c>
      <c r="L286" s="72">
        <v>151.89488873699401</v>
      </c>
      <c r="M286" s="72">
        <v>18.3</v>
      </c>
      <c r="N286" s="73">
        <v>14.753632742616743</v>
      </c>
      <c r="O286" s="74">
        <v>422.59838400919318</v>
      </c>
      <c r="P286" s="73">
        <v>14.086612800306439</v>
      </c>
    </row>
    <row r="287" spans="1:16">
      <c r="A287" s="55" t="s">
        <v>629</v>
      </c>
      <c r="B287" s="55" t="s">
        <v>233</v>
      </c>
      <c r="C287" s="56">
        <v>7118953178</v>
      </c>
      <c r="D287" s="56">
        <v>263980843</v>
      </c>
      <c r="E287" s="57">
        <v>4.306356987916673</v>
      </c>
      <c r="F287" s="57">
        <v>8.4524052025018628E-2</v>
      </c>
      <c r="G287" s="56">
        <v>46.937992000000001</v>
      </c>
      <c r="H287" s="57">
        <v>197.9</v>
      </c>
      <c r="I287" s="57">
        <v>0.68825501019767898</v>
      </c>
      <c r="J287" s="56">
        <v>576150738</v>
      </c>
      <c r="K287" s="57">
        <v>88.428772782375574</v>
      </c>
      <c r="L287" s="57">
        <v>151.52614691816859</v>
      </c>
      <c r="M287" s="57">
        <v>17.78</v>
      </c>
      <c r="N287" s="58">
        <v>57.822747615117571</v>
      </c>
      <c r="O287" s="59">
        <v>1321.6377775532158</v>
      </c>
      <c r="P287" s="58">
        <v>44.054592585107194</v>
      </c>
    </row>
    <row r="288" spans="1:16">
      <c r="A288" s="55" t="s">
        <v>138</v>
      </c>
      <c r="B288" s="55" t="s">
        <v>233</v>
      </c>
      <c r="C288" s="56">
        <v>1535118620</v>
      </c>
      <c r="D288" s="56">
        <v>264000000</v>
      </c>
      <c r="E288" s="57">
        <v>54.932201413574724</v>
      </c>
      <c r="F288" s="57">
        <v>17.339710042163738</v>
      </c>
      <c r="G288" s="56">
        <v>59.070202000000002</v>
      </c>
      <c r="H288" s="57">
        <v>12.33</v>
      </c>
      <c r="I288" s="57">
        <v>0.251648397171234</v>
      </c>
      <c r="J288" s="56">
        <v>-72765098</v>
      </c>
      <c r="K288" s="57">
        <v>-43.537356329816255</v>
      </c>
      <c r="L288" s="57">
        <v>151.5151515151515</v>
      </c>
      <c r="M288" s="57">
        <v>22.37</v>
      </c>
      <c r="N288" s="58">
        <v>52.184217437209142</v>
      </c>
      <c r="O288" s="59">
        <v>1074.9728594285623</v>
      </c>
      <c r="P288" s="58">
        <v>35.832428647618741</v>
      </c>
    </row>
    <row r="289" spans="1:16">
      <c r="A289" s="25" t="s">
        <v>105</v>
      </c>
      <c r="B289" s="25" t="s">
        <v>376</v>
      </c>
      <c r="C289" s="26">
        <v>2277044993</v>
      </c>
      <c r="D289" s="26">
        <v>265000000</v>
      </c>
      <c r="E289" s="27">
        <v>1.83677701471938</v>
      </c>
      <c r="F289" s="27">
        <v>3.591312962595327E-2</v>
      </c>
      <c r="G289" s="26">
        <v>112.25637500000001</v>
      </c>
      <c r="H289" s="27">
        <v>194</v>
      </c>
      <c r="I289" s="27">
        <v>17.884039408956795</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10.408987761226689</v>
      </c>
      <c r="F290" s="37">
        <v>0.87287109108819194</v>
      </c>
      <c r="G290" s="36">
        <v>85.702517999999998</v>
      </c>
      <c r="H290" s="37">
        <v>44.84</v>
      </c>
      <c r="I290" s="37">
        <v>-7.2426437613144969</v>
      </c>
      <c r="J290" s="36">
        <v>481101194</v>
      </c>
      <c r="K290" s="37">
        <v>24.786885064350933</v>
      </c>
      <c r="L290" s="37">
        <v>150.9433962264151</v>
      </c>
      <c r="M290" s="37">
        <v>32.340000000000003</v>
      </c>
      <c r="N290" s="38">
        <v>71.885404838781412</v>
      </c>
      <c r="O290" s="39">
        <v>684.67834021302292</v>
      </c>
      <c r="P290" s="38">
        <v>22.822611340434097</v>
      </c>
    </row>
    <row r="291" spans="1:16">
      <c r="A291" s="101" t="s">
        <v>650</v>
      </c>
      <c r="B291" s="101" t="s">
        <v>696</v>
      </c>
      <c r="C291" s="102">
        <v>8057302670</v>
      </c>
      <c r="D291" s="102">
        <v>268000000</v>
      </c>
      <c r="E291" s="103">
        <v>16.952514082250019</v>
      </c>
      <c r="F291" s="103">
        <v>1.9767390487698251</v>
      </c>
      <c r="G291" s="102">
        <v>72.488142999999994</v>
      </c>
      <c r="H291" s="103">
        <v>32.56</v>
      </c>
      <c r="I291" s="103">
        <v>-1.6822470411773338</v>
      </c>
      <c r="J291" s="102">
        <v>-178534898</v>
      </c>
      <c r="K291" s="103">
        <v>-48.035426664875345</v>
      </c>
      <c r="L291" s="103">
        <v>149.25373134328359</v>
      </c>
      <c r="M291" s="103">
        <v>27.04</v>
      </c>
      <c r="N291" s="104">
        <v>0.22537048400226301</v>
      </c>
      <c r="O291" s="105">
        <v>642.44432369682022</v>
      </c>
      <c r="P291" s="104">
        <v>21.414810789894009</v>
      </c>
    </row>
    <row r="292" spans="1:16">
      <c r="A292" s="55" t="s">
        <v>160</v>
      </c>
      <c r="B292" s="55" t="s">
        <v>233</v>
      </c>
      <c r="C292" s="56">
        <v>1300173375</v>
      </c>
      <c r="D292" s="56">
        <v>270000000</v>
      </c>
      <c r="E292" s="57">
        <v>39.696227792515998</v>
      </c>
      <c r="F292" s="57">
        <v>36.755766474551848</v>
      </c>
      <c r="G292" s="56">
        <v>253.18759900000001</v>
      </c>
      <c r="H292" s="57">
        <v>3.98</v>
      </c>
      <c r="I292" s="57">
        <v>-1.5932379708550215E-2</v>
      </c>
      <c r="J292" s="56">
        <v>-34355927</v>
      </c>
      <c r="K292" s="57">
        <v>-31.43562390268206</v>
      </c>
      <c r="L292" s="57">
        <v>148.14814814814815</v>
      </c>
      <c r="M292" s="57">
        <v>93.77</v>
      </c>
      <c r="N292" s="58">
        <v>48.800290493695904</v>
      </c>
      <c r="O292" s="59">
        <v>1234.0587488860822</v>
      </c>
      <c r="P292" s="58">
        <v>41.13529162953607</v>
      </c>
    </row>
    <row r="293" spans="1:16">
      <c r="A293" s="40" t="s">
        <v>260</v>
      </c>
      <c r="B293" s="40" t="s">
        <v>255</v>
      </c>
      <c r="C293" s="41">
        <v>2324346355</v>
      </c>
      <c r="D293" s="41">
        <v>270000000</v>
      </c>
      <c r="E293" s="42">
        <v>221.0110814956262</v>
      </c>
      <c r="F293" s="42">
        <v>409.27978054745591</v>
      </c>
      <c r="G293" s="41">
        <v>68.060782000000003</v>
      </c>
      <c r="H293" s="42">
        <v>2.66</v>
      </c>
      <c r="I293" s="42">
        <v>-2.7010668318319993E-2</v>
      </c>
      <c r="J293" s="41">
        <v>120604000</v>
      </c>
      <c r="K293" s="42">
        <v>4.4774634340486221</v>
      </c>
      <c r="L293" s="42">
        <v>148.14814814814815</v>
      </c>
      <c r="M293" s="42">
        <v>25.2</v>
      </c>
      <c r="N293" s="43">
        <v>86.921853000663617</v>
      </c>
      <c r="O293" s="44">
        <v>297.44830247836973</v>
      </c>
      <c r="P293" s="43">
        <v>9.9149434159456575</v>
      </c>
    </row>
    <row r="294" spans="1:16">
      <c r="A294" s="80" t="s">
        <v>637</v>
      </c>
      <c r="B294" s="80" t="s">
        <v>352</v>
      </c>
      <c r="C294" s="81">
        <v>5401140707</v>
      </c>
      <c r="D294" s="81">
        <v>273000000</v>
      </c>
      <c r="E294" s="82">
        <v>26.514051151899107</v>
      </c>
      <c r="F294" s="82">
        <v>3.7354256342489585</v>
      </c>
      <c r="G294" s="81">
        <v>57.282293000000003</v>
      </c>
      <c r="H294" s="82">
        <v>26.34</v>
      </c>
      <c r="I294" s="82">
        <v>-0.99817610126666878</v>
      </c>
      <c r="J294" s="81">
        <v>66358096</v>
      </c>
      <c r="K294" s="82">
        <v>106.96509435713767</v>
      </c>
      <c r="L294" s="82">
        <v>146.52014652014651</v>
      </c>
      <c r="M294" s="82">
        <v>20.98</v>
      </c>
      <c r="N294" s="83">
        <v>48.971468798409411</v>
      </c>
      <c r="O294" s="84">
        <v>417.61458864637842</v>
      </c>
      <c r="P294" s="83">
        <v>13.920486288212613</v>
      </c>
    </row>
    <row r="295" spans="1:16">
      <c r="A295" s="55" t="s">
        <v>766</v>
      </c>
      <c r="B295" s="55" t="s">
        <v>233</v>
      </c>
      <c r="C295" s="56">
        <v>5199468670</v>
      </c>
      <c r="D295" s="56">
        <v>273350000</v>
      </c>
      <c r="E295" s="57">
        <v>18.33747545714921</v>
      </c>
      <c r="F295" s="57">
        <v>1.6771058585283711</v>
      </c>
      <c r="G295" s="56">
        <v>54.497838000000002</v>
      </c>
      <c r="H295" s="57">
        <v>40.04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-5.5112954608121052E-2</v>
      </c>
      <c r="J296" s="41">
        <v>16935617</v>
      </c>
      <c r="K296" s="42">
        <v>16.237967592205234</v>
      </c>
      <c r="L296" s="42">
        <v>145.45454545454547</v>
      </c>
      <c r="M296" s="42">
        <v>84.21</v>
      </c>
      <c r="N296" s="43">
        <v>74.905061634829337</v>
      </c>
      <c r="O296" s="44">
        <v>281.40153403180364</v>
      </c>
      <c r="P296" s="43">
        <v>9.3800511343934545</v>
      </c>
    </row>
    <row r="297" spans="1:16">
      <c r="A297" s="75" t="s">
        <v>665</v>
      </c>
      <c r="B297" s="75" t="s">
        <v>350</v>
      </c>
      <c r="C297" s="76">
        <v>1571604579</v>
      </c>
      <c r="D297" s="76">
        <v>275000000</v>
      </c>
      <c r="E297" s="77">
        <v>23.799865739007402</v>
      </c>
      <c r="F297" s="77">
        <v>10.818120790457909</v>
      </c>
      <c r="G297" s="76">
        <v>204.47359800000001</v>
      </c>
      <c r="H297" s="77">
        <v>8.2200000000000006</v>
      </c>
      <c r="I297" s="77">
        <v>-4.4421092244881777E-2</v>
      </c>
      <c r="J297" s="76">
        <v>-81499033</v>
      </c>
      <c r="K297" s="77">
        <v>-26.994185317511683</v>
      </c>
      <c r="L297" s="77">
        <v>145.45454545454547</v>
      </c>
      <c r="M297" s="77">
        <v>74.349999999999994</v>
      </c>
      <c r="N297" s="78">
        <v>11.176025024455445</v>
      </c>
      <c r="O297" s="79">
        <v>251.02636996450474</v>
      </c>
      <c r="P297" s="78">
        <v>8.3675456654834921</v>
      </c>
    </row>
    <row r="298" spans="1:16">
      <c r="A298" s="60" t="s">
        <v>136</v>
      </c>
      <c r="B298" s="60" t="s">
        <v>287</v>
      </c>
      <c r="C298" s="61">
        <v>16338135196</v>
      </c>
      <c r="D298" s="61">
        <v>277292576</v>
      </c>
      <c r="E298" s="62">
        <v>25.773593678278242</v>
      </c>
      <c r="F298" s="62">
        <v>8.4497537025750287</v>
      </c>
      <c r="G298" s="61">
        <v>137.36788300000001</v>
      </c>
      <c r="H298" s="62">
        <v>11.3</v>
      </c>
      <c r="I298" s="62">
        <v>0.25957693776650892</v>
      </c>
      <c r="J298" s="61">
        <v>-114083192</v>
      </c>
      <c r="K298" s="62">
        <v>-26.736789903283913</v>
      </c>
      <c r="L298" s="62">
        <v>144.25196872201872</v>
      </c>
      <c r="M298" s="62">
        <v>49.53</v>
      </c>
      <c r="N298" s="63">
        <v>30.453477499447047</v>
      </c>
      <c r="O298" s="64">
        <v>1370.1417545654272</v>
      </c>
      <c r="P298" s="63">
        <v>45.671391818847574</v>
      </c>
    </row>
    <row r="299" spans="1:16">
      <c r="A299" s="35" t="s">
        <v>36</v>
      </c>
      <c r="B299" s="35" t="s">
        <v>208</v>
      </c>
      <c r="C299" s="36">
        <v>18685926047</v>
      </c>
      <c r="D299" s="36">
        <v>277500000</v>
      </c>
      <c r="E299" s="37">
        <v>28.08088874103365</v>
      </c>
      <c r="F299" s="37">
        <v>3.3730797286526908</v>
      </c>
      <c r="G299" s="36">
        <v>46.985779999999998</v>
      </c>
      <c r="H299" s="37">
        <v>30.32</v>
      </c>
      <c r="I299" s="37">
        <v>-0.72893302963086981</v>
      </c>
      <c r="J299" s="36">
        <v>149659919</v>
      </c>
      <c r="K299" s="37">
        <v>55.626115900811094</v>
      </c>
      <c r="L299" s="37">
        <v>144.14414414414415</v>
      </c>
      <c r="M299" s="37">
        <v>16.93</v>
      </c>
      <c r="N299" s="38">
        <v>30.207879709360263</v>
      </c>
      <c r="O299" s="39">
        <v>493.08944934227054</v>
      </c>
      <c r="P299" s="38">
        <v>16.436314978075686</v>
      </c>
    </row>
    <row r="300" spans="1:16">
      <c r="A300" s="35" t="s">
        <v>1263</v>
      </c>
      <c r="B300" s="35" t="s">
        <v>200</v>
      </c>
      <c r="C300" s="36">
        <v>14622631268</v>
      </c>
      <c r="D300" s="36">
        <v>280000000</v>
      </c>
      <c r="E300" s="37">
        <v>18.876871453035857</v>
      </c>
      <c r="F300" s="37">
        <v>1.4655956097077529</v>
      </c>
      <c r="G300" s="36">
        <v>51.990901999999998</v>
      </c>
      <c r="H300" s="37">
        <v>46.6</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63.363983759557513</v>
      </c>
      <c r="F301" s="103">
        <v>113.14997099920984</v>
      </c>
      <c r="G301" s="102">
        <v>236.45923999999999</v>
      </c>
      <c r="H301" s="103">
        <v>2.67</v>
      </c>
      <c r="I301" s="103">
        <v>-0.10426104033074511</v>
      </c>
      <c r="J301" s="102">
        <v>1475420</v>
      </c>
      <c r="K301" s="103">
        <v>379.55294085751854</v>
      </c>
      <c r="L301" s="103">
        <v>142.85714285714286</v>
      </c>
      <c r="M301" s="103">
        <v>84.44</v>
      </c>
      <c r="N301" s="104">
        <v>5.6473695175796479</v>
      </c>
      <c r="O301" s="105">
        <v>428.71008682988378</v>
      </c>
      <c r="P301" s="104">
        <v>14.290336227662793</v>
      </c>
    </row>
    <row r="302" spans="1:16">
      <c r="A302" s="55" t="s">
        <v>32</v>
      </c>
      <c r="B302" s="55" t="s">
        <v>233</v>
      </c>
      <c r="C302" s="56">
        <v>2705096261</v>
      </c>
      <c r="D302" s="56">
        <v>284288125</v>
      </c>
      <c r="E302" s="57">
        <v>39.918712558063262</v>
      </c>
      <c r="F302" s="57">
        <v>14.041639114564937</v>
      </c>
      <c r="G302" s="56">
        <v>98.355564999999999</v>
      </c>
      <c r="H302" s="57">
        <v>10.19</v>
      </c>
      <c r="I302" s="57">
        <v>-9.9023562774977592E-2</v>
      </c>
      <c r="J302" s="56">
        <v>10367317</v>
      </c>
      <c r="K302" s="57">
        <v>274.21571559932045</v>
      </c>
      <c r="L302" s="57">
        <v>140.70232444636932</v>
      </c>
      <c r="M302" s="57">
        <v>34.590000000000003</v>
      </c>
      <c r="N302" s="58">
        <v>39.457952659903924</v>
      </c>
      <c r="O302" s="59">
        <v>976.08260885734012</v>
      </c>
      <c r="P302" s="58">
        <v>32.536086961911337</v>
      </c>
    </row>
    <row r="303" spans="1:16">
      <c r="A303" s="55" t="s">
        <v>114</v>
      </c>
      <c r="B303" s="55" t="s">
        <v>233</v>
      </c>
      <c r="C303" s="56">
        <v>1413319947</v>
      </c>
      <c r="D303" s="56">
        <v>294204950</v>
      </c>
      <c r="E303" s="57">
        <v>62.988020893740497</v>
      </c>
      <c r="F303" s="57">
        <v>107.04786050292576</v>
      </c>
      <c r="G303" s="56">
        <v>733.94965300000001</v>
      </c>
      <c r="H303" s="57">
        <v>2.5</v>
      </c>
      <c r="I303" s="57">
        <v>9.3594975279458037E-2</v>
      </c>
      <c r="J303" s="56">
        <v>-101180902</v>
      </c>
      <c r="K303" s="57">
        <v>-5.8154245353535199</v>
      </c>
      <c r="L303" s="57">
        <v>135.95964309913887</v>
      </c>
      <c r="M303" s="57">
        <v>86.34</v>
      </c>
      <c r="N303" s="58">
        <v>50.151909444614752</v>
      </c>
      <c r="O303" s="59">
        <v>1419.8845140351862</v>
      </c>
      <c r="P303" s="58">
        <v>47.32948380117287</v>
      </c>
    </row>
    <row r="304" spans="1:16">
      <c r="A304" s="45" t="s">
        <v>130</v>
      </c>
      <c r="B304" s="45" t="s">
        <v>426</v>
      </c>
      <c r="C304" s="46">
        <v>753453064</v>
      </c>
      <c r="D304" s="46">
        <v>298200000</v>
      </c>
      <c r="E304" s="47">
        <v>44.581354378157833</v>
      </c>
      <c r="F304" s="47">
        <v>14.950152373627711</v>
      </c>
      <c r="G304" s="46">
        <v>83.863085999999996</v>
      </c>
      <c r="H304" s="47">
        <v>10.7</v>
      </c>
      <c r="I304" s="47">
        <v>-0.11325675145151592</v>
      </c>
      <c r="J304" s="46">
        <v>-7762713</v>
      </c>
      <c r="K304" s="47">
        <v>-384.14404860774835</v>
      </c>
      <c r="L304" s="47">
        <v>134.1381623071764</v>
      </c>
      <c r="M304" s="47">
        <v>28.12</v>
      </c>
      <c r="N304" s="48">
        <v>24.993520669107358</v>
      </c>
      <c r="O304" s="49">
        <v>208.47746125989795</v>
      </c>
      <c r="P304" s="48">
        <v>6.9492487086632648</v>
      </c>
    </row>
    <row r="305" spans="1:16">
      <c r="A305" s="40" t="s">
        <v>257</v>
      </c>
      <c r="B305" s="40" t="s">
        <v>255</v>
      </c>
      <c r="C305" s="41">
        <v>4481586649</v>
      </c>
      <c r="D305" s="41">
        <v>300000000</v>
      </c>
      <c r="E305" s="42">
        <v>18.444494613469793</v>
      </c>
      <c r="F305" s="42">
        <v>4.098776580771065</v>
      </c>
      <c r="G305" s="41">
        <v>140.647705</v>
      </c>
      <c r="H305" s="42">
        <v>15.42</v>
      </c>
      <c r="I305" s="42">
        <v>-0.25314860487346458</v>
      </c>
      <c r="J305" s="41">
        <v>-211813709</v>
      </c>
      <c r="K305" s="42">
        <v>-21.245083810887802</v>
      </c>
      <c r="L305" s="42">
        <v>133.33333333333334</v>
      </c>
      <c r="M305" s="42">
        <v>46.88</v>
      </c>
      <c r="N305" s="43">
        <v>30.458782691895003</v>
      </c>
      <c r="O305" s="44">
        <v>423.90242326610974</v>
      </c>
      <c r="P305" s="43">
        <v>14.130080775536991</v>
      </c>
    </row>
    <row r="306" spans="1:16">
      <c r="A306" s="70" t="s">
        <v>698</v>
      </c>
      <c r="B306" s="70" t="s">
        <v>699</v>
      </c>
      <c r="C306" s="71">
        <v>1839661730</v>
      </c>
      <c r="D306" s="71">
        <v>300000000</v>
      </c>
      <c r="E306" s="72">
        <v>9.630014830222839</v>
      </c>
      <c r="F306" s="72">
        <v>0.81887881209377877</v>
      </c>
      <c r="G306" s="71">
        <v>153.859475</v>
      </c>
      <c r="H306" s="72">
        <v>27</v>
      </c>
      <c r="I306" s="72">
        <v>-2.9873380916350847</v>
      </c>
      <c r="J306" s="71">
        <v>378885188</v>
      </c>
      <c r="K306" s="72">
        <v>31.038426342494024</v>
      </c>
      <c r="L306" s="72">
        <v>133.33333333333334</v>
      </c>
      <c r="M306" s="72">
        <v>51.28</v>
      </c>
      <c r="N306" s="73">
        <v>0</v>
      </c>
      <c r="O306" s="74">
        <v>1061.1318549583546</v>
      </c>
      <c r="P306" s="73">
        <v>35.371061831945148</v>
      </c>
    </row>
    <row r="307" spans="1:16">
      <c r="A307" s="40" t="s">
        <v>319</v>
      </c>
      <c r="B307" s="40" t="s">
        <v>255</v>
      </c>
      <c r="C307" s="41">
        <v>8232091507</v>
      </c>
      <c r="D307" s="41">
        <v>300000000</v>
      </c>
      <c r="E307" s="42">
        <v>40.217273821822396</v>
      </c>
      <c r="F307" s="42">
        <v>10.312121492774974</v>
      </c>
      <c r="G307" s="41">
        <v>75.779038999999997</v>
      </c>
      <c r="H307" s="42">
        <v>13.13</v>
      </c>
      <c r="I307" s="42">
        <v>5.2855442954335537E-2</v>
      </c>
      <c r="J307" s="41">
        <v>46750790</v>
      </c>
      <c r="K307" s="42">
        <v>83.421050211130122</v>
      </c>
      <c r="L307" s="42">
        <v>133.33333333333334</v>
      </c>
      <c r="M307" s="42">
        <v>25.25</v>
      </c>
      <c r="N307" s="43">
        <v>59.146560517776486</v>
      </c>
      <c r="O307" s="44">
        <v>1132.0242165343257</v>
      </c>
      <c r="P307" s="43">
        <v>37.734140551144186</v>
      </c>
    </row>
    <row r="308" spans="1:16">
      <c r="A308" s="80" t="s">
        <v>334</v>
      </c>
      <c r="B308" s="80" t="s">
        <v>352</v>
      </c>
      <c r="C308" s="81">
        <v>4344913335</v>
      </c>
      <c r="D308" s="81">
        <v>300000000</v>
      </c>
      <c r="E308" s="82">
        <v>3.342428918026513</v>
      </c>
      <c r="F308" s="82">
        <v>0.25321431197170552</v>
      </c>
      <c r="G308" s="81">
        <v>263.25921499999998</v>
      </c>
      <c r="H308" s="82">
        <v>45.46</v>
      </c>
      <c r="I308" s="82">
        <v>-0.44574793224203552</v>
      </c>
      <c r="J308" s="81">
        <v>117445317</v>
      </c>
      <c r="K308" s="82">
        <v>112.39273167443534</v>
      </c>
      <c r="L308" s="82">
        <v>133.33333333333334</v>
      </c>
      <c r="M308" s="82">
        <v>87.75</v>
      </c>
      <c r="N308" s="83">
        <v>21.150241298793865</v>
      </c>
      <c r="O308" s="84">
        <v>988.64352531853206</v>
      </c>
      <c r="P308" s="83">
        <v>32.954784177284402</v>
      </c>
    </row>
    <row r="309" spans="1:16">
      <c r="A309" s="50" t="s">
        <v>401</v>
      </c>
      <c r="B309" s="50" t="s">
        <v>355</v>
      </c>
      <c r="C309" s="51">
        <v>3159865956</v>
      </c>
      <c r="D309" s="51">
        <v>300000000</v>
      </c>
      <c r="E309" s="52">
        <v>13.876065092066305</v>
      </c>
      <c r="F309" s="52">
        <v>1.3215300087682196</v>
      </c>
      <c r="G309" s="51">
        <v>82.764232000000007</v>
      </c>
      <c r="H309" s="52">
        <v>34.840000000000003</v>
      </c>
      <c r="I309" s="52">
        <v>-0.48346229042827815</v>
      </c>
      <c r="J309" s="51">
        <v>82928795</v>
      </c>
      <c r="K309" s="52">
        <v>126.61464573312563</v>
      </c>
      <c r="L309" s="52">
        <v>133.33333333333334</v>
      </c>
      <c r="M309" s="52">
        <v>27.58</v>
      </c>
      <c r="N309" s="53">
        <v>15.003075765692493</v>
      </c>
      <c r="O309" s="54">
        <v>374.43683811890202</v>
      </c>
      <c r="P309" s="53">
        <v>12.481227937296733</v>
      </c>
    </row>
    <row r="310" spans="1:16">
      <c r="A310" s="75" t="s">
        <v>358</v>
      </c>
      <c r="B310" s="75" t="s">
        <v>679</v>
      </c>
      <c r="C310" s="76">
        <v>12992829112</v>
      </c>
      <c r="D310" s="76">
        <v>300000000</v>
      </c>
      <c r="E310" s="77">
        <v>12.891290966105576</v>
      </c>
      <c r="F310" s="77">
        <v>1.193638052417183</v>
      </c>
      <c r="G310" s="76">
        <v>87.924075000000002</v>
      </c>
      <c r="H310" s="77">
        <v>35.299999999999997</v>
      </c>
      <c r="I310" s="77">
        <v>-9.7543053464555385E-2</v>
      </c>
      <c r="J310" s="76">
        <v>-369030105</v>
      </c>
      <c r="K310" s="77">
        <v>-29.265905013359276</v>
      </c>
      <c r="L310" s="77">
        <v>133.33333333333334</v>
      </c>
      <c r="M310" s="77">
        <v>29.3</v>
      </c>
      <c r="N310" s="78">
        <v>38.873591189468115</v>
      </c>
      <c r="O310" s="79">
        <v>1208.4612122068065</v>
      </c>
      <c r="P310" s="78">
        <v>40.28204040689355</v>
      </c>
    </row>
    <row r="311" spans="1:16">
      <c r="A311" s="90" t="s">
        <v>110</v>
      </c>
      <c r="B311" s="90" t="s">
        <v>609</v>
      </c>
      <c r="C311" s="91">
        <v>5800330455</v>
      </c>
      <c r="D311" s="91">
        <v>300000000</v>
      </c>
      <c r="E311" s="92">
        <v>26.325592292919605</v>
      </c>
      <c r="F311" s="92">
        <v>12.535996329961717</v>
      </c>
      <c r="G311" s="91">
        <v>195.306963</v>
      </c>
      <c r="H311" s="92">
        <v>7.78</v>
      </c>
      <c r="I311" s="92">
        <v>-0.13176787509133803</v>
      </c>
      <c r="J311" s="91">
        <v>-135829425</v>
      </c>
      <c r="K311" s="92">
        <v>-15.460567546391365</v>
      </c>
      <c r="L311" s="92">
        <v>133.33333333333334</v>
      </c>
      <c r="M311" s="92">
        <v>65.099999999999994</v>
      </c>
      <c r="N311" s="93">
        <v>21.105068641847289</v>
      </c>
      <c r="O311" s="94">
        <v>645.11808830814107</v>
      </c>
      <c r="P311" s="93">
        <v>21.503936276938035</v>
      </c>
    </row>
    <row r="312" spans="1:16">
      <c r="A312" s="25" t="s">
        <v>758</v>
      </c>
      <c r="B312" s="25" t="s">
        <v>353</v>
      </c>
      <c r="C312" s="26">
        <v>1633923073</v>
      </c>
      <c r="D312" s="26">
        <v>300000000</v>
      </c>
      <c r="E312" s="27">
        <v>100.12633440243228</v>
      </c>
      <c r="F312" s="27">
        <v>21.204221601531614</v>
      </c>
      <c r="G312" s="26">
        <v>29.313393000000001</v>
      </c>
      <c r="H312" s="27">
        <v>13.63</v>
      </c>
      <c r="I312" s="27">
        <v>-0.3114478665523901</v>
      </c>
      <c r="J312" s="26">
        <v>-70757340</v>
      </c>
      <c r="K312" s="27">
        <v>-66.735125995409092</v>
      </c>
      <c r="L312" s="27">
        <v>133.33333333333334</v>
      </c>
      <c r="M312" s="27">
        <v>9.77</v>
      </c>
      <c r="N312" s="28">
        <v>9.0611392962528559</v>
      </c>
      <c r="O312" s="29">
        <v>319.47256842127956</v>
      </c>
      <c r="P312" s="28">
        <v>10.649085614042653</v>
      </c>
    </row>
    <row r="313" spans="1:16">
      <c r="A313" s="45" t="s">
        <v>542</v>
      </c>
      <c r="B313" s="45" t="s">
        <v>375</v>
      </c>
      <c r="C313" s="46">
        <v>7612948946</v>
      </c>
      <c r="D313" s="46">
        <v>300500000</v>
      </c>
      <c r="E313" s="47">
        <v>20.184798694883209</v>
      </c>
      <c r="F313" s="47">
        <v>3.1986052919551873</v>
      </c>
      <c r="G313" s="46">
        <v>89.692524000000006</v>
      </c>
      <c r="H313" s="47">
        <v>22.1</v>
      </c>
      <c r="I313" s="47">
        <v>4.1166847086991254E-2</v>
      </c>
      <c r="J313" s="46">
        <v>-43799995</v>
      </c>
      <c r="K313" s="47">
        <v>-144.0753589127122</v>
      </c>
      <c r="L313" s="47">
        <v>133.11148086522462</v>
      </c>
      <c r="M313" s="47">
        <v>29.84</v>
      </c>
      <c r="N313" s="48">
        <v>27.2664171710788</v>
      </c>
      <c r="O313" s="49">
        <v>967.02793818055159</v>
      </c>
      <c r="P313" s="48">
        <v>32.234264606018385</v>
      </c>
    </row>
    <row r="314" spans="1:16">
      <c r="A314" s="55" t="s">
        <v>159</v>
      </c>
      <c r="B314" s="55" t="s">
        <v>233</v>
      </c>
      <c r="C314" s="56">
        <v>10497610768</v>
      </c>
      <c r="D314" s="56">
        <v>303345000</v>
      </c>
      <c r="E314" s="57">
        <v>34.672975693711592</v>
      </c>
      <c r="F314" s="57">
        <v>10.39110154915468</v>
      </c>
      <c r="G314" s="56">
        <v>100.333235</v>
      </c>
      <c r="H314" s="57">
        <v>11.5</v>
      </c>
      <c r="I314" s="57">
        <v>9.8128292339934475E-2</v>
      </c>
      <c r="J314" s="56">
        <v>128453668</v>
      </c>
      <c r="K314" s="57">
        <v>25.976642410865214</v>
      </c>
      <c r="L314" s="57">
        <v>131.86306021196987</v>
      </c>
      <c r="M314" s="57">
        <v>33.07</v>
      </c>
      <c r="N314" s="58">
        <v>42.655630642885299</v>
      </c>
      <c r="O314" s="59">
        <v>2194.8281500624535</v>
      </c>
      <c r="P314" s="58">
        <v>73.160938335415111</v>
      </c>
    </row>
    <row r="315" spans="1:16">
      <c r="A315" s="40" t="s">
        <v>261</v>
      </c>
      <c r="B315" s="40" t="s">
        <v>255</v>
      </c>
      <c r="C315" s="41">
        <v>26090409000</v>
      </c>
      <c r="D315" s="41">
        <v>305117000</v>
      </c>
      <c r="E315" s="42">
        <v>16.767999593055404</v>
      </c>
      <c r="F315" s="42">
        <v>0.72310482075018523</v>
      </c>
      <c r="G315" s="41">
        <v>31.206356</v>
      </c>
      <c r="H315" s="42">
        <v>76.5</v>
      </c>
      <c r="I315" s="42">
        <v>-1.1439772733329221</v>
      </c>
      <c r="J315" s="41">
        <v>28632000</v>
      </c>
      <c r="K315" s="42">
        <v>809.89424420229113</v>
      </c>
      <c r="L315" s="42">
        <v>131.09725121838508</v>
      </c>
      <c r="M315" s="42">
        <v>10.220000000000001</v>
      </c>
      <c r="N315" s="43">
        <v>53.551947476257801</v>
      </c>
      <c r="O315" s="44">
        <v>272.57828288680679</v>
      </c>
      <c r="P315" s="43">
        <v>9.0859427628935592</v>
      </c>
    </row>
    <row r="316" spans="1:16">
      <c r="A316" t="s">
        <v>2173</v>
      </c>
      <c r="C316" s="14">
        <v>3336153653</v>
      </c>
      <c r="D316" s="14">
        <v>307000000</v>
      </c>
      <c r="E316" s="19">
        <v>0</v>
      </c>
      <c r="F316" s="19">
        <v>0</v>
      </c>
      <c r="G316" s="14">
        <v>0</v>
      </c>
      <c r="H316" s="19">
        <v>87.5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30.318390570016486</v>
      </c>
      <c r="F317" s="57">
        <v>8.7594243252609054</v>
      </c>
      <c r="G317" s="56">
        <v>118.75529</v>
      </c>
      <c r="H317" s="57">
        <v>11.11</v>
      </c>
      <c r="I317" s="57">
        <v>2.9947816144188618E-2</v>
      </c>
      <c r="J317" s="56">
        <v>49521257</v>
      </c>
      <c r="K317" s="57">
        <v>69.893842739088797</v>
      </c>
      <c r="L317" s="57">
        <v>127.12240427849011</v>
      </c>
      <c r="M317" s="57">
        <v>37.74</v>
      </c>
      <c r="N317" s="58">
        <v>46.025382095931761</v>
      </c>
      <c r="O317" s="59">
        <v>2176.5037078951532</v>
      </c>
      <c r="P317" s="58">
        <v>72.550123596505102</v>
      </c>
    </row>
    <row r="318" spans="1:16">
      <c r="A318" s="50" t="s">
        <v>283</v>
      </c>
      <c r="B318" s="50" t="s">
        <v>355</v>
      </c>
      <c r="C318" s="51">
        <v>5879015160</v>
      </c>
      <c r="D318" s="51">
        <v>322274086</v>
      </c>
      <c r="E318" s="52">
        <v>3.6986099718901762</v>
      </c>
      <c r="F318" s="52">
        <v>0.13662616079510242</v>
      </c>
      <c r="G318" s="51">
        <v>127.238255</v>
      </c>
      <c r="H318" s="52">
        <v>85</v>
      </c>
      <c r="I318" s="52">
        <v>4.2491019763529749</v>
      </c>
      <c r="J318" s="51">
        <v>307486341</v>
      </c>
      <c r="K318" s="52">
        <v>88.039758566056108</v>
      </c>
      <c r="L318" s="52">
        <v>124.11795343669053</v>
      </c>
      <c r="M318" s="52">
        <v>39.479999999999997</v>
      </c>
      <c r="N318" s="53">
        <v>31.807439687424072</v>
      </c>
      <c r="O318" s="54">
        <v>2132.561434460175</v>
      </c>
      <c r="P318" s="53">
        <v>71.085381148672496</v>
      </c>
    </row>
    <row r="319" spans="1:16">
      <c r="A319" s="55" t="s">
        <v>744</v>
      </c>
      <c r="B319" s="55" t="s">
        <v>233</v>
      </c>
      <c r="C319" s="56">
        <v>25145763000</v>
      </c>
      <c r="D319" s="56">
        <v>322508000</v>
      </c>
      <c r="E319" s="57">
        <v>16.79516558336265</v>
      </c>
      <c r="F319" s="57">
        <v>0.35426354415302908</v>
      </c>
      <c r="G319" s="56">
        <v>16.157962000000001</v>
      </c>
      <c r="H319" s="57">
        <v>147.4</v>
      </c>
      <c r="I319" s="57">
        <v>8.1111331083607467</v>
      </c>
      <c r="J319" s="56">
        <v>-820079000</v>
      </c>
      <c r="K319" s="57">
        <v>-57.809889047274716</v>
      </c>
      <c r="L319" s="57">
        <v>124.02793109008148</v>
      </c>
      <c r="M319" s="57">
        <v>5.01</v>
      </c>
      <c r="N319" s="58">
        <v>43.228944814451651</v>
      </c>
      <c r="O319" s="59">
        <v>2886.6687157637011</v>
      </c>
      <c r="P319" s="58">
        <v>96.2222905254567</v>
      </c>
    </row>
    <row r="320" spans="1:16">
      <c r="A320" s="25" t="s">
        <v>635</v>
      </c>
      <c r="B320" s="25" t="s">
        <v>376</v>
      </c>
      <c r="C320" s="26">
        <v>18936263841</v>
      </c>
      <c r="D320" s="26">
        <v>322600000</v>
      </c>
      <c r="E320" s="27">
        <v>2.9201166055181083</v>
      </c>
      <c r="F320" s="27">
        <v>5.6222474335428915E-2</v>
      </c>
      <c r="G320" s="26">
        <v>85.154841000000005</v>
      </c>
      <c r="H320" s="27">
        <v>160.9</v>
      </c>
      <c r="I320" s="27">
        <v>2.1604132440313322</v>
      </c>
      <c r="J320" s="26">
        <v>610474964</v>
      </c>
      <c r="K320" s="27">
        <v>85.079000881025479</v>
      </c>
      <c r="L320" s="27">
        <v>123.99256044637322</v>
      </c>
      <c r="M320" s="27">
        <v>26.39</v>
      </c>
      <c r="N320" s="28">
        <v>71.554226529256525</v>
      </c>
      <c r="O320" s="29">
        <v>788.91787263680396</v>
      </c>
      <c r="P320" s="28">
        <v>26.297262421226797</v>
      </c>
    </row>
    <row r="321" spans="1:16">
      <c r="A321" s="35" t="s">
        <v>361</v>
      </c>
      <c r="B321" s="35" t="s">
        <v>200</v>
      </c>
      <c r="C321" s="36">
        <v>6812645348</v>
      </c>
      <c r="D321" s="36">
        <v>324000000</v>
      </c>
      <c r="E321" s="37">
        <v>55.840565803416197</v>
      </c>
      <c r="F321" s="37">
        <v>7.8339738781448087</v>
      </c>
      <c r="G321" s="36">
        <v>32.008808999999999</v>
      </c>
      <c r="H321" s="37">
        <v>22.4</v>
      </c>
      <c r="I321" s="37">
        <v>0.11764974956048135</v>
      </c>
      <c r="J321" s="36">
        <v>-40736806</v>
      </c>
      <c r="K321" s="37">
        <v>-174.97689926893139</v>
      </c>
      <c r="L321" s="37">
        <v>123.45679012345678</v>
      </c>
      <c r="M321" s="37">
        <v>9.8699999999999992</v>
      </c>
      <c r="N321" s="38">
        <v>66.348617699494284</v>
      </c>
      <c r="O321" s="39">
        <v>720.40768419734957</v>
      </c>
      <c r="P321" s="38">
        <v>24.013589473244984</v>
      </c>
    </row>
    <row r="322" spans="1:16">
      <c r="A322" s="25" t="s">
        <v>172</v>
      </c>
      <c r="B322" s="25" t="s">
        <v>353</v>
      </c>
      <c r="C322" s="26">
        <v>446326737</v>
      </c>
      <c r="D322" s="26">
        <v>324000000</v>
      </c>
      <c r="E322" s="27">
        <v>34.293057467907907</v>
      </c>
      <c r="F322" s="27">
        <v>26.460692490669683</v>
      </c>
      <c r="G322" s="26">
        <v>267.548676</v>
      </c>
      <c r="H322" s="27">
        <v>4.3600000000000003</v>
      </c>
      <c r="I322" s="27">
        <v>0.1078802110800825</v>
      </c>
      <c r="J322" s="26">
        <v>-12403957</v>
      </c>
      <c r="K322" s="27">
        <v>-104.48278722668903</v>
      </c>
      <c r="L322" s="27">
        <v>123.45679012345678</v>
      </c>
      <c r="M322" s="27">
        <v>82.57</v>
      </c>
      <c r="N322" s="28">
        <v>35.789087952675509</v>
      </c>
      <c r="O322" s="29">
        <v>1957.9419376184524</v>
      </c>
      <c r="P322" s="28">
        <v>65.264731253948412</v>
      </c>
    </row>
    <row r="323" spans="1:16">
      <c r="A323" s="55" t="s">
        <v>406</v>
      </c>
      <c r="B323" s="55" t="s">
        <v>233</v>
      </c>
      <c r="C323" s="56">
        <v>7271413193</v>
      </c>
      <c r="D323" s="56">
        <v>330000000</v>
      </c>
      <c r="E323" s="57">
        <v>62.83025150949679</v>
      </c>
      <c r="F323" s="57">
        <v>0.51458027444305321</v>
      </c>
      <c r="G323" s="56">
        <v>1.7811269999999999</v>
      </c>
      <c r="H323" s="57">
        <v>364</v>
      </c>
      <c r="I323" s="57">
        <v>4.4184320300991544</v>
      </c>
      <c r="J323" s="56">
        <v>-339048262</v>
      </c>
      <c r="K323" s="57">
        <v>-360.1257215705769</v>
      </c>
      <c r="L323" s="57">
        <v>121.21212121212122</v>
      </c>
      <c r="M323" s="57">
        <v>0.53</v>
      </c>
      <c r="N323" s="58">
        <v>45.498581235768057</v>
      </c>
      <c r="O323" s="59">
        <v>396.16164834945198</v>
      </c>
      <c r="P323" s="58">
        <v>13.205388278315066</v>
      </c>
    </row>
    <row r="324" spans="1:16">
      <c r="A324" s="70" t="s">
        <v>774</v>
      </c>
      <c r="B324" s="70" t="s">
        <v>221</v>
      </c>
      <c r="C324" s="71">
        <v>1994126679</v>
      </c>
      <c r="D324" s="71">
        <v>330000000</v>
      </c>
      <c r="E324" s="72">
        <v>33.492245665956887</v>
      </c>
      <c r="F324" s="72">
        <v>10.149165353320269</v>
      </c>
      <c r="G324" s="71">
        <v>119.817104</v>
      </c>
      <c r="H324" s="72">
        <v>9.9700000000000006</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2.1720244139497211</v>
      </c>
      <c r="F325" s="92">
        <v>3.2166702416173823E-2</v>
      </c>
      <c r="G325" s="91">
        <v>89.976471000000004</v>
      </c>
      <c r="H325" s="92">
        <v>204.7</v>
      </c>
      <c r="I325" s="92">
        <v>2.6759195465436107</v>
      </c>
      <c r="J325" s="91">
        <v>2799410000</v>
      </c>
      <c r="K325" s="92">
        <v>24.120796882200178</v>
      </c>
      <c r="L325" s="92">
        <v>120.84592145015105</v>
      </c>
      <c r="M325" s="92">
        <v>27.18</v>
      </c>
      <c r="N325" s="93">
        <v>32.093628650565343</v>
      </c>
      <c r="O325" s="94">
        <v>1922.945218082014</v>
      </c>
      <c r="P325" s="93">
        <v>64.098173936067127</v>
      </c>
    </row>
    <row r="326" spans="1:16">
      <c r="A326" s="35" t="s">
        <v>128</v>
      </c>
      <c r="B326" s="35" t="s">
        <v>208</v>
      </c>
      <c r="C326" s="36">
        <v>739991756</v>
      </c>
      <c r="D326" s="36">
        <v>331056000</v>
      </c>
      <c r="E326" s="37">
        <v>3.6819300360544105</v>
      </c>
      <c r="F326" s="37">
        <v>0.31776497338856874</v>
      </c>
      <c r="G326" s="36">
        <v>306.919645</v>
      </c>
      <c r="H326" s="37">
        <v>35.4</v>
      </c>
      <c r="I326" s="37">
        <v>0.81356589501673682</v>
      </c>
      <c r="J326" s="36">
        <v>-113257471</v>
      </c>
      <c r="K326" s="37">
        <v>-102.30636352457491</v>
      </c>
      <c r="L326" s="37">
        <v>120.82547967715432</v>
      </c>
      <c r="M326" s="37">
        <v>92.7</v>
      </c>
      <c r="N326" s="38">
        <v>64.042258539502512</v>
      </c>
      <c r="O326" s="39">
        <v>2681.5475244701856</v>
      </c>
      <c r="P326" s="38">
        <v>89.384917482339517</v>
      </c>
    </row>
    <row r="327" spans="1:16">
      <c r="A327" s="70" t="s">
        <v>317</v>
      </c>
      <c r="B327" s="70" t="s">
        <v>221</v>
      </c>
      <c r="C327" s="71">
        <v>15253371409</v>
      </c>
      <c r="D327" s="71">
        <v>332007786</v>
      </c>
      <c r="E327" s="72">
        <v>65.504544388881826</v>
      </c>
      <c r="F327" s="72">
        <v>5.9787338650018276</v>
      </c>
      <c r="G327" s="71">
        <v>18.464296999999998</v>
      </c>
      <c r="H327" s="72">
        <v>33.08</v>
      </c>
      <c r="I327" s="72">
        <v>-0.73867033286700234</v>
      </c>
      <c r="J327" s="71">
        <v>85099618</v>
      </c>
      <c r="K327" s="72">
        <v>128.74625286802109</v>
      </c>
      <c r="L327" s="72">
        <v>120.4791022581621</v>
      </c>
      <c r="M327" s="72">
        <v>5.56</v>
      </c>
      <c r="N327" s="73">
        <v>29.746366599996623</v>
      </c>
      <c r="O327" s="74">
        <v>1273.0356878558068</v>
      </c>
      <c r="P327" s="73">
        <v>42.434522928526896</v>
      </c>
    </row>
    <row r="328" spans="1:16">
      <c r="A328" s="30" t="s">
        <v>14</v>
      </c>
      <c r="B328" s="30" t="s">
        <v>349</v>
      </c>
      <c r="C328" s="31">
        <v>8079434926</v>
      </c>
      <c r="D328" s="31">
        <v>333000000</v>
      </c>
      <c r="E328" s="32">
        <v>1.3388922062453721</v>
      </c>
      <c r="F328" s="32">
        <v>1.5892084253170628E-2</v>
      </c>
      <c r="G328" s="31">
        <v>115.707533</v>
      </c>
      <c r="H328" s="32">
        <v>258.25</v>
      </c>
      <c r="I328" s="32">
        <v>7.6405678699627231</v>
      </c>
      <c r="J328" s="31">
        <v>1490626344</v>
      </c>
      <c r="K328" s="32">
        <v>56.519194323322651</v>
      </c>
      <c r="L328" s="32">
        <v>120.12012012012012</v>
      </c>
      <c r="M328" s="32">
        <v>34.74</v>
      </c>
      <c r="N328" s="33">
        <v>47.912031014503867</v>
      </c>
      <c r="O328" s="34">
        <v>1776.37271048757</v>
      </c>
      <c r="P328" s="33">
        <v>59.212423682919002</v>
      </c>
    </row>
    <row r="329" spans="1:16">
      <c r="A329" s="70" t="s">
        <v>701</v>
      </c>
      <c r="B329" s="70" t="s">
        <v>699</v>
      </c>
      <c r="C329" s="71">
        <v>13307866000</v>
      </c>
      <c r="D329" s="71">
        <v>333333333</v>
      </c>
      <c r="E329" s="72">
        <v>0.21361587614551511</v>
      </c>
      <c r="F329" s="72">
        <v>1.9244673545867655E-4</v>
      </c>
      <c r="G329" s="71">
        <v>84.532953000000006</v>
      </c>
      <c r="H329" s="72">
        <v>2216</v>
      </c>
      <c r="I329" s="72">
        <v>-23.716181561914709</v>
      </c>
      <c r="J329" s="71">
        <v>1179195000</v>
      </c>
      <c r="K329" s="72">
        <v>941.32013694935949</v>
      </c>
      <c r="L329" s="72">
        <v>120.00000012</v>
      </c>
      <c r="M329" s="72">
        <v>25.35</v>
      </c>
      <c r="N329" s="73">
        <v>0</v>
      </c>
      <c r="O329" s="74">
        <v>1373.490074546</v>
      </c>
      <c r="P329" s="73">
        <v>45.783002484866664</v>
      </c>
    </row>
    <row r="330" spans="1:16">
      <c r="A330" s="40" t="s">
        <v>262</v>
      </c>
      <c r="B330" s="40" t="s">
        <v>255</v>
      </c>
      <c r="C330" s="41">
        <v>35388745864</v>
      </c>
      <c r="D330" s="41">
        <v>334000000</v>
      </c>
      <c r="E330" s="42">
        <v>1.1919027277695122</v>
      </c>
      <c r="F330" s="42">
        <v>7.5286308886626258E-3</v>
      </c>
      <c r="G330" s="41">
        <v>70.556014000000005</v>
      </c>
      <c r="H330" s="42">
        <v>475.75</v>
      </c>
      <c r="I330" s="42">
        <v>13.616102399278985</v>
      </c>
      <c r="J330" s="41">
        <v>3685710974</v>
      </c>
      <c r="K330" s="42">
        <v>42.953992083699397</v>
      </c>
      <c r="L330" s="42">
        <v>119.76047904191617</v>
      </c>
      <c r="M330" s="42">
        <v>21.12</v>
      </c>
      <c r="N330" s="43">
        <v>41.265120286241007</v>
      </c>
      <c r="O330" s="44">
        <v>1770.8131402856172</v>
      </c>
      <c r="P330" s="43">
        <v>59.027104676187243</v>
      </c>
    </row>
    <row r="331" spans="1:16">
      <c r="A331" s="70" t="s">
        <v>78</v>
      </c>
      <c r="B331" s="70" t="s">
        <v>221</v>
      </c>
      <c r="C331" s="71">
        <v>6825401407</v>
      </c>
      <c r="D331" s="71">
        <v>335348000</v>
      </c>
      <c r="E331" s="72">
        <v>26.760736181041626</v>
      </c>
      <c r="F331" s="72">
        <v>9.9749872449819392</v>
      </c>
      <c r="G331" s="71">
        <v>166.28656799999999</v>
      </c>
      <c r="H331" s="72">
        <v>8.99</v>
      </c>
      <c r="I331" s="72">
        <v>-5.9254836134327249E-2</v>
      </c>
      <c r="J331" s="71">
        <v>-244353964</v>
      </c>
      <c r="K331" s="72">
        <v>-10.979089334519657</v>
      </c>
      <c r="L331" s="72">
        <v>119.27907725705833</v>
      </c>
      <c r="M331" s="72">
        <v>49.58</v>
      </c>
      <c r="N331" s="73">
        <v>2.9868246776869745</v>
      </c>
      <c r="O331" s="74">
        <v>297.42512643710245</v>
      </c>
      <c r="P331" s="73">
        <v>9.9141708812367479</v>
      </c>
    </row>
    <row r="332" spans="1:16">
      <c r="A332" s="45" t="s">
        <v>266</v>
      </c>
      <c r="B332" s="45" t="s">
        <v>375</v>
      </c>
      <c r="C332" s="46">
        <v>26375357000</v>
      </c>
      <c r="D332" s="46">
        <v>335456000</v>
      </c>
      <c r="E332" s="47">
        <v>10.164202891069017</v>
      </c>
      <c r="F332" s="47">
        <v>1.3173765406762368</v>
      </c>
      <c r="G332" s="46">
        <v>158.330939</v>
      </c>
      <c r="H332" s="47">
        <v>24.86</v>
      </c>
      <c r="I332" s="47">
        <v>-0.35028664411039756</v>
      </c>
      <c r="J332" s="46">
        <v>-3142265000</v>
      </c>
      <c r="K332" s="47">
        <v>-2.4553906179141478</v>
      </c>
      <c r="L332" s="47">
        <v>119.24067537918535</v>
      </c>
      <c r="M332" s="47">
        <v>47.19</v>
      </c>
      <c r="N332" s="48">
        <v>82.337361774977069</v>
      </c>
      <c r="O332" s="49">
        <v>1019.0376533276299</v>
      </c>
      <c r="P332" s="48">
        <v>33.967921777587662</v>
      </c>
    </row>
    <row r="333" spans="1:16">
      <c r="A333" s="90" t="s">
        <v>164</v>
      </c>
      <c r="B333" s="90" t="s">
        <v>609</v>
      </c>
      <c r="C333" s="91">
        <v>19043468866</v>
      </c>
      <c r="D333" s="91">
        <v>336600000</v>
      </c>
      <c r="E333" s="92">
        <v>28.41234128093345</v>
      </c>
      <c r="F333" s="92">
        <v>5.6273205151383348</v>
      </c>
      <c r="G333" s="91">
        <v>90.484284000000002</v>
      </c>
      <c r="H333" s="92">
        <v>15.56</v>
      </c>
      <c r="I333" s="92">
        <v>-0.24997327569327329</v>
      </c>
      <c r="J333" s="91">
        <v>27939397</v>
      </c>
      <c r="K333" s="92">
        <v>180.71256154884088</v>
      </c>
      <c r="L333" s="92">
        <v>118.83541295306001</v>
      </c>
      <c r="M333" s="92">
        <v>26.88</v>
      </c>
      <c r="N333" s="93">
        <v>0.1546630731356351</v>
      </c>
      <c r="O333" s="94">
        <v>135.74439823500296</v>
      </c>
      <c r="P333" s="93">
        <v>4.5248132745000991</v>
      </c>
    </row>
    <row r="334" spans="1:16">
      <c r="A334" s="101" t="s">
        <v>469</v>
      </c>
      <c r="B334" s="101" t="s">
        <v>696</v>
      </c>
      <c r="C334" s="102">
        <v>443218015</v>
      </c>
      <c r="D334" s="102">
        <v>347500000</v>
      </c>
      <c r="E334" s="103">
        <v>30.005626298726725</v>
      </c>
      <c r="F334" s="103">
        <v>21.58678150987534</v>
      </c>
      <c r="G334" s="102">
        <v>335.80419000000001</v>
      </c>
      <c r="H334" s="103">
        <v>3.97</v>
      </c>
      <c r="I334" s="103">
        <v>-0.18137542581535904</v>
      </c>
      <c r="J334" s="102">
        <v>-20352695</v>
      </c>
      <c r="K334" s="103">
        <v>-68.295623749090723</v>
      </c>
      <c r="L334" s="103">
        <v>115.10791366906474</v>
      </c>
      <c r="M334" s="103">
        <v>96.63</v>
      </c>
      <c r="N334" s="104">
        <v>15.606924946468032</v>
      </c>
      <c r="O334" s="105">
        <v>1024.1487073378657</v>
      </c>
      <c r="P334" s="104">
        <v>34.138290244595524</v>
      </c>
    </row>
    <row r="335" spans="1:16">
      <c r="A335" s="90" t="s">
        <v>389</v>
      </c>
      <c r="B335" s="90" t="s">
        <v>390</v>
      </c>
      <c r="C335" s="91">
        <v>1471327206</v>
      </c>
      <c r="D335" s="91">
        <v>350000000</v>
      </c>
      <c r="E335" s="92">
        <v>30.673111854295051</v>
      </c>
      <c r="F335" s="92">
        <v>12.519637491549</v>
      </c>
      <c r="G335" s="91">
        <v>172.747309</v>
      </c>
      <c r="H335" s="92">
        <v>7.55</v>
      </c>
      <c r="I335" s="92">
        <v>-0.15827080683464523</v>
      </c>
      <c r="J335" s="91">
        <v>171355700</v>
      </c>
      <c r="K335" s="92">
        <v>14.29774439951516</v>
      </c>
      <c r="L335" s="92">
        <v>114.28571428571429</v>
      </c>
      <c r="M335" s="92">
        <v>49.35</v>
      </c>
      <c r="N335" s="93">
        <v>88.73511689090617</v>
      </c>
      <c r="O335" s="94">
        <v>1216.1554508962822</v>
      </c>
      <c r="P335" s="93">
        <v>40.538515029876073</v>
      </c>
    </row>
    <row r="336" spans="1:16">
      <c r="A336" s="55" t="s">
        <v>456</v>
      </c>
      <c r="B336" s="55" t="s">
        <v>233</v>
      </c>
      <c r="C336" s="56">
        <v>10885731681</v>
      </c>
      <c r="D336" s="56">
        <v>350000000</v>
      </c>
      <c r="E336" s="57">
        <v>12.268083761200646</v>
      </c>
      <c r="F336" s="57">
        <v>2.061862817008512</v>
      </c>
      <c r="G336" s="56">
        <v>185.064885</v>
      </c>
      <c r="H336" s="57">
        <v>17.62</v>
      </c>
      <c r="I336" s="57">
        <v>-1.4648820543726693</v>
      </c>
      <c r="J336" s="56">
        <v>260197818</v>
      </c>
      <c r="K336" s="57">
        <v>22.867217126317332</v>
      </c>
      <c r="L336" s="57">
        <v>114.28571428571429</v>
      </c>
      <c r="M336" s="57">
        <v>52.87</v>
      </c>
      <c r="N336" s="58">
        <v>39.128424600098072</v>
      </c>
      <c r="O336" s="59">
        <v>252.30684402860078</v>
      </c>
      <c r="P336" s="58">
        <v>8.410228134286692</v>
      </c>
    </row>
    <row r="337" spans="1:16">
      <c r="A337" s="45" t="s">
        <v>333</v>
      </c>
      <c r="B337" s="45" t="s">
        <v>375</v>
      </c>
      <c r="C337" s="46">
        <v>1724268443</v>
      </c>
      <c r="D337" s="46">
        <v>350000000</v>
      </c>
      <c r="E337" s="47">
        <v>91.520971000893937</v>
      </c>
      <c r="F337" s="47">
        <v>130.74424428699135</v>
      </c>
      <c r="G337" s="46">
        <v>199.57396499999999</v>
      </c>
      <c r="H337" s="47">
        <v>2.19</v>
      </c>
      <c r="I337" s="47">
        <v>-3.7741077527834843E-2</v>
      </c>
      <c r="J337" s="46">
        <v>-48944132</v>
      </c>
      <c r="K337" s="47">
        <v>-14.302020924592146</v>
      </c>
      <c r="L337" s="47">
        <v>114.28571428571429</v>
      </c>
      <c r="M337" s="47">
        <v>57.02</v>
      </c>
      <c r="N337" s="48">
        <v>43.358127615100258</v>
      </c>
      <c r="O337" s="49">
        <v>175.49031379333385</v>
      </c>
      <c r="P337" s="48">
        <v>5.8496771264444618</v>
      </c>
    </row>
    <row r="338" spans="1:16">
      <c r="A338" t="s">
        <v>2160</v>
      </c>
      <c r="C338" s="14">
        <v>3408994170</v>
      </c>
      <c r="D338" s="14">
        <v>350000000</v>
      </c>
      <c r="E338" s="19">
        <v>0</v>
      </c>
      <c r="F338" s="19">
        <v>0</v>
      </c>
      <c r="G338" s="14">
        <v>0</v>
      </c>
      <c r="H338" s="19">
        <v>84.1</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-9.6731664371672021E-3</v>
      </c>
      <c r="J339" s="46">
        <v>-44318667</v>
      </c>
      <c r="K339" s="47">
        <v>-7.9086313674551629</v>
      </c>
      <c r="L339" s="47">
        <v>114.12268188302426</v>
      </c>
      <c r="M339" s="47">
        <v>72.22</v>
      </c>
      <c r="N339" s="48">
        <v>28.747426451344154</v>
      </c>
      <c r="O339" s="49">
        <v>505.64703659933133</v>
      </c>
      <c r="P339" s="48">
        <v>16.854901219977712</v>
      </c>
    </row>
    <row r="340" spans="1:16">
      <c r="A340" s="30" t="s">
        <v>729</v>
      </c>
      <c r="B340" s="30" t="s">
        <v>349</v>
      </c>
      <c r="C340" s="31">
        <v>6782904588</v>
      </c>
      <c r="D340" s="31">
        <v>351991314</v>
      </c>
      <c r="E340" s="32">
        <v>5.2258705392823712</v>
      </c>
      <c r="F340" s="32">
        <v>0.10382230405194273</v>
      </c>
      <c r="G340" s="31">
        <v>53.715555000000002</v>
      </c>
      <c r="H340" s="32">
        <v>142.5</v>
      </c>
      <c r="I340" s="32">
        <v>-7.6236865934022831</v>
      </c>
      <c r="J340" s="31">
        <v>-557334135</v>
      </c>
      <c r="K340" s="32">
        <v>-90.313430922367601</v>
      </c>
      <c r="L340" s="32">
        <v>113.63916781196481</v>
      </c>
      <c r="M340" s="32">
        <v>15.26</v>
      </c>
      <c r="N340" s="33">
        <v>10.992719225929671</v>
      </c>
      <c r="O340" s="34">
        <v>836.19258224085854</v>
      </c>
      <c r="P340" s="33">
        <v>27.873086074695284</v>
      </c>
    </row>
    <row r="341" spans="1:16">
      <c r="A341" s="95" t="s">
        <v>132</v>
      </c>
      <c r="B341" s="95" t="s">
        <v>351</v>
      </c>
      <c r="C341" s="96">
        <v>4550322502</v>
      </c>
      <c r="D341" s="96">
        <v>355000000</v>
      </c>
      <c r="E341" s="97">
        <v>9.4871997751913142</v>
      </c>
      <c r="F341" s="97">
        <v>0.83514082528092559</v>
      </c>
      <c r="G341" s="96">
        <v>128.94884099999999</v>
      </c>
      <c r="H341" s="97">
        <v>32.700000000000003</v>
      </c>
      <c r="I341" s="97">
        <v>-1.6438729848988773</v>
      </c>
      <c r="J341" s="96">
        <v>247915948</v>
      </c>
      <c r="K341" s="97">
        <v>45.821981569334135</v>
      </c>
      <c r="L341" s="97">
        <v>112.67605633802818</v>
      </c>
      <c r="M341" s="97">
        <v>36.32</v>
      </c>
      <c r="N341" s="98">
        <v>81.716508291447752</v>
      </c>
      <c r="O341" s="99">
        <v>703.17351283659718</v>
      </c>
      <c r="P341" s="98">
        <v>23.439117094553239</v>
      </c>
    </row>
    <row r="342" spans="1:16">
      <c r="A342" s="35" t="s">
        <v>121</v>
      </c>
      <c r="B342" s="35" t="s">
        <v>200</v>
      </c>
      <c r="C342" s="36">
        <v>3548001757</v>
      </c>
      <c r="D342" s="36">
        <v>360000000</v>
      </c>
      <c r="E342" s="37">
        <v>36.932824916065542</v>
      </c>
      <c r="F342" s="37">
        <v>34.197060107468097</v>
      </c>
      <c r="G342" s="36">
        <v>282.78303399999999</v>
      </c>
      <c r="H342" s="37">
        <v>3.83</v>
      </c>
      <c r="I342" s="37">
        <v>1.1152506508770976E-2</v>
      </c>
      <c r="J342" s="36">
        <v>-173040268</v>
      </c>
      <c r="K342" s="37">
        <v>-6.2413218176476706</v>
      </c>
      <c r="L342" s="37">
        <v>111.11111111111111</v>
      </c>
      <c r="M342" s="37">
        <v>78.55</v>
      </c>
      <c r="N342" s="38">
        <v>51.803211992031088</v>
      </c>
      <c r="O342" s="39">
        <v>1070.2741496327976</v>
      </c>
      <c r="P342" s="38">
        <v>35.675804987759918</v>
      </c>
    </row>
    <row r="343" spans="1:16">
      <c r="A343" s="25" t="s">
        <v>462</v>
      </c>
      <c r="B343" s="25" t="s">
        <v>353</v>
      </c>
      <c r="C343" s="26">
        <v>13842631067</v>
      </c>
      <c r="D343" s="26">
        <v>361000000</v>
      </c>
      <c r="E343" s="27">
        <v>22.180183381320159</v>
      </c>
      <c r="F343" s="27">
        <v>2.9257595807044137</v>
      </c>
      <c r="G343" s="26">
        <v>83.034749000000005</v>
      </c>
      <c r="H343" s="27">
        <v>21.72</v>
      </c>
      <c r="I343" s="27">
        <v>0.26017452515559469</v>
      </c>
      <c r="J343" s="26">
        <v>-428282693</v>
      </c>
      <c r="K343" s="27">
        <v>-17.70092540255882</v>
      </c>
      <c r="L343" s="27">
        <v>110.80332409972299</v>
      </c>
      <c r="M343" s="27">
        <v>23</v>
      </c>
      <c r="N343" s="28">
        <v>49.621464949248171</v>
      </c>
      <c r="O343" s="29">
        <v>1366.703702805037</v>
      </c>
      <c r="P343" s="28">
        <v>45.556790093501235</v>
      </c>
    </row>
    <row r="344" spans="1:16">
      <c r="A344" s="30" t="s">
        <v>246</v>
      </c>
      <c r="B344" s="30" t="s">
        <v>349</v>
      </c>
      <c r="C344" s="31">
        <v>77122493000</v>
      </c>
      <c r="D344" s="31">
        <v>363281000</v>
      </c>
      <c r="E344" s="32">
        <v>0.84968420826779256</v>
      </c>
      <c r="F344" s="32">
        <v>8.9613688875400978E-3</v>
      </c>
      <c r="G344" s="31">
        <v>180.39090300000001</v>
      </c>
      <c r="H344" s="32">
        <v>261</v>
      </c>
      <c r="I344" s="32">
        <v>-0.34160658117787079</v>
      </c>
      <c r="J344" s="31">
        <v>-2888679000</v>
      </c>
      <c r="K344" s="32">
        <v>-32.823425863517542</v>
      </c>
      <c r="L344" s="32">
        <v>110.1076026546943</v>
      </c>
      <c r="M344" s="32">
        <v>49.65</v>
      </c>
      <c r="N344" s="33">
        <v>68.397809674502398</v>
      </c>
      <c r="O344" s="34">
        <v>512.04627755575666</v>
      </c>
      <c r="P344" s="33">
        <v>17.068209251858555</v>
      </c>
    </row>
    <row r="345" spans="1:16">
      <c r="A345" s="35" t="s">
        <v>430</v>
      </c>
      <c r="B345" s="35" t="s">
        <v>208</v>
      </c>
      <c r="C345" s="36">
        <v>5872170565</v>
      </c>
      <c r="D345" s="36">
        <v>368000000</v>
      </c>
      <c r="E345" s="37">
        <v>12.114875028328212</v>
      </c>
      <c r="F345" s="37">
        <v>0.84412451423691559</v>
      </c>
      <c r="G345" s="36">
        <v>84.545681999999999</v>
      </c>
      <c r="H345" s="37">
        <v>39.06</v>
      </c>
      <c r="I345" s="37">
        <v>-0.91516751637948346</v>
      </c>
      <c r="J345" s="36">
        <v>48198916</v>
      </c>
      <c r="K345" s="37">
        <v>297.7660327464626</v>
      </c>
      <c r="L345" s="37">
        <v>108.69565217391305</v>
      </c>
      <c r="M345" s="37">
        <v>22.97</v>
      </c>
      <c r="N345" s="38">
        <v>54.967134518471845</v>
      </c>
      <c r="O345" s="39">
        <v>204.4374578825084</v>
      </c>
      <c r="P345" s="38">
        <v>6.8145819294169465</v>
      </c>
    </row>
    <row r="346" spans="1:16">
      <c r="A346" s="55" t="s">
        <v>237</v>
      </c>
      <c r="B346" s="55" t="s">
        <v>233</v>
      </c>
      <c r="C346" s="56">
        <v>49023532000</v>
      </c>
      <c r="D346" s="56">
        <v>369276000</v>
      </c>
      <c r="E346" s="57">
        <v>2.7085588891283869</v>
      </c>
      <c r="F346" s="57">
        <v>8.1497575710561168E-2</v>
      </c>
      <c r="G346" s="56">
        <v>164.20942500000001</v>
      </c>
      <c r="H346" s="57">
        <v>89.95</v>
      </c>
      <c r="I346" s="57">
        <v>-0.73035827650288354</v>
      </c>
      <c r="J346" s="56">
        <v>1835127000</v>
      </c>
      <c r="K346" s="57">
        <v>18.11037601212341</v>
      </c>
      <c r="L346" s="57">
        <v>108.32006412547796</v>
      </c>
      <c r="M346" s="57">
        <v>44.46</v>
      </c>
      <c r="N346" s="58">
        <v>61.504934906907543</v>
      </c>
      <c r="O346" s="59">
        <v>663.11733510516274</v>
      </c>
      <c r="P346" s="58">
        <v>22.10391117017209</v>
      </c>
    </row>
    <row r="347" spans="1:16">
      <c r="A347" s="30" t="s">
        <v>247</v>
      </c>
      <c r="B347" s="30" t="s">
        <v>349</v>
      </c>
      <c r="C347" s="31">
        <v>35055157000</v>
      </c>
      <c r="D347" s="31">
        <v>370000000</v>
      </c>
      <c r="E347" s="32">
        <v>2.4136554002462169</v>
      </c>
      <c r="F347" s="32">
        <v>3.0916554377433288E-2</v>
      </c>
      <c r="G347" s="31">
        <v>79.204424000000003</v>
      </c>
      <c r="H347" s="32">
        <v>209.3</v>
      </c>
      <c r="I347" s="32">
        <v>12.056768797414179</v>
      </c>
      <c r="J347" s="31">
        <v>-539398000</v>
      </c>
      <c r="K347" s="32">
        <v>-144.73542727262614</v>
      </c>
      <c r="L347" s="32">
        <v>108.10810810810811</v>
      </c>
      <c r="M347" s="32">
        <v>21.4</v>
      </c>
      <c r="N347" s="33">
        <v>54.907104870057175</v>
      </c>
      <c r="O347" s="34">
        <v>2156.429095125146</v>
      </c>
      <c r="P347" s="33">
        <v>71.880969837504864</v>
      </c>
    </row>
    <row r="348" spans="1:16">
      <c r="A348" s="45" t="s">
        <v>55</v>
      </c>
      <c r="B348" s="45" t="s">
        <v>375</v>
      </c>
      <c r="C348" s="46">
        <v>3590822435</v>
      </c>
      <c r="D348" s="46">
        <v>372475397</v>
      </c>
      <c r="E348" s="47">
        <v>5.5718841987149696</v>
      </c>
      <c r="F348" s="47">
        <v>0.41552962241802999</v>
      </c>
      <c r="G348" s="46">
        <v>194.679441</v>
      </c>
      <c r="H348" s="47">
        <v>36.880000000000003</v>
      </c>
      <c r="I348" s="47">
        <v>-0.63253553167738374</v>
      </c>
      <c r="J348" s="46">
        <v>47613264</v>
      </c>
      <c r="K348" s="47">
        <v>281.62560525151144</v>
      </c>
      <c r="L348" s="47">
        <v>107.38964324132259</v>
      </c>
      <c r="M348" s="47">
        <v>52.26</v>
      </c>
      <c r="N348" s="48">
        <v>40.345835379165877</v>
      </c>
      <c r="O348" s="49">
        <v>827.31765769598621</v>
      </c>
      <c r="P348" s="48">
        <v>27.577255256532872</v>
      </c>
    </row>
    <row r="349" spans="1:16">
      <c r="A349" s="40" t="s">
        <v>74</v>
      </c>
      <c r="B349" s="40" t="s">
        <v>255</v>
      </c>
      <c r="C349" s="41">
        <v>633089921</v>
      </c>
      <c r="D349" s="41">
        <v>375000000</v>
      </c>
      <c r="E349" s="42">
        <v>18.907809303398491</v>
      </c>
      <c r="F349" s="42">
        <v>5.0420824809062639</v>
      </c>
      <c r="G349" s="41">
        <v>217.20958099999999</v>
      </c>
      <c r="H349" s="42">
        <v>9.74</v>
      </c>
      <c r="I349" s="42">
        <v>0.41642702139525589</v>
      </c>
      <c r="J349" s="41">
        <v>6803042</v>
      </c>
      <c r="K349" s="42">
        <v>551.22399655918628</v>
      </c>
      <c r="L349" s="42">
        <v>106.66666666666667</v>
      </c>
      <c r="M349" s="42">
        <v>57.92</v>
      </c>
      <c r="N349" s="43">
        <v>63.007723594808695</v>
      </c>
      <c r="O349" s="44">
        <v>2489.9472091784173</v>
      </c>
      <c r="P349" s="43">
        <v>82.998240305947249</v>
      </c>
    </row>
    <row r="350" spans="1:16">
      <c r="A350" s="25" t="s">
        <v>170</v>
      </c>
      <c r="B350" s="25" t="s">
        <v>353</v>
      </c>
      <c r="C350" s="26">
        <v>6815590152</v>
      </c>
      <c r="D350" s="26">
        <v>380000000</v>
      </c>
      <c r="E350" s="27">
        <v>17.038552963404765</v>
      </c>
      <c r="F350" s="27">
        <v>2.2419148636058903</v>
      </c>
      <c r="G350" s="26">
        <v>113.969858</v>
      </c>
      <c r="H350" s="27">
        <v>20.6</v>
      </c>
      <c r="I350" s="27">
        <v>0.52892368478728713</v>
      </c>
      <c r="J350" s="26">
        <v>-422832425</v>
      </c>
      <c r="K350" s="27">
        <v>-17.974023633594324</v>
      </c>
      <c r="L350" s="27">
        <v>105.26315789473684</v>
      </c>
      <c r="M350" s="27">
        <v>29.99</v>
      </c>
      <c r="N350" s="28">
        <v>56.972341440900088</v>
      </c>
      <c r="O350" s="29">
        <v>2205.3632902250556</v>
      </c>
      <c r="P350" s="28">
        <v>73.512109674168514</v>
      </c>
    </row>
    <row r="351" spans="1:16">
      <c r="A351" s="101" t="s">
        <v>437</v>
      </c>
      <c r="B351" s="101" t="s">
        <v>696</v>
      </c>
      <c r="C351" s="102">
        <v>26585946865</v>
      </c>
      <c r="D351" s="102">
        <v>385000000</v>
      </c>
      <c r="E351" s="103">
        <v>15.534704529919841</v>
      </c>
      <c r="F351" s="103">
        <v>1.8340855407225314</v>
      </c>
      <c r="G351" s="102">
        <v>117.04502599999999</v>
      </c>
      <c r="H351" s="103">
        <v>22</v>
      </c>
      <c r="I351" s="103">
        <v>-0.37198277441433092</v>
      </c>
      <c r="J351" s="102">
        <v>-1360985632</v>
      </c>
      <c r="K351" s="103">
        <v>-6.2234308730747863</v>
      </c>
      <c r="L351" s="103">
        <v>103.8961038961039</v>
      </c>
      <c r="M351" s="103">
        <v>30.4</v>
      </c>
      <c r="N351" s="104">
        <v>4.7881423273020793</v>
      </c>
      <c r="O351" s="105">
        <v>847.48767850504282</v>
      </c>
      <c r="P351" s="104">
        <v>28.249589283501429</v>
      </c>
    </row>
    <row r="352" spans="1:16">
      <c r="A352" s="35" t="s">
        <v>48</v>
      </c>
      <c r="B352" s="35" t="s">
        <v>200</v>
      </c>
      <c r="C352" s="36">
        <v>4404805235</v>
      </c>
      <c r="D352" s="36">
        <v>385499653</v>
      </c>
      <c r="E352" s="37">
        <v>21.798732240728061</v>
      </c>
      <c r="F352" s="37">
        <v>2.2618678975286195</v>
      </c>
      <c r="G352" s="36">
        <v>74.176674000000006</v>
      </c>
      <c r="H352" s="37">
        <v>24.74</v>
      </c>
      <c r="I352" s="37">
        <v>0.54759989408663756</v>
      </c>
      <c r="J352" s="36">
        <v>-306785046</v>
      </c>
      <c r="K352" s="37">
        <v>-31.414475544547891</v>
      </c>
      <c r="L352" s="37">
        <v>103.76144229629178</v>
      </c>
      <c r="M352" s="37">
        <v>19.239999999999998</v>
      </c>
      <c r="N352" s="38">
        <v>25.79853448839917</v>
      </c>
      <c r="O352" s="39">
        <v>1998.2119751442883</v>
      </c>
      <c r="P352" s="38">
        <v>66.607065838142944</v>
      </c>
    </row>
    <row r="353" spans="1:16">
      <c r="A353" s="55" t="s">
        <v>451</v>
      </c>
      <c r="B353" s="55" t="s">
        <v>233</v>
      </c>
      <c r="C353" s="56">
        <v>4310209139</v>
      </c>
      <c r="D353" s="56">
        <v>386500000</v>
      </c>
      <c r="E353" s="57">
        <v>36.334864370063066</v>
      </c>
      <c r="F353" s="57">
        <v>8.5463634881954764</v>
      </c>
      <c r="G353" s="56">
        <v>94.595506999999998</v>
      </c>
      <c r="H353" s="57">
        <v>11.64</v>
      </c>
      <c r="I353" s="57">
        <v>-0.84131713459262336</v>
      </c>
      <c r="J353" s="56">
        <v>-57974808</v>
      </c>
      <c r="K353" s="57">
        <v>-73.333576197440792</v>
      </c>
      <c r="L353" s="57">
        <v>103.49288486416559</v>
      </c>
      <c r="M353" s="57">
        <v>24.47</v>
      </c>
      <c r="N353" s="58">
        <v>43.902153588705914</v>
      </c>
      <c r="O353" s="59">
        <v>675.7647436011423</v>
      </c>
      <c r="P353" s="58">
        <v>22.525491453371409</v>
      </c>
    </row>
    <row r="354" spans="1:16">
      <c r="A354" s="75" t="s">
        <v>747</v>
      </c>
      <c r="B354" s="75" t="s">
        <v>350</v>
      </c>
      <c r="C354" s="76">
        <v>27589684000</v>
      </c>
      <c r="D354" s="76">
        <v>388080000</v>
      </c>
      <c r="E354" s="77">
        <v>1.8119641234494104</v>
      </c>
      <c r="F354" s="77">
        <v>3.4080641877011784E-2</v>
      </c>
      <c r="G354" s="76">
        <v>160.34344200000001</v>
      </c>
      <c r="H354" s="77">
        <v>137.69999999999999</v>
      </c>
      <c r="I354" s="77">
        <v>4.3281358923863991</v>
      </c>
      <c r="J354" s="76">
        <v>1392015000</v>
      </c>
      <c r="K354" s="77">
        <v>38.194243596512969</v>
      </c>
      <c r="L354" s="77">
        <v>103.07153164296021</v>
      </c>
      <c r="M354" s="77">
        <v>41.31</v>
      </c>
      <c r="N354" s="78">
        <v>17.164443081372468</v>
      </c>
      <c r="O354" s="79">
        <v>1979.4366792422859</v>
      </c>
      <c r="P354" s="78">
        <v>65.981222641409531</v>
      </c>
    </row>
    <row r="355" spans="1:16">
      <c r="A355" s="30" t="s">
        <v>545</v>
      </c>
      <c r="B355" s="30" t="s">
        <v>357</v>
      </c>
      <c r="C355" s="31">
        <v>1049965568</v>
      </c>
      <c r="D355" s="31">
        <v>390000000</v>
      </c>
      <c r="E355" s="32">
        <v>42.857185714328573</v>
      </c>
      <c r="F355" s="32">
        <v>18.315036630054944</v>
      </c>
      <c r="G355" s="31">
        <v>151.529539</v>
      </c>
      <c r="H355" s="32">
        <v>6.16</v>
      </c>
      <c r="I355" s="32">
        <v>-1.0719025759996681</v>
      </c>
      <c r="J355" s="31">
        <v>-35370132</v>
      </c>
      <c r="K355" s="32">
        <v>-66.157513915978598</v>
      </c>
      <c r="L355" s="32">
        <v>102.56410256410257</v>
      </c>
      <c r="M355" s="32">
        <v>38.85</v>
      </c>
      <c r="N355" s="33">
        <v>46.682109249306571</v>
      </c>
      <c r="O355" s="34">
        <v>300</v>
      </c>
      <c r="P355" s="33">
        <v>10</v>
      </c>
    </row>
    <row r="356" spans="1:16">
      <c r="A356" s="30" t="s">
        <v>197</v>
      </c>
      <c r="B356" s="30" t="s">
        <v>605</v>
      </c>
      <c r="C356" s="31">
        <v>8818140480</v>
      </c>
      <c r="D356" s="31">
        <v>390000000</v>
      </c>
      <c r="E356" s="32">
        <v>56.346781760603093</v>
      </c>
      <c r="F356" s="32">
        <v>16.053214176809998</v>
      </c>
      <c r="G356" s="31">
        <v>74.35284</v>
      </c>
      <c r="H356" s="32">
        <v>9.5500000000000007</v>
      </c>
      <c r="I356" s="32">
        <v>-0.57749664340410156</v>
      </c>
      <c r="J356" s="31">
        <v>-173746692</v>
      </c>
      <c r="K356" s="32">
        <v>-20.201823468385804</v>
      </c>
      <c r="L356" s="32">
        <v>102.56410256410257</v>
      </c>
      <c r="M356" s="32">
        <v>19.059999999999999</v>
      </c>
      <c r="N356" s="33">
        <v>15.224085130305236</v>
      </c>
      <c r="O356" s="34">
        <v>229.70330943691309</v>
      </c>
      <c r="P356" s="33">
        <v>7.6567769812304363</v>
      </c>
    </row>
    <row r="357" spans="1:16">
      <c r="A357" s="60" t="s">
        <v>420</v>
      </c>
      <c r="B357" s="60" t="s">
        <v>287</v>
      </c>
      <c r="C357" s="61">
        <v>7850147630</v>
      </c>
      <c r="D357" s="61">
        <v>390000000</v>
      </c>
      <c r="E357" s="62">
        <v>126.70368948473411</v>
      </c>
      <c r="F357" s="62">
        <v>17.099013425740097</v>
      </c>
      <c r="G357" s="61">
        <v>16.107241999999999</v>
      </c>
      <c r="H357" s="62">
        <v>19.600000000000001</v>
      </c>
      <c r="I357" s="62">
        <v>-5.6968094320453133E-4</v>
      </c>
      <c r="J357" s="61">
        <v>-154878371</v>
      </c>
      <c r="K357" s="62">
        <v>-47.843994950076016</v>
      </c>
      <c r="L357" s="62">
        <v>102.56410256410257</v>
      </c>
      <c r="M357" s="62">
        <v>4.13</v>
      </c>
      <c r="N357" s="63">
        <v>14.244928020982345</v>
      </c>
      <c r="O357" s="64">
        <v>557.05831306225275</v>
      </c>
      <c r="P357" s="63">
        <v>18.568610435408424</v>
      </c>
    </row>
    <row r="358" spans="1:16">
      <c r="A358" s="50" t="s">
        <v>279</v>
      </c>
      <c r="B358" s="50" t="s">
        <v>355</v>
      </c>
      <c r="C358" s="51">
        <v>4414419520</v>
      </c>
      <c r="D358" s="51">
        <v>393516000</v>
      </c>
      <c r="E358" s="52">
        <v>18.798150540030303</v>
      </c>
      <c r="F358" s="52">
        <v>3.6745941207024138</v>
      </c>
      <c r="G358" s="51">
        <v>160.62860900000001</v>
      </c>
      <c r="H358" s="52">
        <v>13.25</v>
      </c>
      <c r="I358" s="52">
        <v>-4.9970116982986923E-2</v>
      </c>
      <c r="J358" s="51">
        <v>14989579</v>
      </c>
      <c r="K358" s="52">
        <v>341.28430158045131</v>
      </c>
      <c r="L358" s="52">
        <v>101.64770936886937</v>
      </c>
      <c r="M358" s="52">
        <v>40.81</v>
      </c>
      <c r="N358" s="53">
        <v>70.900911805112401</v>
      </c>
      <c r="O358" s="54">
        <v>517.25926727681451</v>
      </c>
      <c r="P358" s="53">
        <v>17.241975575893818</v>
      </c>
    </row>
    <row r="359" spans="1:16">
      <c r="A359" s="70" t="s">
        <v>709</v>
      </c>
      <c r="B359" s="70" t="s">
        <v>699</v>
      </c>
      <c r="C359" s="71">
        <v>5985751000</v>
      </c>
      <c r="D359" s="71">
        <v>397500000</v>
      </c>
      <c r="E359" s="72">
        <v>44.78033276444399</v>
      </c>
      <c r="F359" s="72">
        <v>3.715531833561009</v>
      </c>
      <c r="G359" s="71">
        <v>33.254894999999998</v>
      </c>
      <c r="H359" s="72">
        <v>26.88</v>
      </c>
      <c r="I359" s="72">
        <v>-8.2822336971737798E-2</v>
      </c>
      <c r="J359" s="71">
        <v>682431000</v>
      </c>
      <c r="K359" s="72">
        <v>17.660686574906475</v>
      </c>
      <c r="L359" s="72">
        <v>100.62893081761007</v>
      </c>
      <c r="M359" s="72">
        <v>8.36</v>
      </c>
      <c r="N359" s="73">
        <v>0</v>
      </c>
      <c r="O359" s="74">
        <v>1271.1641737224609</v>
      </c>
      <c r="P359" s="73">
        <v>42.372139124082032</v>
      </c>
    </row>
    <row r="360" spans="1:16">
      <c r="A360" s="25" t="s">
        <v>158</v>
      </c>
      <c r="B360" s="25" t="s">
        <v>353</v>
      </c>
      <c r="C360" s="26">
        <v>7665218313</v>
      </c>
      <c r="D360" s="26">
        <v>400000000</v>
      </c>
      <c r="E360" s="27">
        <v>16.510698354659375</v>
      </c>
      <c r="F360" s="27">
        <v>3.43972882388737</v>
      </c>
      <c r="G360" s="26">
        <v>194.30446800000001</v>
      </c>
      <c r="H360" s="27">
        <v>12.47</v>
      </c>
      <c r="I360" s="27">
        <v>-1.4848241218354374E-2</v>
      </c>
      <c r="J360" s="26">
        <v>-73365961</v>
      </c>
      <c r="K360" s="27">
        <v>-65.425436191042323</v>
      </c>
      <c r="L360" s="27">
        <v>100</v>
      </c>
      <c r="M360" s="27">
        <v>48.57</v>
      </c>
      <c r="N360" s="28">
        <v>16.911376383396806</v>
      </c>
      <c r="O360" s="29">
        <v>543.6580601717227</v>
      </c>
      <c r="P360" s="28">
        <v>18.121935339057423</v>
      </c>
    </row>
    <row r="361" spans="1:16">
      <c r="A361" s="70" t="s">
        <v>523</v>
      </c>
      <c r="B361" s="70" t="s">
        <v>221</v>
      </c>
      <c r="C361" s="71">
        <v>44419666520</v>
      </c>
      <c r="D361" s="71">
        <v>400000000</v>
      </c>
      <c r="E361" s="72">
        <v>8.2848737260971035</v>
      </c>
      <c r="F361" s="72">
        <v>0.37658516936805014</v>
      </c>
      <c r="G361" s="71">
        <v>86.717521000000005</v>
      </c>
      <c r="H361" s="72">
        <v>55.7</v>
      </c>
      <c r="I361" s="72">
        <v>0.59845504804200544</v>
      </c>
      <c r="J361" s="71">
        <v>157582227</v>
      </c>
      <c r="K361" s="72">
        <v>139.60965280684857</v>
      </c>
      <c r="L361" s="72">
        <v>100</v>
      </c>
      <c r="M361" s="72">
        <v>21.67</v>
      </c>
      <c r="N361" s="73">
        <v>20.376992076860382</v>
      </c>
      <c r="O361" s="74">
        <v>2095.3621407185419</v>
      </c>
      <c r="P361" s="73">
        <v>69.845404690618068</v>
      </c>
    </row>
    <row r="362" spans="1:16">
      <c r="A362" s="60" t="s">
        <v>20</v>
      </c>
      <c r="B362" s="60" t="s">
        <v>287</v>
      </c>
      <c r="C362" s="61">
        <v>1735116415</v>
      </c>
      <c r="D362" s="61">
        <v>400000000</v>
      </c>
      <c r="E362" s="62">
        <v>23.00991819513883</v>
      </c>
      <c r="F362" s="62">
        <v>5.7524795487847076</v>
      </c>
      <c r="G362" s="61">
        <v>175.248232</v>
      </c>
      <c r="H362" s="62">
        <v>9.92</v>
      </c>
      <c r="I362" s="62">
        <v>0.40300982347868874</v>
      </c>
      <c r="J362" s="61">
        <v>-80036018</v>
      </c>
      <c r="K362" s="62">
        <v>-49.9774988805665</v>
      </c>
      <c r="L362" s="62">
        <v>100</v>
      </c>
      <c r="M362" s="62">
        <v>43.81</v>
      </c>
      <c r="N362" s="63">
        <v>62.669573509340381</v>
      </c>
      <c r="O362" s="64">
        <v>2368.8934665342472</v>
      </c>
      <c r="P362" s="63">
        <v>78.96311555114157</v>
      </c>
    </row>
    <row r="363" spans="1:16">
      <c r="A363" s="70" t="s">
        <v>22</v>
      </c>
      <c r="B363" s="70" t="s">
        <v>221</v>
      </c>
      <c r="C363" s="71">
        <v>6246124497</v>
      </c>
      <c r="D363" s="71">
        <v>400000000</v>
      </c>
      <c r="E363" s="72">
        <v>50.300899983702514</v>
      </c>
      <c r="F363" s="72">
        <v>17.964607137036612</v>
      </c>
      <c r="G363" s="71">
        <v>112.187603</v>
      </c>
      <c r="H363" s="72">
        <v>7.09</v>
      </c>
      <c r="I363" s="72">
        <v>-0.12767907287844871</v>
      </c>
      <c r="J363" s="71">
        <v>5617957</v>
      </c>
      <c r="K363" s="72">
        <v>498.40182116025454</v>
      </c>
      <c r="L363" s="72">
        <v>100</v>
      </c>
      <c r="M363" s="72">
        <v>28.04</v>
      </c>
      <c r="N363" s="73">
        <v>18.423591177382772</v>
      </c>
      <c r="O363" s="74">
        <v>330.28584001617014</v>
      </c>
      <c r="P363" s="73">
        <v>11.009528000539005</v>
      </c>
    </row>
    <row r="364" spans="1:16">
      <c r="A364" s="25" t="s">
        <v>69</v>
      </c>
      <c r="B364" s="25" t="s">
        <v>376</v>
      </c>
      <c r="C364" s="26">
        <v>1771741339</v>
      </c>
      <c r="D364" s="26">
        <v>400000000</v>
      </c>
      <c r="E364" s="27">
        <v>1.4522923418010691</v>
      </c>
      <c r="F364" s="27">
        <v>5.5011073553070798E-2</v>
      </c>
      <c r="G364" s="26">
        <v>398.89761299999998</v>
      </c>
      <c r="H364" s="27">
        <v>69.05</v>
      </c>
      <c r="I364" s="27">
        <v>-1.0250583258687129</v>
      </c>
      <c r="J364" s="26">
        <v>207480419</v>
      </c>
      <c r="K364" s="27">
        <v>127.24092291330875</v>
      </c>
      <c r="L364" s="27">
        <v>100</v>
      </c>
      <c r="M364" s="27">
        <v>99.72</v>
      </c>
      <c r="N364" s="28">
        <v>66.533330743728257</v>
      </c>
      <c r="O364" s="29">
        <v>1361.5092066190798</v>
      </c>
      <c r="P364" s="28">
        <v>45.383640220635996</v>
      </c>
    </row>
    <row r="365" spans="1:16">
      <c r="A365" s="75" t="s">
        <v>188</v>
      </c>
      <c r="B365" s="75" t="s">
        <v>679</v>
      </c>
      <c r="C365" s="76">
        <v>3014472211</v>
      </c>
      <c r="D365" s="76">
        <v>400000000</v>
      </c>
      <c r="E365" s="77">
        <v>44.096863169638425</v>
      </c>
      <c r="F365" s="77">
        <v>15.748879703442295</v>
      </c>
      <c r="G365" s="76">
        <v>129.881788</v>
      </c>
      <c r="H365" s="77">
        <v>7.01</v>
      </c>
      <c r="I365" s="77">
        <v>-0.19278654523117567</v>
      </c>
      <c r="J365" s="76">
        <v>44096898</v>
      </c>
      <c r="K365" s="77">
        <v>63.496529846611885</v>
      </c>
      <c r="L365" s="77">
        <v>100</v>
      </c>
      <c r="M365" s="77">
        <v>32.35</v>
      </c>
      <c r="N365" s="78">
        <v>54.297609710812118</v>
      </c>
      <c r="O365" s="79">
        <v>41.240905767452531</v>
      </c>
      <c r="P365" s="78">
        <v>1.3746968589150843</v>
      </c>
    </row>
    <row r="366" spans="1:16">
      <c r="A366" s="65" t="s">
        <v>444</v>
      </c>
      <c r="B366" s="65" t="s">
        <v>393</v>
      </c>
      <c r="C366" s="66">
        <v>8884541574</v>
      </c>
      <c r="D366" s="66">
        <v>400000000</v>
      </c>
      <c r="E366" s="67">
        <v>16.211354562426362</v>
      </c>
      <c r="F366" s="67">
        <v>1.3073673034214808</v>
      </c>
      <c r="G366" s="66">
        <v>79.448606999999996</v>
      </c>
      <c r="H366" s="67">
        <v>31.06</v>
      </c>
      <c r="I366" s="67">
        <v>1.2592424808940166</v>
      </c>
      <c r="J366" s="66">
        <v>72826471</v>
      </c>
      <c r="K366" s="67">
        <v>170.26775882082765</v>
      </c>
      <c r="L366" s="67">
        <v>100</v>
      </c>
      <c r="M366" s="67">
        <v>19.86</v>
      </c>
      <c r="N366" s="68">
        <v>20.278681507637572</v>
      </c>
      <c r="O366" s="69">
        <v>2582.6914609920132</v>
      </c>
      <c r="P366" s="68">
        <v>86.089715366400441</v>
      </c>
    </row>
    <row r="367" spans="1:16">
      <c r="A367" t="s">
        <v>2174</v>
      </c>
      <c r="C367" s="14">
        <v>7006962211</v>
      </c>
      <c r="D367" s="14">
        <v>400000000</v>
      </c>
      <c r="E367" s="19">
        <v>0</v>
      </c>
      <c r="F367" s="19">
        <v>0</v>
      </c>
      <c r="G367" s="14">
        <v>0</v>
      </c>
      <c r="H367" s="19">
        <v>78.5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36.935947452852744</v>
      </c>
      <c r="F368" s="57">
        <v>6.5628904500449083</v>
      </c>
      <c r="G368" s="56">
        <v>416.05720400000001</v>
      </c>
      <c r="H368" s="57">
        <v>14.9</v>
      </c>
      <c r="I368" s="57">
        <v>0.75001096634027498</v>
      </c>
      <c r="J368" s="56">
        <v>82863015</v>
      </c>
      <c r="K368" s="57">
        <v>67.919324441670383</v>
      </c>
      <c r="L368" s="57">
        <v>99.50248756218906</v>
      </c>
      <c r="M368" s="57">
        <v>18.079999999999998</v>
      </c>
      <c r="N368" s="58">
        <v>26.173369447757011</v>
      </c>
      <c r="O368" s="59">
        <v>2098.4720187173325</v>
      </c>
      <c r="P368" s="58">
        <v>69.949067290577744</v>
      </c>
    </row>
    <row r="369" spans="1:16">
      <c r="A369" s="50" t="s">
        <v>88</v>
      </c>
      <c r="B369" s="50" t="s">
        <v>355</v>
      </c>
      <c r="C369" s="51">
        <v>919494030</v>
      </c>
      <c r="D369" s="51">
        <v>402170000</v>
      </c>
      <c r="E369" s="52">
        <v>15.391900172293019</v>
      </c>
      <c r="F369" s="52">
        <v>2.2513014210105791</v>
      </c>
      <c r="G369" s="51">
        <v>145.268338</v>
      </c>
      <c r="H369" s="52">
        <v>17.89</v>
      </c>
      <c r="I369" s="52">
        <v>6.4320895304774695E-2</v>
      </c>
      <c r="J369" s="51">
        <v>-57888264</v>
      </c>
      <c r="K369" s="52">
        <v>-118.10494092550435</v>
      </c>
      <c r="L369" s="52">
        <v>99.460427182534744</v>
      </c>
      <c r="M369" s="52">
        <v>36.119999999999997</v>
      </c>
      <c r="N369" s="53">
        <v>28.948460304915347</v>
      </c>
      <c r="O369" s="54">
        <v>1143.7544434786732</v>
      </c>
      <c r="P369" s="53">
        <v>38.125148115955774</v>
      </c>
    </row>
    <row r="370" spans="1:16">
      <c r="A370" s="35" t="s">
        <v>632</v>
      </c>
      <c r="B370" s="35" t="s">
        <v>208</v>
      </c>
      <c r="C370" s="36">
        <v>16201756742</v>
      </c>
      <c r="D370" s="36">
        <v>411441018</v>
      </c>
      <c r="E370" s="37">
        <v>13.959642970578232</v>
      </c>
      <c r="F370" s="37">
        <v>0.55620756332819732</v>
      </c>
      <c r="G370" s="36">
        <v>46.332011000000001</v>
      </c>
      <c r="H370" s="37">
        <v>61.85</v>
      </c>
      <c r="I370" s="37">
        <v>0.74291908235198179</v>
      </c>
      <c r="J370" s="36">
        <v>-1023520289</v>
      </c>
      <c r="K370" s="37">
        <v>-24.521157389582534</v>
      </c>
      <c r="L370" s="37">
        <v>97.219281136427682</v>
      </c>
      <c r="M370" s="37">
        <v>11.26</v>
      </c>
      <c r="N370" s="38">
        <v>56.519867545663011</v>
      </c>
      <c r="O370" s="39">
        <v>1677.5205189432686</v>
      </c>
      <c r="P370" s="38">
        <v>55.917350631442289</v>
      </c>
    </row>
    <row r="371" spans="1:16">
      <c r="A371" s="25" t="s">
        <v>638</v>
      </c>
      <c r="B371" s="25" t="s">
        <v>353</v>
      </c>
      <c r="C371" s="26">
        <v>4561332204</v>
      </c>
      <c r="D371" s="26">
        <v>413000000</v>
      </c>
      <c r="E371" s="27">
        <v>43.88509593418015</v>
      </c>
      <c r="F371" s="27">
        <v>13.282414023662273</v>
      </c>
      <c r="G371" s="26">
        <v>112.701047</v>
      </c>
      <c r="H371" s="27">
        <v>8.09</v>
      </c>
      <c r="I371" s="27">
        <v>-0.17709901232866976</v>
      </c>
      <c r="J371" s="26">
        <v>-320710072</v>
      </c>
      <c r="K371" s="27">
        <v>-10.302139809316621</v>
      </c>
      <c r="L371" s="27">
        <v>96.852300242130752</v>
      </c>
      <c r="M371" s="27">
        <v>27.28</v>
      </c>
      <c r="N371" s="28">
        <v>66.311507968125198</v>
      </c>
      <c r="O371" s="29">
        <v>621.90148173309262</v>
      </c>
      <c r="P371" s="28">
        <v>20.730049391103087</v>
      </c>
    </row>
    <row r="372" spans="1:16">
      <c r="A372" s="60" t="s">
        <v>290</v>
      </c>
      <c r="B372" s="60" t="s">
        <v>287</v>
      </c>
      <c r="C372" s="61">
        <v>6286808537</v>
      </c>
      <c r="D372" s="61">
        <v>424397982</v>
      </c>
      <c r="E372" s="62">
        <v>68.743676417566974</v>
      </c>
      <c r="F372" s="62">
        <v>26.996545433450787</v>
      </c>
      <c r="G372" s="61">
        <v>82.424139999999994</v>
      </c>
      <c r="H372" s="62">
        <v>7.06</v>
      </c>
      <c r="I372" s="62">
        <v>-4.4316379680011231E-2</v>
      </c>
      <c r="J372" s="61">
        <v>-167012251</v>
      </c>
      <c r="K372" s="62">
        <v>-15.246713200698073</v>
      </c>
      <c r="L372" s="62">
        <v>94.25115503965803</v>
      </c>
      <c r="M372" s="62">
        <v>19.420000000000002</v>
      </c>
      <c r="N372" s="63">
        <v>44.429348955154651</v>
      </c>
      <c r="O372" s="64">
        <v>690.3510896154761</v>
      </c>
      <c r="P372" s="63">
        <v>23.011702987182538</v>
      </c>
    </row>
    <row r="373" spans="1:16">
      <c r="A373" s="90" t="s">
        <v>408</v>
      </c>
      <c r="B373" s="90" t="s">
        <v>390</v>
      </c>
      <c r="C373" s="91">
        <v>3803390886</v>
      </c>
      <c r="D373" s="91">
        <v>431419816</v>
      </c>
      <c r="E373" s="92">
        <v>23.467227091434371</v>
      </c>
      <c r="F373" s="92">
        <v>3.6263559254209703</v>
      </c>
      <c r="G373" s="91">
        <v>107.825118</v>
      </c>
      <c r="H373" s="92">
        <v>15.81</v>
      </c>
      <c r="I373" s="92">
        <v>0.47871522370025232</v>
      </c>
      <c r="J373" s="91">
        <v>30120129</v>
      </c>
      <c r="K373" s="92">
        <v>214.84958580356678</v>
      </c>
      <c r="L373" s="92">
        <v>92.717113392862785</v>
      </c>
      <c r="M373" s="92">
        <v>24.99</v>
      </c>
      <c r="N373" s="93">
        <v>36.937959851473011</v>
      </c>
      <c r="O373" s="94">
        <v>2342.6119808571925</v>
      </c>
      <c r="P373" s="93">
        <v>78.087066028573091</v>
      </c>
    </row>
    <row r="374" spans="1:16">
      <c r="A374" s="30" t="s">
        <v>348</v>
      </c>
      <c r="B374" s="30" t="s">
        <v>349</v>
      </c>
      <c r="C374" s="31">
        <v>82316348000</v>
      </c>
      <c r="D374" s="31">
        <v>435000000</v>
      </c>
      <c r="E374" s="32">
        <v>2.4290372554560666</v>
      </c>
      <c r="F374" s="32">
        <v>5.076357900639638E-2</v>
      </c>
      <c r="G374" s="31">
        <v>143.01765399999999</v>
      </c>
      <c r="H374" s="32">
        <v>110.4</v>
      </c>
      <c r="I374" s="32">
        <v>1.3893034851524817</v>
      </c>
      <c r="J374" s="31">
        <v>116650000</v>
      </c>
      <c r="K374" s="32">
        <v>410.20145735105012</v>
      </c>
      <c r="L374" s="32">
        <v>91.954022988505741</v>
      </c>
      <c r="M374" s="32">
        <v>34.29</v>
      </c>
      <c r="N374" s="33">
        <v>35.71142611858204</v>
      </c>
      <c r="O374" s="34">
        <v>1923.2366521195204</v>
      </c>
      <c r="P374" s="33">
        <v>64.107888403984006</v>
      </c>
    </row>
    <row r="375" spans="1:16">
      <c r="A375" s="35" t="s">
        <v>633</v>
      </c>
      <c r="B375" s="35" t="s">
        <v>208</v>
      </c>
      <c r="C375" s="36">
        <v>11730613818</v>
      </c>
      <c r="D375" s="36">
        <v>437197170</v>
      </c>
      <c r="E375" s="37">
        <v>18.021327431341945</v>
      </c>
      <c r="F375" s="37">
        <v>2.4247139664618254</v>
      </c>
      <c r="G375" s="36">
        <v>129.50326799999999</v>
      </c>
      <c r="H375" s="37">
        <v>17.14</v>
      </c>
      <c r="I375" s="37">
        <v>0.41061143817610102</v>
      </c>
      <c r="J375" s="36">
        <v>147302768</v>
      </c>
      <c r="K375" s="37">
        <v>50.456294819931692</v>
      </c>
      <c r="L375" s="37">
        <v>91.491900553702123</v>
      </c>
      <c r="M375" s="37">
        <v>29.62</v>
      </c>
      <c r="N375" s="38">
        <v>13.468328786144243</v>
      </c>
      <c r="O375" s="39">
        <v>1626.8459694531323</v>
      </c>
      <c r="P375" s="38">
        <v>54.228198981771079</v>
      </c>
    </row>
    <row r="376" spans="1:16">
      <c r="A376" s="30" t="s">
        <v>111</v>
      </c>
      <c r="B376" s="30" t="s">
        <v>349</v>
      </c>
      <c r="C376" s="31">
        <v>640246857</v>
      </c>
      <c r="D376" s="31">
        <v>450000000</v>
      </c>
      <c r="E376" s="32">
        <v>100.31700172545243</v>
      </c>
      <c r="F376" s="32">
        <v>222.92667050100539</v>
      </c>
      <c r="G376" s="31">
        <v>332.285709</v>
      </c>
      <c r="H376" s="32">
        <v>1.2</v>
      </c>
      <c r="I376" s="32">
        <v>-3.4013619360735214E-2</v>
      </c>
      <c r="J376" s="31">
        <v>-234342255</v>
      </c>
      <c r="K376" s="32">
        <v>-1.9202682845225671</v>
      </c>
      <c r="L376" s="32">
        <v>88.888888888888886</v>
      </c>
      <c r="M376" s="32">
        <v>73.84</v>
      </c>
      <c r="N376" s="33">
        <v>37.534695210672801</v>
      </c>
      <c r="O376" s="34">
        <v>602.11286211751258</v>
      </c>
      <c r="P376" s="33">
        <v>20.07042873725042</v>
      </c>
    </row>
    <row r="377" spans="1:16">
      <c r="A377" s="35" t="s">
        <v>211</v>
      </c>
      <c r="B377" s="35" t="s">
        <v>208</v>
      </c>
      <c r="C377" s="36">
        <v>15338755000</v>
      </c>
      <c r="D377" s="36">
        <v>460000000</v>
      </c>
      <c r="E377" s="37">
        <v>3.0485639514675018</v>
      </c>
      <c r="F377" s="37">
        <v>8.9558282945578785E-2</v>
      </c>
      <c r="G377" s="36">
        <v>175.77502699999999</v>
      </c>
      <c r="H377" s="37">
        <v>74.650000000000006</v>
      </c>
      <c r="I377" s="37">
        <v>2.719805887272841</v>
      </c>
      <c r="J377" s="36">
        <v>167767000</v>
      </c>
      <c r="K377" s="37">
        <v>202.90045122103871</v>
      </c>
      <c r="L377" s="37">
        <v>86.956521739130437</v>
      </c>
      <c r="M377" s="37">
        <v>38.21</v>
      </c>
      <c r="N377" s="38">
        <v>44.753513851165764</v>
      </c>
      <c r="O377" s="39">
        <v>1745.5035276691146</v>
      </c>
      <c r="P377" s="38">
        <v>58.18345092230382</v>
      </c>
    </row>
    <row r="378" spans="1:16">
      <c r="A378" s="25" t="s">
        <v>273</v>
      </c>
      <c r="B378" s="25" t="s">
        <v>353</v>
      </c>
      <c r="C378" s="26">
        <v>7127430217</v>
      </c>
      <c r="D378" s="26">
        <v>460000000</v>
      </c>
      <c r="E378" s="27">
        <v>12.917997995540087</v>
      </c>
      <c r="F378" s="27">
        <v>1.0801001668511778</v>
      </c>
      <c r="G378" s="26">
        <v>119.470669</v>
      </c>
      <c r="H378" s="27">
        <v>25.92</v>
      </c>
      <c r="I378" s="27">
        <v>8.0322654219639134E-2</v>
      </c>
      <c r="J378" s="26">
        <v>6350791</v>
      </c>
      <c r="K378" s="27">
        <v>1883.2299787538277</v>
      </c>
      <c r="L378" s="27">
        <v>86.956521739130437</v>
      </c>
      <c r="M378" s="27">
        <v>25.97</v>
      </c>
      <c r="N378" s="28">
        <v>26.686013538602005</v>
      </c>
      <c r="O378" s="29">
        <v>494.98829234264656</v>
      </c>
      <c r="P378" s="28">
        <v>16.499609744754885</v>
      </c>
    </row>
    <row r="379" spans="1:16">
      <c r="A379" s="70" t="s">
        <v>23</v>
      </c>
      <c r="B379" s="70" t="s">
        <v>221</v>
      </c>
      <c r="C379" s="71">
        <v>5228066628</v>
      </c>
      <c r="D379" s="71">
        <v>469768118</v>
      </c>
      <c r="E379" s="72">
        <v>48.763838996009461</v>
      </c>
      <c r="F379" s="72">
        <v>20.760812463654446</v>
      </c>
      <c r="G379" s="71">
        <v>141.922583</v>
      </c>
      <c r="H379" s="72">
        <v>5.78</v>
      </c>
      <c r="I379" s="72">
        <v>-0.1412760921020233</v>
      </c>
      <c r="J379" s="71">
        <v>-49137165</v>
      </c>
      <c r="K379" s="72">
        <v>-47.801711596507452</v>
      </c>
      <c r="L379" s="72">
        <v>85.148392296813981</v>
      </c>
      <c r="M379" s="72">
        <v>30.21</v>
      </c>
      <c r="N379" s="73">
        <v>20.320273280154019</v>
      </c>
      <c r="O379" s="74">
        <v>210.93128191806267</v>
      </c>
      <c r="P379" s="73">
        <v>7.0310427306020893</v>
      </c>
    </row>
    <row r="380" spans="1:16">
      <c r="A380" s="60" t="s">
        <v>360</v>
      </c>
      <c r="B380" s="60" t="s">
        <v>287</v>
      </c>
      <c r="C380" s="61">
        <v>7693162624</v>
      </c>
      <c r="D380" s="61">
        <v>474600000</v>
      </c>
      <c r="E380" s="62">
        <v>10.419865663111484</v>
      </c>
      <c r="F380" s="62">
        <v>0.64573669858899652</v>
      </c>
      <c r="G380" s="61">
        <v>113.270408</v>
      </c>
      <c r="H380" s="62">
        <v>33.9</v>
      </c>
      <c r="I380" s="62">
        <v>-1.3632473152130586</v>
      </c>
      <c r="J380" s="61">
        <v>-76940951</v>
      </c>
      <c r="K380" s="62">
        <v>-209.72446779349011</v>
      </c>
      <c r="L380" s="62">
        <v>84.281500210703754</v>
      </c>
      <c r="M380" s="62">
        <v>23.86</v>
      </c>
      <c r="N380" s="63">
        <v>41.768005346141983</v>
      </c>
      <c r="O380" s="64">
        <v>508.20692198185952</v>
      </c>
      <c r="P380" s="63">
        <v>16.940230732728651</v>
      </c>
    </row>
    <row r="381" spans="1:16">
      <c r="A381" s="60" t="s">
        <v>19</v>
      </c>
      <c r="B381" s="60" t="s">
        <v>287</v>
      </c>
      <c r="C381" s="61">
        <v>4880226905</v>
      </c>
      <c r="D381" s="61">
        <v>480000000</v>
      </c>
      <c r="E381" s="62">
        <v>26.733127359933651</v>
      </c>
      <c r="F381" s="62">
        <v>7.9562879047421582</v>
      </c>
      <c r="G381" s="61">
        <v>200.330117</v>
      </c>
      <c r="H381" s="62">
        <v>7.47</v>
      </c>
      <c r="I381" s="62">
        <v>-0.28168899762611588</v>
      </c>
      <c r="J381" s="61">
        <v>35267669</v>
      </c>
      <c r="K381" s="62">
        <v>95.271394318688877</v>
      </c>
      <c r="L381" s="62">
        <v>83.333333333333329</v>
      </c>
      <c r="M381" s="62">
        <v>41.73</v>
      </c>
      <c r="N381" s="63">
        <v>25.272516359951695</v>
      </c>
      <c r="O381" s="64">
        <v>620.55094817221629</v>
      </c>
      <c r="P381" s="63">
        <v>20.685031605740544</v>
      </c>
    </row>
    <row r="382" spans="1:16">
      <c r="A382" s="40" t="s">
        <v>341</v>
      </c>
      <c r="B382" s="40" t="s">
        <v>255</v>
      </c>
      <c r="C382" s="41">
        <v>3823224810</v>
      </c>
      <c r="D382" s="41">
        <v>486200000</v>
      </c>
      <c r="E382" s="42">
        <v>18.648757138801344</v>
      </c>
      <c r="F382" s="42">
        <v>2.1308968804334456</v>
      </c>
      <c r="G382" s="41">
        <v>116.492937</v>
      </c>
      <c r="H382" s="42">
        <v>18.420000000000002</v>
      </c>
      <c r="I382" s="42">
        <v>-0.37160673754611651</v>
      </c>
      <c r="J382" s="41">
        <v>161327589</v>
      </c>
      <c r="K382" s="42">
        <v>54.247386043809286</v>
      </c>
      <c r="L382" s="42">
        <v>82.270670505964617</v>
      </c>
      <c r="M382" s="42">
        <v>23.95</v>
      </c>
      <c r="N382" s="43">
        <v>70.499041182838283</v>
      </c>
      <c r="O382" s="44">
        <v>924.23687926720913</v>
      </c>
      <c r="P382" s="43">
        <v>30.807895975573636</v>
      </c>
    </row>
    <row r="383" spans="1:16">
      <c r="A383" s="60" t="s">
        <v>73</v>
      </c>
      <c r="B383" s="60" t="s">
        <v>287</v>
      </c>
      <c r="C383" s="61">
        <v>4342116936</v>
      </c>
      <c r="D383" s="61">
        <v>490000000</v>
      </c>
      <c r="E383" s="62">
        <v>47.346332742451096</v>
      </c>
      <c r="F383" s="62">
        <v>10.736129873571677</v>
      </c>
      <c r="G383" s="61">
        <v>88.016211999999996</v>
      </c>
      <c r="H383" s="62">
        <v>9.6</v>
      </c>
      <c r="I383" s="62">
        <v>-4.4541413606420832E-2</v>
      </c>
      <c r="J383" s="61">
        <v>111486274</v>
      </c>
      <c r="K383" s="62">
        <v>39.556439028539067</v>
      </c>
      <c r="L383" s="62">
        <v>81.632653061224488</v>
      </c>
      <c r="M383" s="62">
        <v>17.96</v>
      </c>
      <c r="N383" s="63">
        <v>24.591625636326011</v>
      </c>
      <c r="O383" s="64">
        <v>225.75088278896931</v>
      </c>
      <c r="P383" s="63">
        <v>7.5250294262989765</v>
      </c>
    </row>
    <row r="384" spans="1:16">
      <c r="A384" s="50" t="s">
        <v>184</v>
      </c>
      <c r="B384" s="50" t="s">
        <v>355</v>
      </c>
      <c r="C384" s="51">
        <v>5647873743</v>
      </c>
      <c r="D384" s="51">
        <v>494000000</v>
      </c>
      <c r="E384" s="52">
        <v>4.9661393102640847</v>
      </c>
      <c r="F384" s="52">
        <v>0.37233013272335319</v>
      </c>
      <c r="G384" s="51">
        <v>292.914446</v>
      </c>
      <c r="H384" s="52">
        <v>27.5</v>
      </c>
      <c r="I384" s="52">
        <v>-1.2600830458550156</v>
      </c>
      <c r="J384" s="51">
        <v>-217874647</v>
      </c>
      <c r="K384" s="52">
        <v>-61.218687826491347</v>
      </c>
      <c r="L384" s="52">
        <v>80.97165991902834</v>
      </c>
      <c r="M384" s="52">
        <v>59.29</v>
      </c>
      <c r="N384" s="53">
        <v>27.205207999841747</v>
      </c>
      <c r="O384" s="54">
        <v>52.963923425588511</v>
      </c>
      <c r="P384" s="53">
        <v>1.7654641141862837</v>
      </c>
    </row>
    <row r="385" spans="1:16">
      <c r="A385" s="35" t="s">
        <v>215</v>
      </c>
      <c r="B385" s="35" t="s">
        <v>208</v>
      </c>
      <c r="C385" s="36">
        <v>3274896343</v>
      </c>
      <c r="D385" s="36">
        <v>500000000</v>
      </c>
      <c r="E385" s="37">
        <v>11.147759370040118</v>
      </c>
      <c r="F385" s="37">
        <v>1.2386399300044575</v>
      </c>
      <c r="G385" s="36">
        <v>189.86396500000001</v>
      </c>
      <c r="H385" s="37">
        <v>18.899999999999999</v>
      </c>
      <c r="I385" s="37">
        <v>0.57179028752329941</v>
      </c>
      <c r="J385" s="36">
        <v>223475323</v>
      </c>
      <c r="K385" s="37">
        <v>40.272902972826223</v>
      </c>
      <c r="L385" s="37">
        <v>80</v>
      </c>
      <c r="M385" s="37">
        <v>37.97</v>
      </c>
      <c r="N385" s="38">
        <v>70.159724080812026</v>
      </c>
      <c r="O385" s="39">
        <v>1942.3218987215391</v>
      </c>
      <c r="P385" s="38">
        <v>64.744063290717975</v>
      </c>
    </row>
    <row r="386" spans="1:16">
      <c r="A386" s="35" t="s">
        <v>203</v>
      </c>
      <c r="B386" s="35" t="s">
        <v>200</v>
      </c>
      <c r="C386" s="36">
        <v>6764257574</v>
      </c>
      <c r="D386" s="36">
        <v>500000000</v>
      </c>
      <c r="E386" s="37">
        <v>23.750888802791916</v>
      </c>
      <c r="F386" s="37">
        <v>5.9377222006979791</v>
      </c>
      <c r="G386" s="36">
        <v>194.287902</v>
      </c>
      <c r="H386" s="37">
        <v>8.67</v>
      </c>
      <c r="I386" s="37">
        <v>-8.6663920807570349E-2</v>
      </c>
      <c r="J386" s="36">
        <v>-270382363</v>
      </c>
      <c r="K386" s="37">
        <v>-14.793864346839813</v>
      </c>
      <c r="L386" s="37">
        <v>80</v>
      </c>
      <c r="M386" s="37">
        <v>38.85</v>
      </c>
      <c r="N386" s="38">
        <v>28.472212148442246</v>
      </c>
      <c r="O386" s="39">
        <v>365.93365380464434</v>
      </c>
      <c r="P386" s="38">
        <v>12.197788460154811</v>
      </c>
    </row>
    <row r="387" spans="1:16">
      <c r="A387" s="30" t="s">
        <v>109</v>
      </c>
      <c r="B387" s="30" t="s">
        <v>605</v>
      </c>
      <c r="C387" s="31">
        <v>1566155489</v>
      </c>
      <c r="D387" s="31">
        <v>500000000</v>
      </c>
      <c r="E387" s="32">
        <v>46.936787880921372</v>
      </c>
      <c r="F387" s="32">
        <v>23.468393940460686</v>
      </c>
      <c r="G387" s="31">
        <v>167.149394</v>
      </c>
      <c r="H387" s="32">
        <v>5.0999999999999996</v>
      </c>
      <c r="I387" s="32">
        <v>-2.3030110664639558E-2</v>
      </c>
      <c r="J387" s="31">
        <v>-66095130</v>
      </c>
      <c r="K387" s="32">
        <v>-30.259415481897079</v>
      </c>
      <c r="L387" s="32">
        <v>80</v>
      </c>
      <c r="M387" s="32">
        <v>33.42</v>
      </c>
      <c r="N387" s="33">
        <v>51.975341031264463</v>
      </c>
      <c r="O387" s="34">
        <v>1367.6506993998426</v>
      </c>
      <c r="P387" s="33">
        <v>45.588356646661417</v>
      </c>
    </row>
    <row r="388" spans="1:16">
      <c r="A388" s="65" t="s">
        <v>392</v>
      </c>
      <c r="B388" s="65" t="s">
        <v>393</v>
      </c>
      <c r="C388" s="66">
        <v>2102739086</v>
      </c>
      <c r="D388" s="66">
        <v>500000000</v>
      </c>
      <c r="E388" s="67">
        <v>21.308921832482042</v>
      </c>
      <c r="F388" s="67">
        <v>2.6636152290602553</v>
      </c>
      <c r="G388" s="66">
        <v>109.220557</v>
      </c>
      <c r="H388" s="67">
        <v>17.190000000000001</v>
      </c>
      <c r="I388" s="67">
        <v>-0.58619591039116159</v>
      </c>
      <c r="J388" s="66">
        <v>36441663</v>
      </c>
      <c r="K388" s="67">
        <v>219.52894959815637</v>
      </c>
      <c r="L388" s="67">
        <v>80</v>
      </c>
      <c r="M388" s="67">
        <v>21.84</v>
      </c>
      <c r="N388" s="68">
        <v>17.293000450887352</v>
      </c>
      <c r="O388" s="69">
        <v>1253.1725070275174</v>
      </c>
      <c r="P388" s="68">
        <v>41.77241690091725</v>
      </c>
    </row>
    <row r="389" spans="1:16">
      <c r="A389" s="85" t="s">
        <v>396</v>
      </c>
      <c r="B389" s="85" t="s">
        <v>607</v>
      </c>
      <c r="C389" s="86">
        <v>6926934061</v>
      </c>
      <c r="D389" s="86">
        <v>500000000</v>
      </c>
      <c r="E389" s="87">
        <v>8.8132399541182735</v>
      </c>
      <c r="F389" s="87">
        <v>0.38318434583122929</v>
      </c>
      <c r="G389" s="86">
        <v>101.92848499999999</v>
      </c>
      <c r="H389" s="87">
        <v>44.54</v>
      </c>
      <c r="I389" s="87">
        <v>-0.36216744971250847</v>
      </c>
      <c r="J389" s="86">
        <v>852352853</v>
      </c>
      <c r="K389" s="87">
        <v>26.984129775652899</v>
      </c>
      <c r="L389" s="87">
        <v>80</v>
      </c>
      <c r="M389" s="87">
        <v>20.38</v>
      </c>
      <c r="N389" s="88">
        <v>39.736357104147906</v>
      </c>
      <c r="O389" s="89">
        <v>1401.866312922067</v>
      </c>
      <c r="P389" s="88">
        <v>46.728877097402233</v>
      </c>
    </row>
    <row r="390" spans="1:16">
      <c r="A390" s="30" t="s">
        <v>7</v>
      </c>
      <c r="B390" s="30" t="s">
        <v>349</v>
      </c>
      <c r="C390" s="31">
        <v>83965464000</v>
      </c>
      <c r="D390" s="31">
        <v>500000000</v>
      </c>
      <c r="E390" s="32">
        <v>8.2396077946689736</v>
      </c>
      <c r="F390" s="32">
        <v>0.39236227593661777</v>
      </c>
      <c r="G390" s="31">
        <v>111.62364100000001</v>
      </c>
      <c r="H390" s="32">
        <v>43.5</v>
      </c>
      <c r="I390" s="32">
        <v>-0.26807435778075472</v>
      </c>
      <c r="J390" s="31">
        <v>418795000</v>
      </c>
      <c r="K390" s="32">
        <v>50.143865136880812</v>
      </c>
      <c r="L390" s="32">
        <v>80</v>
      </c>
      <c r="M390" s="32">
        <v>22.32</v>
      </c>
      <c r="N390" s="33">
        <v>31.03054777559398</v>
      </c>
      <c r="O390" s="34">
        <v>639.36357958001452</v>
      </c>
      <c r="P390" s="33">
        <v>21.312119319333817</v>
      </c>
    </row>
    <row r="391" spans="1:16">
      <c r="A391" s="55" t="s">
        <v>293</v>
      </c>
      <c r="B391" s="55" t="s">
        <v>356</v>
      </c>
      <c r="C391" s="56">
        <v>115747897000</v>
      </c>
      <c r="D391" s="56">
        <v>500000000</v>
      </c>
      <c r="E391" s="57">
        <v>1.1596387725223594</v>
      </c>
      <c r="F391" s="57">
        <v>1.5461850300298124E-2</v>
      </c>
      <c r="G391" s="56">
        <v>231.500754</v>
      </c>
      <c r="H391" s="57">
        <v>149</v>
      </c>
      <c r="I391" s="57">
        <v>-2.724435152170372</v>
      </c>
      <c r="J391" s="56">
        <v>-7758354000</v>
      </c>
      <c r="K391" s="57">
        <v>-9.6669989536440326</v>
      </c>
      <c r="L391" s="57">
        <v>80</v>
      </c>
      <c r="M391" s="57">
        <v>46.3</v>
      </c>
      <c r="N391" s="58">
        <v>72.514038386411244</v>
      </c>
      <c r="O391" s="59">
        <v>750.39463815523254</v>
      </c>
      <c r="P391" s="58">
        <v>25.013154605174417</v>
      </c>
    </row>
    <row r="392" spans="1:16">
      <c r="A392" s="40" t="s">
        <v>321</v>
      </c>
      <c r="B392" s="40" t="s">
        <v>255</v>
      </c>
      <c r="C392" s="41">
        <v>2964377336</v>
      </c>
      <c r="D392" s="41">
        <v>500000000</v>
      </c>
      <c r="E392" s="42">
        <v>33.676071551549221</v>
      </c>
      <c r="F392" s="42">
        <v>33.676071551549221</v>
      </c>
      <c r="G392" s="41">
        <v>422.728272</v>
      </c>
      <c r="H392" s="42">
        <v>2.81</v>
      </c>
      <c r="I392" s="42">
        <v>-8.5949328496937927E-2</v>
      </c>
      <c r="J392" s="41">
        <v>-298290114</v>
      </c>
      <c r="K392" s="42">
        <v>-3.3524409729515878</v>
      </c>
      <c r="L392" s="42">
        <v>80</v>
      </c>
      <c r="M392" s="42">
        <v>84.54</v>
      </c>
      <c r="N392" s="43">
        <v>15.066937885682702</v>
      </c>
      <c r="O392" s="44">
        <v>159.40663251295854</v>
      </c>
      <c r="P392" s="43">
        <v>5.3135544170986178</v>
      </c>
    </row>
    <row r="393" spans="1:16">
      <c r="A393" s="60" t="s">
        <v>96</v>
      </c>
      <c r="B393" s="60" t="s">
        <v>287</v>
      </c>
      <c r="C393" s="61">
        <v>2553702389</v>
      </c>
      <c r="D393" s="61">
        <v>500000000</v>
      </c>
      <c r="E393" s="62">
        <v>41.100992845858435</v>
      </c>
      <c r="F393" s="62">
        <v>27.400661897238958</v>
      </c>
      <c r="G393" s="61">
        <v>299.480053</v>
      </c>
      <c r="H393" s="62">
        <v>3.25</v>
      </c>
      <c r="I393" s="62">
        <v>-2.6523123181626307E-2</v>
      </c>
      <c r="J393" s="61">
        <v>75735008</v>
      </c>
      <c r="K393" s="62">
        <v>19.805900066716834</v>
      </c>
      <c r="L393" s="62">
        <v>80</v>
      </c>
      <c r="M393" s="62">
        <v>59.89</v>
      </c>
      <c r="N393" s="63">
        <v>46.058177788483142</v>
      </c>
      <c r="O393" s="64">
        <v>1507.0372679029742</v>
      </c>
      <c r="P393" s="63">
        <v>50.234575596765808</v>
      </c>
    </row>
    <row r="394" spans="1:16">
      <c r="A394" s="30" t="s">
        <v>198</v>
      </c>
      <c r="B394" s="30" t="s">
        <v>605</v>
      </c>
      <c r="C394" s="31">
        <v>6529421000</v>
      </c>
      <c r="D394" s="31">
        <v>500000000</v>
      </c>
      <c r="E394" s="32">
        <v>36.012676462114662</v>
      </c>
      <c r="F394" s="32">
        <v>9.0031691155286655</v>
      </c>
      <c r="G394" s="31">
        <v>124.820319</v>
      </c>
      <c r="H394" s="32">
        <v>8.9</v>
      </c>
      <c r="I394" s="32">
        <v>-0.89758865893606909</v>
      </c>
      <c r="J394" s="31">
        <v>-116951000</v>
      </c>
      <c r="K394" s="32">
        <v>-34.20235825260152</v>
      </c>
      <c r="L394" s="32">
        <v>80</v>
      </c>
      <c r="M394" s="32">
        <v>24.96</v>
      </c>
      <c r="N394" s="33">
        <v>18.927681921989098</v>
      </c>
      <c r="O394" s="34">
        <v>574.00003281459942</v>
      </c>
      <c r="P394" s="33">
        <v>19.133334427153315</v>
      </c>
    </row>
    <row r="395" spans="1:16">
      <c r="A395" s="45" t="s">
        <v>196</v>
      </c>
      <c r="B395" s="45" t="s">
        <v>375</v>
      </c>
      <c r="C395" s="46">
        <v>58964771000</v>
      </c>
      <c r="D395" s="46">
        <v>500000000</v>
      </c>
      <c r="E395" s="47">
        <v>1.2742810267519373</v>
      </c>
      <c r="F395" s="47">
        <v>9.7273360820758579E-3</v>
      </c>
      <c r="G395" s="46">
        <v>120.540333</v>
      </c>
      <c r="H395" s="47">
        <v>260.5</v>
      </c>
      <c r="I395" s="47">
        <v>-2.7500700474226392</v>
      </c>
      <c r="J395" s="46">
        <v>2988567000</v>
      </c>
      <c r="K395" s="47">
        <v>43.833716962008886</v>
      </c>
      <c r="L395" s="47">
        <v>80</v>
      </c>
      <c r="M395" s="47">
        <v>24.1</v>
      </c>
      <c r="N395" s="48">
        <v>70.637518395816798</v>
      </c>
      <c r="O395" s="49">
        <v>596.03354963673416</v>
      </c>
      <c r="P395" s="48">
        <v>19.867784987891138</v>
      </c>
    </row>
    <row r="396" spans="1:16">
      <c r="A396" s="35" t="s">
        <v>181</v>
      </c>
      <c r="B396" s="35" t="s">
        <v>200</v>
      </c>
      <c r="C396" s="36">
        <v>959761015</v>
      </c>
      <c r="D396" s="36">
        <v>500000000</v>
      </c>
      <c r="E396" s="37">
        <v>77.169425473627356</v>
      </c>
      <c r="F396" s="37">
        <v>77.169425473627356</v>
      </c>
      <c r="G396" s="36">
        <v>195.60929400000001</v>
      </c>
      <c r="H396" s="37">
        <v>2.65</v>
      </c>
      <c r="I396" s="37">
        <v>-7.3291291678571735E-2</v>
      </c>
      <c r="J396" s="36">
        <v>70090339</v>
      </c>
      <c r="K396" s="37">
        <v>14.267301517831152</v>
      </c>
      <c r="L396" s="37">
        <v>80</v>
      </c>
      <c r="M396" s="37">
        <v>39.119999999999997</v>
      </c>
      <c r="N396" s="38">
        <v>52.723015007891988</v>
      </c>
      <c r="O396" s="39">
        <v>151.96400645082448</v>
      </c>
      <c r="P396" s="38">
        <v>5.0654668816941495</v>
      </c>
    </row>
    <row r="397" spans="1:16">
      <c r="A397" t="s">
        <v>2181</v>
      </c>
      <c r="C397" s="14">
        <v>9235306507</v>
      </c>
      <c r="D397" s="14">
        <v>500000000</v>
      </c>
      <c r="E397" s="19">
        <v>0</v>
      </c>
      <c r="F397" s="19">
        <v>0</v>
      </c>
      <c r="G397" s="14">
        <v>0</v>
      </c>
      <c r="H397" s="19">
        <v>38.56</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15.647337001402954</v>
      </c>
      <c r="F398" s="27">
        <v>1.3215757598409814</v>
      </c>
      <c r="G398" s="26">
        <v>109.374763</v>
      </c>
      <c r="H398" s="27">
        <v>23.38</v>
      </c>
      <c r="I398" s="27">
        <v>-0.27874705605535155</v>
      </c>
      <c r="J398" s="26">
        <v>-133038799</v>
      </c>
      <c r="K398" s="27">
        <v>-88.995911658823672</v>
      </c>
      <c r="L398" s="27">
        <v>77.703298583310939</v>
      </c>
      <c r="M398" s="27">
        <v>21.24</v>
      </c>
      <c r="N398" s="28">
        <v>68.970846194431985</v>
      </c>
      <c r="O398" s="29">
        <v>458.08960974225226</v>
      </c>
      <c r="P398" s="28">
        <v>15.269653658075075</v>
      </c>
    </row>
    <row r="399" spans="1:16">
      <c r="A399" s="25" t="s">
        <v>526</v>
      </c>
      <c r="B399" s="25" t="s">
        <v>353</v>
      </c>
      <c r="C399" s="26">
        <v>8353028000</v>
      </c>
      <c r="D399" s="26">
        <v>516180000</v>
      </c>
      <c r="E399" s="27">
        <v>12.747422731585388</v>
      </c>
      <c r="F399" s="27">
        <v>1.1225314928535666</v>
      </c>
      <c r="G399" s="26">
        <v>138.27239</v>
      </c>
      <c r="H399" s="27">
        <v>22.7</v>
      </c>
      <c r="I399" s="27">
        <v>-0.29127656603849061</v>
      </c>
      <c r="J399" s="26">
        <v>9266000</v>
      </c>
      <c r="K399" s="27">
        <v>1225.5514785236348</v>
      </c>
      <c r="L399" s="27">
        <v>77.492347630671475</v>
      </c>
      <c r="M399" s="27">
        <v>26.78</v>
      </c>
      <c r="N399" s="28">
        <v>19.880042034781134</v>
      </c>
      <c r="O399" s="29">
        <v>132.46154553189183</v>
      </c>
      <c r="P399" s="28">
        <v>4.4153848510630613</v>
      </c>
    </row>
    <row r="400" spans="1:16">
      <c r="A400" t="s">
        <v>2192</v>
      </c>
      <c r="C400" s="14">
        <v>15590464000</v>
      </c>
      <c r="D400" s="14">
        <v>529355000</v>
      </c>
      <c r="E400" s="19">
        <v>0</v>
      </c>
      <c r="F400" s="19">
        <v>0</v>
      </c>
      <c r="G400" s="14">
        <v>0</v>
      </c>
      <c r="H400" s="19">
        <v>136</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25.378732535847274</v>
      </c>
      <c r="F401" s="67">
        <v>9.4873766489148679</v>
      </c>
      <c r="G401" s="66">
        <v>285.553631</v>
      </c>
      <c r="H401" s="67">
        <v>5.52</v>
      </c>
      <c r="I401" s="67">
        <v>-0.19484541754924756</v>
      </c>
      <c r="J401" s="66">
        <v>-32229759</v>
      </c>
      <c r="K401" s="67">
        <v>-82.99782818729733</v>
      </c>
      <c r="L401" s="67">
        <v>74.766355140186917</v>
      </c>
      <c r="M401" s="67">
        <v>53.37</v>
      </c>
      <c r="N401" s="68">
        <v>60.289058478218877</v>
      </c>
      <c r="O401" s="69">
        <v>231.51023721204501</v>
      </c>
      <c r="P401" s="68">
        <v>7.717007907068167</v>
      </c>
    </row>
    <row r="402" spans="1:16">
      <c r="A402" s="35" t="s">
        <v>702</v>
      </c>
      <c r="B402" s="35" t="s">
        <v>208</v>
      </c>
      <c r="C402" s="36">
        <v>18418307434</v>
      </c>
      <c r="D402" s="36">
        <v>540000000</v>
      </c>
      <c r="E402" s="37">
        <v>10.912464963894363</v>
      </c>
      <c r="F402" s="37">
        <v>0.63150838911425711</v>
      </c>
      <c r="G402" s="36">
        <v>109.977541</v>
      </c>
      <c r="H402" s="37">
        <v>33.340000000000003</v>
      </c>
      <c r="I402" s="37">
        <v>-0.59333763413224005</v>
      </c>
      <c r="J402" s="36">
        <v>45967799</v>
      </c>
      <c r="K402" s="37">
        <v>375.91532281108346</v>
      </c>
      <c r="L402" s="37">
        <v>74.074074074074076</v>
      </c>
      <c r="M402" s="37">
        <v>20.36</v>
      </c>
      <c r="N402" s="38">
        <v>50.05341483616828</v>
      </c>
      <c r="O402" s="39">
        <v>920.50598582228008</v>
      </c>
      <c r="P402" s="38">
        <v>30.68353286074267</v>
      </c>
    </row>
    <row r="403" spans="1:16">
      <c r="A403" s="35" t="s">
        <v>216</v>
      </c>
      <c r="B403" s="35" t="s">
        <v>208</v>
      </c>
      <c r="C403" s="36">
        <v>15688842293</v>
      </c>
      <c r="D403" s="36">
        <v>540000000</v>
      </c>
      <c r="E403" s="37">
        <v>11.211928774652788</v>
      </c>
      <c r="F403" s="37">
        <v>0.94376504837144681</v>
      </c>
      <c r="G403" s="36">
        <v>160.71315899999999</v>
      </c>
      <c r="H403" s="37">
        <v>22.2</v>
      </c>
      <c r="I403" s="37">
        <v>-0.43559645545009573</v>
      </c>
      <c r="J403" s="36">
        <v>164148082</v>
      </c>
      <c r="K403" s="37">
        <v>72.3736753744098</v>
      </c>
      <c r="L403" s="37">
        <v>74.074074074074076</v>
      </c>
      <c r="M403" s="37">
        <v>29.76</v>
      </c>
      <c r="N403" s="38">
        <v>29.454461619168644</v>
      </c>
      <c r="O403" s="39">
        <v>290.51567733150642</v>
      </c>
      <c r="P403" s="38">
        <v>9.6838559110502143</v>
      </c>
    </row>
    <row r="404" spans="1:16">
      <c r="A404" s="30" t="s">
        <v>125</v>
      </c>
      <c r="B404" s="30" t="s">
        <v>349</v>
      </c>
      <c r="C404" s="31">
        <v>4744517178</v>
      </c>
      <c r="D404" s="31">
        <v>540000000</v>
      </c>
      <c r="E404" s="32">
        <v>14.842154062598119</v>
      </c>
      <c r="F404" s="32">
        <v>3.4356838107866019</v>
      </c>
      <c r="G404" s="31">
        <v>324.72809000000001</v>
      </c>
      <c r="H404" s="32">
        <v>8.3000000000000007</v>
      </c>
      <c r="I404" s="32">
        <v>0.1282162574410215</v>
      </c>
      <c r="J404" s="31">
        <v>502484611</v>
      </c>
      <c r="K404" s="32">
        <v>8.597278215949185</v>
      </c>
      <c r="L404" s="32">
        <v>74.074074074074076</v>
      </c>
      <c r="M404" s="32">
        <v>60.13</v>
      </c>
      <c r="N404" s="33">
        <v>2.2395483807479692</v>
      </c>
      <c r="O404" s="34">
        <v>1454.4976849597617</v>
      </c>
      <c r="P404" s="33">
        <v>48.483256165325393</v>
      </c>
    </row>
    <row r="405" spans="1:16">
      <c r="A405" s="30" t="s">
        <v>133</v>
      </c>
      <c r="B405" s="30" t="s">
        <v>349</v>
      </c>
      <c r="C405" s="31">
        <v>2247762700</v>
      </c>
      <c r="D405" s="31">
        <v>543595733</v>
      </c>
      <c r="E405" s="32">
        <v>0.96512464592962144</v>
      </c>
      <c r="F405" s="32">
        <v>8.4545028010437149E-3</v>
      </c>
      <c r="G405" s="31">
        <v>196.92824899999999</v>
      </c>
      <c r="H405" s="32">
        <v>210.5</v>
      </c>
      <c r="I405" s="32">
        <v>10.338088646998244</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19.600000000000001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14.949472576627707</v>
      </c>
      <c r="F407" s="42">
        <v>0.7413574300336081</v>
      </c>
      <c r="G407" s="41">
        <v>71.523961</v>
      </c>
      <c r="H407" s="42">
        <v>37.42</v>
      </c>
      <c r="I407" s="42">
        <v>0.88657217771809371</v>
      </c>
      <c r="J407" s="41">
        <v>294689392</v>
      </c>
      <c r="K407" s="42">
        <v>68.427980604065993</v>
      </c>
      <c r="L407" s="42">
        <v>73.394495412844037</v>
      </c>
      <c r="M407" s="42">
        <v>13.12</v>
      </c>
      <c r="N407" s="43">
        <v>46.074526176296651</v>
      </c>
      <c r="O407" s="44">
        <v>2198.6023683233516</v>
      </c>
      <c r="P407" s="43">
        <v>73.286745610778382</v>
      </c>
    </row>
    <row r="408" spans="1:16">
      <c r="A408" s="70" t="s">
        <v>478</v>
      </c>
      <c r="B408" s="70" t="s">
        <v>221</v>
      </c>
      <c r="C408" s="71">
        <v>15925799746</v>
      </c>
      <c r="D408" s="71">
        <v>545854435</v>
      </c>
      <c r="E408" s="72">
        <v>10.359958123370147</v>
      </c>
      <c r="F408" s="72">
        <v>0.32723003825060593</v>
      </c>
      <c r="G408" s="71">
        <v>65.829008000000002</v>
      </c>
      <c r="H408" s="72">
        <v>58.7</v>
      </c>
      <c r="I408" s="72">
        <v>1.9304562752342991</v>
      </c>
      <c r="J408" s="71">
        <v>-113776797</v>
      </c>
      <c r="K408" s="72">
        <v>-278.26022585255237</v>
      </c>
      <c r="L408" s="72">
        <v>73.279609791940231</v>
      </c>
      <c r="M408" s="72">
        <v>12.05</v>
      </c>
      <c r="N408" s="73">
        <v>16.606615783972916</v>
      </c>
      <c r="O408" s="74">
        <v>1676.0256825132458</v>
      </c>
      <c r="P408" s="73">
        <v>55.867522750441523</v>
      </c>
    </row>
    <row r="409" spans="1:16">
      <c r="A409" s="60" t="s">
        <v>199</v>
      </c>
      <c r="B409" s="60" t="s">
        <v>287</v>
      </c>
      <c r="C409" s="61">
        <v>1509446134</v>
      </c>
      <c r="D409" s="61">
        <v>546000000</v>
      </c>
      <c r="E409" s="62">
        <v>39.299030270883698</v>
      </c>
      <c r="F409" s="62">
        <v>17.994061479342353</v>
      </c>
      <c r="G409" s="61">
        <v>205.642202</v>
      </c>
      <c r="H409" s="62">
        <v>4.95</v>
      </c>
      <c r="I409" s="62">
        <v>-0.17990252070668333</v>
      </c>
      <c r="J409" s="61">
        <v>-45102815</v>
      </c>
      <c r="K409" s="62">
        <v>-48.422698228480861</v>
      </c>
      <c r="L409" s="62">
        <v>73.260073260073256</v>
      </c>
      <c r="M409" s="62">
        <v>37.659999999999997</v>
      </c>
      <c r="N409" s="63">
        <v>38.363616764463949</v>
      </c>
      <c r="O409" s="64">
        <v>128.33408609991744</v>
      </c>
      <c r="P409" s="63">
        <v>4.2778028699972479</v>
      </c>
    </row>
    <row r="410" spans="1:16">
      <c r="A410" s="80" t="s">
        <v>288</v>
      </c>
      <c r="B410" s="80" t="s">
        <v>352</v>
      </c>
      <c r="C410" s="81">
        <v>1494939583</v>
      </c>
      <c r="D410" s="81">
        <v>560000000</v>
      </c>
      <c r="E410" s="82">
        <v>16.222955845916182</v>
      </c>
      <c r="F410" s="82">
        <v>4.8282606684274354</v>
      </c>
      <c r="G410" s="81">
        <v>363.678921</v>
      </c>
      <c r="H410" s="82">
        <v>6.78</v>
      </c>
      <c r="I410" s="82">
        <v>-0.14895396202465072</v>
      </c>
      <c r="J410" s="81">
        <v>-302905028</v>
      </c>
      <c r="K410" s="82">
        <v>-11.092585759256528</v>
      </c>
      <c r="L410" s="82">
        <v>71.428571428571431</v>
      </c>
      <c r="M410" s="82">
        <v>64.94</v>
      </c>
      <c r="N410" s="83">
        <v>66.291393562536285</v>
      </c>
      <c r="O410" s="84">
        <v>113.14283720645197</v>
      </c>
      <c r="P410" s="83">
        <v>3.7714279068817325</v>
      </c>
    </row>
    <row r="411" spans="1:16">
      <c r="A411" s="35" t="s">
        <v>631</v>
      </c>
      <c r="B411" s="35" t="s">
        <v>208</v>
      </c>
      <c r="C411" s="36">
        <v>3343455014</v>
      </c>
      <c r="D411" s="36">
        <v>577000000</v>
      </c>
      <c r="E411" s="37">
        <v>1.8526589678774823</v>
      </c>
      <c r="F411" s="37">
        <v>1.726262059854906E-2</v>
      </c>
      <c r="G411" s="36">
        <v>115.48181</v>
      </c>
      <c r="H411" s="37">
        <v>187</v>
      </c>
      <c r="I411" s="37">
        <v>19.773615980738612</v>
      </c>
      <c r="J411" s="36">
        <v>-69780713</v>
      </c>
      <c r="K411" s="37">
        <v>-1537.989444160595</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20.49738826409655</v>
      </c>
      <c r="F412" s="32">
        <v>4.3536982433729694</v>
      </c>
      <c r="G412" s="31">
        <v>218.04563899999999</v>
      </c>
      <c r="H412" s="32">
        <v>8.9499999999999993</v>
      </c>
      <c r="I412" s="32">
        <v>0.50352883636269929</v>
      </c>
      <c r="J412" s="31">
        <v>1465040722</v>
      </c>
      <c r="K412" s="32">
        <v>3.2135902909052381</v>
      </c>
      <c r="L412" s="32">
        <v>67.968827049037543</v>
      </c>
      <c r="M412" s="32">
        <v>37.049999999999997</v>
      </c>
      <c r="N412" s="33">
        <v>43.626082350695022</v>
      </c>
      <c r="O412" s="34">
        <v>1875.3288709427841</v>
      </c>
      <c r="P412" s="33">
        <v>62.510962364759472</v>
      </c>
    </row>
    <row r="413" spans="1:16">
      <c r="A413" s="30" t="s">
        <v>534</v>
      </c>
      <c r="B413" s="30" t="s">
        <v>605</v>
      </c>
      <c r="C413" s="31">
        <v>16816639000</v>
      </c>
      <c r="D413" s="31">
        <v>590000000</v>
      </c>
      <c r="E413" s="32">
        <v>14.083802852110917</v>
      </c>
      <c r="F413" s="32">
        <v>0.85253043898976499</v>
      </c>
      <c r="G413" s="31">
        <v>100.037674</v>
      </c>
      <c r="H413" s="32">
        <v>28.4</v>
      </c>
      <c r="I413" s="32">
        <v>-0.3568457287607103</v>
      </c>
      <c r="J413" s="31">
        <v>-142397000</v>
      </c>
      <c r="K413" s="32">
        <v>-116.01368006348449</v>
      </c>
      <c r="L413" s="32">
        <v>67.79661016949153</v>
      </c>
      <c r="M413" s="32">
        <v>16.95</v>
      </c>
      <c r="N413" s="33">
        <v>20.457188238176638</v>
      </c>
      <c r="O413" s="34">
        <v>195.92498328726595</v>
      </c>
      <c r="P413" s="33">
        <v>6.5308327762421978</v>
      </c>
    </row>
    <row r="414" spans="1:16">
      <c r="A414" s="30" t="s">
        <v>13</v>
      </c>
      <c r="B414" s="30" t="s">
        <v>349</v>
      </c>
      <c r="C414" s="31">
        <v>2897114703</v>
      </c>
      <c r="D414" s="31">
        <v>590000000</v>
      </c>
      <c r="E414" s="32">
        <v>51.640789252002534</v>
      </c>
      <c r="F414" s="32">
        <v>87.526761444072093</v>
      </c>
      <c r="G414" s="31">
        <v>499.73981700000002</v>
      </c>
      <c r="H414" s="32">
        <v>1.55</v>
      </c>
      <c r="I414" s="32">
        <v>-3.6720057361816938E-2</v>
      </c>
      <c r="J414" s="31">
        <v>-87697633</v>
      </c>
      <c r="K414" s="32">
        <v>-6.7276616234328692</v>
      </c>
      <c r="L414" s="32">
        <v>67.79661016949153</v>
      </c>
      <c r="M414" s="32">
        <v>84.7</v>
      </c>
      <c r="N414" s="33">
        <v>11.691560380710573</v>
      </c>
      <c r="O414" s="34">
        <v>235.81723842285956</v>
      </c>
      <c r="P414" s="33">
        <v>7.8605746140953183</v>
      </c>
    </row>
    <row r="415" spans="1:16">
      <c r="A415" s="25" t="s">
        <v>116</v>
      </c>
      <c r="B415" s="25" t="s">
        <v>691</v>
      </c>
      <c r="C415" s="26">
        <v>2293640501</v>
      </c>
      <c r="D415" s="26">
        <v>592000000</v>
      </c>
      <c r="E415" s="27">
        <v>48.827552802115598</v>
      </c>
      <c r="F415" s="27">
        <v>11.782710618271139</v>
      </c>
      <c r="G415" s="26">
        <v>110.71429000000001</v>
      </c>
      <c r="H415" s="27">
        <v>7.4</v>
      </c>
      <c r="I415" s="27">
        <v>7.3307054643930947E-2</v>
      </c>
      <c r="J415" s="26">
        <v>-484144539</v>
      </c>
      <c r="K415" s="27">
        <v>-8.5594273325057575</v>
      </c>
      <c r="L415" s="27">
        <v>67.567567567567565</v>
      </c>
      <c r="M415" s="27">
        <v>18.7</v>
      </c>
      <c r="N415" s="28">
        <v>58.330816287923518</v>
      </c>
      <c r="O415" s="29">
        <v>1541.1273886076688</v>
      </c>
      <c r="P415" s="28">
        <v>51.370912953588956</v>
      </c>
    </row>
    <row r="416" spans="1:16">
      <c r="A416" s="80" t="s">
        <v>4</v>
      </c>
      <c r="B416" s="80" t="s">
        <v>352</v>
      </c>
      <c r="C416" s="81">
        <v>38132118898</v>
      </c>
      <c r="D416" s="81">
        <v>593290008</v>
      </c>
      <c r="E416" s="82">
        <v>2.8159956949490597</v>
      </c>
      <c r="F416" s="82">
        <v>8.3270293749360333E-2</v>
      </c>
      <c r="G416" s="81">
        <v>248.81611699999999</v>
      </c>
      <c r="H416" s="82">
        <v>57.1</v>
      </c>
      <c r="I416" s="82">
        <v>1.5761479286041862</v>
      </c>
      <c r="J416" s="81">
        <v>-735697133</v>
      </c>
      <c r="K416" s="82">
        <v>-45.966647060455514</v>
      </c>
      <c r="L416" s="82">
        <v>67.420653408341238</v>
      </c>
      <c r="M416" s="82">
        <v>41.93</v>
      </c>
      <c r="N416" s="83">
        <v>67.064058422197348</v>
      </c>
      <c r="O416" s="84">
        <v>1755.462124529535</v>
      </c>
      <c r="P416" s="83">
        <v>58.515404150984502</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65.029357503444942</v>
      </c>
      <c r="F418" s="32">
        <v>108.38226250574156</v>
      </c>
      <c r="G418" s="31">
        <v>399.45994000000002</v>
      </c>
      <c r="H418" s="32">
        <v>1.54</v>
      </c>
      <c r="I418" s="32">
        <v>-4.2404004104366289E-2</v>
      </c>
      <c r="J418" s="31">
        <v>-82587584</v>
      </c>
      <c r="K418" s="32">
        <v>-7.2650145571518356</v>
      </c>
      <c r="L418" s="32">
        <v>66.666666666666671</v>
      </c>
      <c r="M418" s="32">
        <v>66.569999999999993</v>
      </c>
      <c r="N418" s="33">
        <v>114.70553072265308</v>
      </c>
      <c r="O418" s="34">
        <v>708.25447053973119</v>
      </c>
      <c r="P418" s="33">
        <v>23.608482351324373</v>
      </c>
    </row>
    <row r="419" spans="1:16">
      <c r="A419" s="80" t="s">
        <v>272</v>
      </c>
      <c r="B419" s="80" t="s">
        <v>352</v>
      </c>
      <c r="C419" s="81">
        <v>188976717000</v>
      </c>
      <c r="D419" s="81">
        <v>600000000</v>
      </c>
      <c r="E419" s="82">
        <v>0.23859052646490855</v>
      </c>
      <c r="F419" s="82">
        <v>9.7702918290298348E-4</v>
      </c>
      <c r="G419" s="81">
        <v>825.45875799999999</v>
      </c>
      <c r="H419" s="82">
        <v>406.25</v>
      </c>
      <c r="I419" s="82">
        <v>7.8434721965984409</v>
      </c>
      <c r="J419" s="81">
        <v>6551167000</v>
      </c>
      <c r="K419" s="82">
        <v>37.275801395384974</v>
      </c>
      <c r="L419" s="82">
        <v>66.666666666666671</v>
      </c>
      <c r="M419" s="82">
        <v>68.78</v>
      </c>
      <c r="N419" s="83">
        <v>52.098128192978109</v>
      </c>
      <c r="O419" s="84">
        <v>2043.3776514484205</v>
      </c>
      <c r="P419" s="83">
        <v>68.112588381614017</v>
      </c>
    </row>
    <row r="420" spans="1:16">
      <c r="A420" s="30" t="s">
        <v>305</v>
      </c>
      <c r="B420" s="30" t="s">
        <v>349</v>
      </c>
      <c r="C420" s="31">
        <v>1496832828</v>
      </c>
      <c r="D420" s="31">
        <v>600000000</v>
      </c>
      <c r="E420" s="32">
        <v>34.275815430218039</v>
      </c>
      <c r="F420" s="32">
        <v>28.563179525181699</v>
      </c>
      <c r="G420" s="31">
        <v>523.35924</v>
      </c>
      <c r="H420" s="32">
        <v>2.23</v>
      </c>
      <c r="I420" s="32">
        <v>7.4950965853539655E-3</v>
      </c>
      <c r="J420" s="31">
        <v>-18291894</v>
      </c>
      <c r="K420" s="32">
        <v>-65.602829318822856</v>
      </c>
      <c r="L420" s="32">
        <v>66.666666666666671</v>
      </c>
      <c r="M420" s="32">
        <v>87.22</v>
      </c>
      <c r="N420" s="33">
        <v>27.829858360971983</v>
      </c>
      <c r="O420" s="34">
        <v>845.28601672834668</v>
      </c>
      <c r="P420" s="33">
        <v>28.176200557611555</v>
      </c>
    </row>
    <row r="421" spans="1:16">
      <c r="A421" s="55" t="s">
        <v>455</v>
      </c>
      <c r="B421" s="55" t="s">
        <v>233</v>
      </c>
      <c r="C421" s="56">
        <v>2527222364</v>
      </c>
      <c r="D421" s="56">
        <v>600000000</v>
      </c>
      <c r="E421" s="57">
        <v>43.224084459861039</v>
      </c>
      <c r="F421" s="57">
        <v>14.408028153287013</v>
      </c>
      <c r="G421" s="56">
        <v>163.504896</v>
      </c>
      <c r="H421" s="57">
        <v>5.66</v>
      </c>
      <c r="I421" s="57">
        <v>-4.7595641740958428E-2</v>
      </c>
      <c r="J421" s="56">
        <v>-2865114</v>
      </c>
      <c r="K421" s="57">
        <v>-1047.0787549814772</v>
      </c>
      <c r="L421" s="57">
        <v>66.666666666666671</v>
      </c>
      <c r="M421" s="57">
        <v>27.25</v>
      </c>
      <c r="N421" s="58">
        <v>58.888931555108307</v>
      </c>
      <c r="O421" s="59">
        <v>615.57579444279634</v>
      </c>
      <c r="P421" s="58">
        <v>20.519193148093212</v>
      </c>
    </row>
    <row r="422" spans="1:16">
      <c r="A422" s="30" t="s">
        <v>131</v>
      </c>
      <c r="B422" s="30" t="s">
        <v>349</v>
      </c>
      <c r="C422" s="31">
        <v>5420476820</v>
      </c>
      <c r="D422" s="31">
        <v>600000000</v>
      </c>
      <c r="E422" s="32">
        <v>27.891190330459011</v>
      </c>
      <c r="F422" s="32">
        <v>15.495105739143895</v>
      </c>
      <c r="G422" s="31">
        <v>476.48790200000002</v>
      </c>
      <c r="H422" s="32">
        <v>3.01</v>
      </c>
      <c r="I422" s="32">
        <v>4.2204238736508692E-2</v>
      </c>
      <c r="J422" s="31">
        <v>-882648890</v>
      </c>
      <c r="K422" s="32">
        <v>-2.0393159957409566</v>
      </c>
      <c r="L422" s="32">
        <v>66.666666666666671</v>
      </c>
      <c r="M422" s="32">
        <v>79.41</v>
      </c>
      <c r="N422" s="33">
        <v>33.234709875584507</v>
      </c>
      <c r="O422" s="34">
        <v>779.76662548226261</v>
      </c>
      <c r="P422" s="33">
        <v>25.992220849408753</v>
      </c>
    </row>
    <row r="423" spans="1:16">
      <c r="A423" s="40" t="s">
        <v>519</v>
      </c>
      <c r="B423" s="40" t="s">
        <v>255</v>
      </c>
      <c r="C423" s="41">
        <v>5131323395</v>
      </c>
      <c r="D423" s="41">
        <v>600000000</v>
      </c>
      <c r="E423" s="42">
        <v>15.337333923513942</v>
      </c>
      <c r="F423" s="42">
        <v>1.4201235114364761</v>
      </c>
      <c r="G423" s="41">
        <v>139.029326</v>
      </c>
      <c r="H423" s="42">
        <v>18.760000000000002</v>
      </c>
      <c r="I423" s="42">
        <v>-0.79099268562898573</v>
      </c>
      <c r="J423" s="41">
        <v>229985505</v>
      </c>
      <c r="K423" s="42">
        <v>46.959481207304783</v>
      </c>
      <c r="L423" s="42">
        <v>66.666666666666671</v>
      </c>
      <c r="M423" s="42">
        <v>23.17</v>
      </c>
      <c r="N423" s="43">
        <v>63.177769907081412</v>
      </c>
      <c r="O423" s="44">
        <v>1016.1397296051983</v>
      </c>
      <c r="P423" s="43">
        <v>33.871324320173279</v>
      </c>
    </row>
    <row r="424" spans="1:16">
      <c r="A424" s="40" t="s">
        <v>180</v>
      </c>
      <c r="B424" s="40" t="s">
        <v>255</v>
      </c>
      <c r="C424" s="41">
        <v>1146147548</v>
      </c>
      <c r="D424" s="41">
        <v>600000000</v>
      </c>
      <c r="E424" s="42">
        <v>52.078857806490589</v>
      </c>
      <c r="F424" s="42">
        <v>43.399048172075489</v>
      </c>
      <c r="G424" s="41">
        <v>335.41250200000002</v>
      </c>
      <c r="H424" s="42">
        <v>2.29</v>
      </c>
      <c r="I424" s="42">
        <v>2.3918280848318041E-2</v>
      </c>
      <c r="J424" s="41">
        <v>-60642937</v>
      </c>
      <c r="K424" s="42">
        <v>-19.787959808081194</v>
      </c>
      <c r="L424" s="42">
        <v>66.666666666666671</v>
      </c>
      <c r="M424" s="42">
        <v>55.9</v>
      </c>
      <c r="N424" s="43">
        <v>58.083701333702166</v>
      </c>
      <c r="O424" s="44">
        <v>1155.6476498310478</v>
      </c>
      <c r="P424" s="43">
        <v>38.521588327701593</v>
      </c>
    </row>
    <row r="425" spans="1:16">
      <c r="A425" s="45" t="s">
        <v>742</v>
      </c>
      <c r="B425" s="45" t="s">
        <v>695</v>
      </c>
      <c r="C425" s="46">
        <v>2485538000</v>
      </c>
      <c r="D425" s="46">
        <v>600000000</v>
      </c>
      <c r="E425" s="47">
        <v>22.871074608876036</v>
      </c>
      <c r="F425" s="47">
        <v>2.4688120260012991</v>
      </c>
      <c r="G425" s="46">
        <v>159.75809699999999</v>
      </c>
      <c r="H425" s="47">
        <v>10.95</v>
      </c>
      <c r="I425" s="47">
        <v>-0.31452017913442809</v>
      </c>
      <c r="J425" s="46">
        <v>131816000</v>
      </c>
      <c r="K425" s="47">
        <v>70.279783941251438</v>
      </c>
      <c r="L425" s="47">
        <v>66.666666666666671</v>
      </c>
      <c r="M425" s="47">
        <v>26.62</v>
      </c>
      <c r="N425" s="48">
        <v>0</v>
      </c>
      <c r="O425" s="49">
        <v>277.25576141110275</v>
      </c>
      <c r="P425" s="48">
        <v>9.2418587137034258</v>
      </c>
    </row>
    <row r="426" spans="1:16">
      <c r="A426" s="45" t="s">
        <v>429</v>
      </c>
      <c r="B426" s="45" t="s">
        <v>375</v>
      </c>
      <c r="C426" s="46">
        <v>4917779893</v>
      </c>
      <c r="D426" s="46">
        <v>600000000</v>
      </c>
      <c r="E426" s="47">
        <v>39.767092095017901</v>
      </c>
      <c r="F426" s="47">
        <v>22.092828941676611</v>
      </c>
      <c r="G426" s="46">
        <v>321.37161300000002</v>
      </c>
      <c r="H426" s="47">
        <v>3.13</v>
      </c>
      <c r="I426" s="47">
        <v>-9.8087963938544132E-2</v>
      </c>
      <c r="J426" s="46">
        <v>-340452455</v>
      </c>
      <c r="K426" s="47">
        <v>-5.28708186286981</v>
      </c>
      <c r="L426" s="47">
        <v>66.666666666666671</v>
      </c>
      <c r="M426" s="47">
        <v>53.56</v>
      </c>
      <c r="N426" s="48">
        <v>42.589553783921524</v>
      </c>
      <c r="O426" s="49">
        <v>425.16151226743438</v>
      </c>
      <c r="P426" s="48">
        <v>14.17205040891448</v>
      </c>
    </row>
    <row r="427" spans="1:16">
      <c r="A427" s="40" t="s">
        <v>771</v>
      </c>
      <c r="B427" s="40" t="s">
        <v>255</v>
      </c>
      <c r="C427" s="41">
        <v>6697968298</v>
      </c>
      <c r="D427" s="41">
        <v>609000000</v>
      </c>
      <c r="E427" s="42">
        <v>33.96782591137314</v>
      </c>
      <c r="F427" s="42">
        <v>6.1973774696904105</v>
      </c>
      <c r="G427" s="41">
        <v>123.570446</v>
      </c>
      <c r="H427" s="42">
        <v>9.5299999999999994</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35.06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1.2503164179666186</v>
      </c>
      <c r="F429" s="32">
        <v>5.8528836552382627E-3</v>
      </c>
      <c r="G429" s="31">
        <v>92.579552000000007</v>
      </c>
      <c r="H429" s="32">
        <v>345.75</v>
      </c>
      <c r="I429" s="32">
        <v>29.91101224734183</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27.481431569603686</v>
      </c>
      <c r="F430" s="72">
        <v>4.8777833811863127</v>
      </c>
      <c r="G430" s="71">
        <v>148.71153100000001</v>
      </c>
      <c r="H430" s="72">
        <v>9.7899999999999991</v>
      </c>
      <c r="I430" s="72">
        <v>-0.11151882022694261</v>
      </c>
      <c r="J430" s="71">
        <v>184943299</v>
      </c>
      <c r="K430" s="72">
        <v>30.463390836344928</v>
      </c>
      <c r="L430" s="72">
        <v>63.897763578274763</v>
      </c>
      <c r="M430" s="72">
        <v>23.75</v>
      </c>
      <c r="N430" s="73">
        <v>72.868133229381698</v>
      </c>
      <c r="O430" s="74">
        <v>846.56300823304639</v>
      </c>
      <c r="P430" s="73">
        <v>28.218766941101546</v>
      </c>
    </row>
    <row r="431" spans="1:16">
      <c r="A431" s="25" t="s">
        <v>636</v>
      </c>
      <c r="B431" s="25" t="s">
        <v>376</v>
      </c>
      <c r="C431" s="26">
        <v>35674236000</v>
      </c>
      <c r="D431" s="26">
        <v>636584000</v>
      </c>
      <c r="E431" s="27">
        <v>34.150667389890792</v>
      </c>
      <c r="F431" s="27">
        <v>3.1556916096550256</v>
      </c>
      <c r="G431" s="26">
        <v>66.826561999999996</v>
      </c>
      <c r="H431" s="27">
        <v>17.54</v>
      </c>
      <c r="I431" s="27">
        <v>0.88083979761923115</v>
      </c>
      <c r="J431" s="26">
        <v>810045000</v>
      </c>
      <c r="K431" s="27">
        <v>13.359662734786339</v>
      </c>
      <c r="L431" s="27">
        <v>62.835383861360008</v>
      </c>
      <c r="M431" s="27">
        <v>10.49</v>
      </c>
      <c r="N431" s="28">
        <v>43.312089740225908</v>
      </c>
      <c r="O431" s="29">
        <v>2301.1627182444645</v>
      </c>
      <c r="P431" s="28">
        <v>76.705423941482152</v>
      </c>
    </row>
    <row r="432" spans="1:16">
      <c r="A432" s="30" t="s">
        <v>82</v>
      </c>
      <c r="B432" s="30" t="s">
        <v>349</v>
      </c>
      <c r="C432" s="31">
        <v>1381899413</v>
      </c>
      <c r="D432" s="31">
        <v>645000000</v>
      </c>
      <c r="E432" s="32">
        <v>58.199043405603163</v>
      </c>
      <c r="F432" s="32">
        <v>90.231075047446765</v>
      </c>
      <c r="G432" s="31">
        <v>592.54522899999995</v>
      </c>
      <c r="H432" s="32">
        <v>1.1599999999999999</v>
      </c>
      <c r="I432" s="32">
        <v>-2.4071524547157219E-2</v>
      </c>
      <c r="J432" s="31">
        <v>-92350724</v>
      </c>
      <c r="K432" s="32">
        <v>-6.9842441083623772</v>
      </c>
      <c r="L432" s="32">
        <v>62.015503875968989</v>
      </c>
      <c r="M432" s="32">
        <v>91.86</v>
      </c>
      <c r="N432" s="33">
        <v>0.43120676716063711</v>
      </c>
      <c r="O432" s="34">
        <v>189.6046598165191</v>
      </c>
      <c r="P432" s="33">
        <v>6.3201553272173037</v>
      </c>
    </row>
    <row r="433" spans="1:16">
      <c r="A433" s="70" t="s">
        <v>225</v>
      </c>
      <c r="B433" s="70" t="s">
        <v>221</v>
      </c>
      <c r="C433" s="71">
        <v>6768948418</v>
      </c>
      <c r="D433" s="71">
        <v>650000000</v>
      </c>
      <c r="E433" s="72">
        <v>93.395469339084627</v>
      </c>
      <c r="F433" s="72">
        <v>28.737067488949116</v>
      </c>
      <c r="G433" s="71">
        <v>73.999791000000002</v>
      </c>
      <c r="H433" s="72">
        <v>5.79</v>
      </c>
      <c r="I433" s="72">
        <v>-3.5205119043865807E-2</v>
      </c>
      <c r="J433" s="71">
        <v>-57755948</v>
      </c>
      <c r="K433" s="72">
        <v>-56.271260580814982</v>
      </c>
      <c r="L433" s="72">
        <v>61.53846153846154</v>
      </c>
      <c r="M433" s="72">
        <v>11.38</v>
      </c>
      <c r="N433" s="73">
        <v>12.667407535590895</v>
      </c>
      <c r="O433" s="74">
        <v>639.2874373155546</v>
      </c>
      <c r="P433" s="73">
        <v>21.30958124385182</v>
      </c>
    </row>
    <row r="434" spans="1:16">
      <c r="A434" s="70" t="s">
        <v>473</v>
      </c>
      <c r="B434" s="70" t="s">
        <v>221</v>
      </c>
      <c r="C434" s="71">
        <v>26339017679</v>
      </c>
      <c r="D434" s="71">
        <v>659000000</v>
      </c>
      <c r="E434" s="72">
        <v>25.082347698965801</v>
      </c>
      <c r="F434" s="72">
        <v>3.8061225643347196</v>
      </c>
      <c r="G434" s="71">
        <v>145.66302899999999</v>
      </c>
      <c r="H434" s="72">
        <v>10.95</v>
      </c>
      <c r="I434" s="72">
        <v>-0.10585982429790697</v>
      </c>
      <c r="J434" s="71">
        <v>4303189114</v>
      </c>
      <c r="K434" s="72">
        <v>1.5314223533797497</v>
      </c>
      <c r="L434" s="72">
        <v>60.698027314112288</v>
      </c>
      <c r="M434" s="72">
        <v>22.1</v>
      </c>
      <c r="N434" s="73">
        <v>8.0551703289758159</v>
      </c>
      <c r="O434" s="74">
        <v>460.95495378012015</v>
      </c>
      <c r="P434" s="73">
        <v>15.365165126004005</v>
      </c>
    </row>
    <row r="435" spans="1:16">
      <c r="A435" s="25" t="s">
        <v>381</v>
      </c>
      <c r="B435" s="25" t="s">
        <v>353</v>
      </c>
      <c r="C435" s="26">
        <v>7835710127</v>
      </c>
      <c r="D435" s="26">
        <v>660000000</v>
      </c>
      <c r="E435" s="27">
        <v>59.379866365610752</v>
      </c>
      <c r="F435" s="27">
        <v>6.3003847684418508</v>
      </c>
      <c r="G435" s="26">
        <v>49.182918000000001</v>
      </c>
      <c r="H435" s="27">
        <v>13.7</v>
      </c>
      <c r="I435" s="27">
        <v>0.14803508999439607</v>
      </c>
      <c r="J435" s="26">
        <v>392044758</v>
      </c>
      <c r="K435" s="27">
        <v>24.040112277180352</v>
      </c>
      <c r="L435" s="27">
        <v>60.606060606060609</v>
      </c>
      <c r="M435" s="27">
        <v>7.45</v>
      </c>
      <c r="N435" s="28">
        <v>67.709360458601765</v>
      </c>
      <c r="O435" s="29">
        <v>582.37902095607808</v>
      </c>
      <c r="P435" s="28">
        <v>19.412634031869271</v>
      </c>
    </row>
    <row r="436" spans="1:16">
      <c r="A436" s="45" t="s">
        <v>460</v>
      </c>
      <c r="B436" s="45" t="s">
        <v>375</v>
      </c>
      <c r="C436" s="46">
        <v>12170740000</v>
      </c>
      <c r="D436" s="46">
        <v>660000000</v>
      </c>
      <c r="E436" s="47">
        <v>1.9075536640507762</v>
      </c>
      <c r="F436" s="47">
        <v>3.4822082220715152E-2</v>
      </c>
      <c r="G436" s="46">
        <v>252.20048299999999</v>
      </c>
      <c r="H436" s="47">
        <v>83.15</v>
      </c>
      <c r="I436" s="47">
        <v>2.3489788676033356</v>
      </c>
      <c r="J436" s="46">
        <v>414998000</v>
      </c>
      <c r="K436" s="47">
        <v>132.00063614764409</v>
      </c>
      <c r="L436" s="47">
        <v>60.606060606060609</v>
      </c>
      <c r="M436" s="47">
        <v>38.21</v>
      </c>
      <c r="N436" s="48">
        <v>43.206535630773466</v>
      </c>
      <c r="O436" s="49">
        <v>1760.8478438533771</v>
      </c>
      <c r="P436" s="48">
        <v>58.694928128445902</v>
      </c>
    </row>
    <row r="437" spans="1:16">
      <c r="A437" s="55" t="s">
        <v>667</v>
      </c>
      <c r="B437" s="55" t="s">
        <v>233</v>
      </c>
      <c r="C437" s="56">
        <v>18538498598</v>
      </c>
      <c r="D437" s="56">
        <v>662000000</v>
      </c>
      <c r="E437" s="57">
        <v>19.558388161273221</v>
      </c>
      <c r="F437" s="57">
        <v>2.4620327494049876</v>
      </c>
      <c r="G437" s="56">
        <v>158.43219300000001</v>
      </c>
      <c r="H437" s="57">
        <v>12.91</v>
      </c>
      <c r="I437" s="57">
        <v>-1.8265052536506232E-2</v>
      </c>
      <c r="J437" s="56">
        <v>30638765</v>
      </c>
      <c r="K437" s="57">
        <v>259.27938022306057</v>
      </c>
      <c r="L437" s="57">
        <v>60.422960725075527</v>
      </c>
      <c r="M437" s="57">
        <v>23.93</v>
      </c>
      <c r="N437" s="58">
        <v>54.874947621289614</v>
      </c>
      <c r="O437" s="59">
        <v>331.72842348017622</v>
      </c>
      <c r="P437" s="58">
        <v>11.057614116005874</v>
      </c>
    </row>
    <row r="438" spans="1:16">
      <c r="A438" s="55" t="s">
        <v>468</v>
      </c>
      <c r="B438" s="55" t="s">
        <v>356</v>
      </c>
      <c r="C438" s="56">
        <v>3885250224</v>
      </c>
      <c r="D438" s="56">
        <v>672000000</v>
      </c>
      <c r="E438" s="57">
        <v>0.93933220033337728</v>
      </c>
      <c r="F438" s="57">
        <v>6.8186135331981508E-3</v>
      </c>
      <c r="G438" s="56">
        <v>217.993559</v>
      </c>
      <c r="H438" s="57">
        <v>195.4</v>
      </c>
      <c r="I438" s="57">
        <v>28.046497632185147</v>
      </c>
      <c r="J438" s="56">
        <v>15350052</v>
      </c>
      <c r="K438" s="57">
        <v>8974.5624314497436</v>
      </c>
      <c r="L438" s="57">
        <v>59.523809523809526</v>
      </c>
      <c r="M438" s="57">
        <v>32.43</v>
      </c>
      <c r="N438" s="58">
        <v>40.152998892736015</v>
      </c>
      <c r="O438" s="59">
        <v>2815.6143818350929</v>
      </c>
      <c r="P438" s="58">
        <v>93.853812727836427</v>
      </c>
    </row>
    <row r="439" spans="1:16">
      <c r="A439" s="50" t="s">
        <v>525</v>
      </c>
      <c r="B439" s="50" t="s">
        <v>355</v>
      </c>
      <c r="C439" s="51">
        <v>3963724062</v>
      </c>
      <c r="D439" s="51">
        <v>674934433</v>
      </c>
      <c r="E439" s="52">
        <v>6.9797484350973278</v>
      </c>
      <c r="F439" s="52">
        <v>0.54428276708560841</v>
      </c>
      <c r="G439" s="51">
        <v>292.99600400000003</v>
      </c>
      <c r="H439" s="52">
        <v>19.559999999999999</v>
      </c>
      <c r="I439" s="52">
        <v>0.11281730080069607</v>
      </c>
      <c r="J439" s="51">
        <v>-901082449</v>
      </c>
      <c r="K439" s="52">
        <v>-14.231499283147174</v>
      </c>
      <c r="L439" s="52">
        <v>59.26501604341766</v>
      </c>
      <c r="M439" s="52">
        <v>43.41</v>
      </c>
      <c r="N439" s="53">
        <v>40.540103556028505</v>
      </c>
      <c r="O439" s="54">
        <v>697.26105971293771</v>
      </c>
      <c r="P439" s="53">
        <v>23.24203532376459</v>
      </c>
    </row>
    <row r="440" spans="1:16">
      <c r="A440" s="75" t="s">
        <v>466</v>
      </c>
      <c r="B440" s="75" t="s">
        <v>679</v>
      </c>
      <c r="C440" s="76">
        <v>9055647326</v>
      </c>
      <c r="D440" s="76">
        <v>675000000</v>
      </c>
      <c r="E440" s="77">
        <v>22.281435136096398</v>
      </c>
      <c r="F440" s="77">
        <v>4.7156476478510898</v>
      </c>
      <c r="G440" s="76">
        <v>233.17816500000001</v>
      </c>
      <c r="H440" s="77">
        <v>7.7</v>
      </c>
      <c r="I440" s="77">
        <v>-0.31921615185866337</v>
      </c>
      <c r="J440" s="76">
        <v>-1049101373</v>
      </c>
      <c r="K440" s="77">
        <v>-4.5038545574375108</v>
      </c>
      <c r="L440" s="77">
        <v>59.25925925925926</v>
      </c>
      <c r="M440" s="77">
        <v>34.54</v>
      </c>
      <c r="N440" s="78">
        <v>43.778318896109958</v>
      </c>
      <c r="O440" s="79">
        <v>595.09196407163222</v>
      </c>
      <c r="P440" s="78">
        <v>19.836398802387741</v>
      </c>
    </row>
    <row r="441" spans="1:16">
      <c r="A441" s="45" t="s">
        <v>267</v>
      </c>
      <c r="B441" s="45" t="s">
        <v>375</v>
      </c>
      <c r="C441" s="46">
        <v>73314458000</v>
      </c>
      <c r="D441" s="46">
        <v>675728000</v>
      </c>
      <c r="E441" s="47">
        <v>3.7957458645603874</v>
      </c>
      <c r="F441" s="47">
        <v>6.24140986471938E-2</v>
      </c>
      <c r="G441" s="46">
        <v>116.81877299999999</v>
      </c>
      <c r="H441" s="47">
        <v>90.25</v>
      </c>
      <c r="I441" s="47">
        <v>-1.7798548593505783</v>
      </c>
      <c r="J441" s="46">
        <v>-2214344000</v>
      </c>
      <c r="K441" s="47">
        <v>-27.464350615803145</v>
      </c>
      <c r="L441" s="47">
        <v>59.19541590699216</v>
      </c>
      <c r="M441" s="47">
        <v>17.28</v>
      </c>
      <c r="N441" s="48">
        <v>86.052571819768943</v>
      </c>
      <c r="O441" s="49">
        <v>404.77916996540682</v>
      </c>
      <c r="P441" s="48">
        <v>13.492638998846894</v>
      </c>
    </row>
    <row r="442" spans="1:16">
      <c r="A442" s="30" t="s">
        <v>245</v>
      </c>
      <c r="B442" s="30" t="s">
        <v>349</v>
      </c>
      <c r="C442" s="31">
        <v>32480282242</v>
      </c>
      <c r="D442" s="31">
        <v>683200000</v>
      </c>
      <c r="E442" s="32">
        <v>6.3551825934456909</v>
      </c>
      <c r="F442" s="32">
        <v>0.71554478848920133</v>
      </c>
      <c r="G442" s="31">
        <v>462.86641400000002</v>
      </c>
      <c r="H442" s="32">
        <v>13.6</v>
      </c>
      <c r="I442" s="32">
        <v>-9.3223541333978588E-2</v>
      </c>
      <c r="J442" s="31">
        <v>103749729</v>
      </c>
      <c r="K442" s="32">
        <v>85.606006739545322</v>
      </c>
      <c r="L442" s="32">
        <v>58.548009367681502</v>
      </c>
      <c r="M442" s="32">
        <v>67.739999999999995</v>
      </c>
      <c r="N442" s="33">
        <v>19.968197369594773</v>
      </c>
      <c r="O442" s="34">
        <v>1035.5751003480332</v>
      </c>
      <c r="P442" s="33">
        <v>34.519170011601105</v>
      </c>
    </row>
    <row r="443" spans="1:16">
      <c r="A443" s="30" t="s">
        <v>249</v>
      </c>
      <c r="B443" s="30" t="s">
        <v>349</v>
      </c>
      <c r="C443" s="31">
        <v>66241618000</v>
      </c>
      <c r="D443" s="31">
        <v>685260000</v>
      </c>
      <c r="E443" s="32">
        <v>3.6580240822512895</v>
      </c>
      <c r="F443" s="32">
        <v>7.4141041402194657E-2</v>
      </c>
      <c r="G443" s="31">
        <v>150.89256599999999</v>
      </c>
      <c r="H443" s="32">
        <v>72.5</v>
      </c>
      <c r="I443" s="32">
        <v>1.0668372322270869</v>
      </c>
      <c r="J443" s="31">
        <v>-924269000</v>
      </c>
      <c r="K443" s="32">
        <v>-53.381342444677905</v>
      </c>
      <c r="L443" s="32">
        <v>58.372004786504391</v>
      </c>
      <c r="M443" s="32">
        <v>22.01</v>
      </c>
      <c r="N443" s="33">
        <v>19.039314033005702</v>
      </c>
      <c r="O443" s="34">
        <v>917.97433400195712</v>
      </c>
      <c r="P443" s="33">
        <v>30.599144466731904</v>
      </c>
    </row>
    <row r="444" spans="1:16">
      <c r="A444" s="40" t="s">
        <v>178</v>
      </c>
      <c r="B444" s="40" t="s">
        <v>255</v>
      </c>
      <c r="C444" s="41">
        <v>6095642150</v>
      </c>
      <c r="D444" s="41">
        <v>690000000</v>
      </c>
      <c r="E444" s="42">
        <v>13.30445003752437</v>
      </c>
      <c r="F444" s="42">
        <v>1.7528919680532766</v>
      </c>
      <c r="G444" s="41">
        <v>264.90403600000002</v>
      </c>
      <c r="H444" s="42">
        <v>11.35</v>
      </c>
      <c r="I444" s="42">
        <v>9.8040671352062958E-2</v>
      </c>
      <c r="J444" s="41">
        <v>555282156</v>
      </c>
      <c r="K444" s="42">
        <v>13.668726642820484</v>
      </c>
      <c r="L444" s="42">
        <v>57.971014492753625</v>
      </c>
      <c r="M444" s="42">
        <v>38.39</v>
      </c>
      <c r="N444" s="43">
        <v>27.665311560669533</v>
      </c>
      <c r="O444" s="44">
        <v>2220.1760001859902</v>
      </c>
      <c r="P444" s="43">
        <v>74.005866672866347</v>
      </c>
    </row>
    <row r="445" spans="1:16">
      <c r="A445" s="70" t="s">
        <v>722</v>
      </c>
      <c r="B445" s="70" t="s">
        <v>699</v>
      </c>
      <c r="C445" s="71">
        <v>13043459000</v>
      </c>
      <c r="D445" s="71">
        <v>695302645</v>
      </c>
      <c r="E445" s="72">
        <v>7.6251611609882985</v>
      </c>
      <c r="F445" s="72">
        <v>0.54290491846395883</v>
      </c>
      <c r="G445" s="71">
        <v>270.84692699999999</v>
      </c>
      <c r="H445" s="72">
        <v>19.37</v>
      </c>
      <c r="I445" s="72">
        <v>-7.9358644697048675E-2</v>
      </c>
      <c r="J445" s="71">
        <v>804969000</v>
      </c>
      <c r="K445" s="72">
        <v>17.448017785778084</v>
      </c>
      <c r="L445" s="72">
        <v>57.528905272609741</v>
      </c>
      <c r="M445" s="72">
        <v>38.950000000000003</v>
      </c>
      <c r="N445" s="73">
        <v>0</v>
      </c>
      <c r="O445" s="74">
        <v>942.12488902702114</v>
      </c>
      <c r="P445" s="73">
        <v>31.40416296756737</v>
      </c>
    </row>
    <row r="446" spans="1:16">
      <c r="A446" s="70" t="s">
        <v>226</v>
      </c>
      <c r="B446" s="70" t="s">
        <v>221</v>
      </c>
      <c r="C446" s="71">
        <v>33519259493</v>
      </c>
      <c r="D446" s="71">
        <v>700000000</v>
      </c>
      <c r="E446" s="72">
        <v>8.4608954334855166</v>
      </c>
      <c r="F446" s="72">
        <v>0.27470439719108819</v>
      </c>
      <c r="G446" s="71">
        <v>106.98084299999999</v>
      </c>
      <c r="H446" s="72">
        <v>44.2</v>
      </c>
      <c r="I446" s="72">
        <v>-0.21496095616661393</v>
      </c>
      <c r="J446" s="71">
        <v>2068365799</v>
      </c>
      <c r="K446" s="72">
        <v>14.890983023839876</v>
      </c>
      <c r="L446" s="72">
        <v>57.142857142857146</v>
      </c>
      <c r="M446" s="72">
        <v>15.28</v>
      </c>
      <c r="N446" s="73">
        <v>50.429681266990528</v>
      </c>
      <c r="O446" s="74">
        <v>1052.9255684598515</v>
      </c>
      <c r="P446" s="73">
        <v>35.097518948661715</v>
      </c>
    </row>
    <row r="447" spans="1:16">
      <c r="A447" s="85" t="s">
        <v>509</v>
      </c>
      <c r="B447" s="85" t="s">
        <v>607</v>
      </c>
      <c r="C447" s="86">
        <v>-1084984172</v>
      </c>
      <c r="D447" s="86">
        <v>700000000</v>
      </c>
      <c r="E447" s="87">
        <v>33.426101908162451</v>
      </c>
      <c r="F447" s="87">
        <v>11.937893538629448</v>
      </c>
      <c r="G447" s="86">
        <v>308.44022699999999</v>
      </c>
      <c r="H447" s="87">
        <v>3.88</v>
      </c>
      <c r="I447" s="87">
        <v>-0.34462645274037396</v>
      </c>
      <c r="J447" s="86">
        <v>4623415</v>
      </c>
      <c r="K447" s="87">
        <v>605.61295060036787</v>
      </c>
      <c r="L447" s="87">
        <v>57.142857142857146</v>
      </c>
      <c r="M447" s="87">
        <v>44.06</v>
      </c>
      <c r="N447" s="88">
        <v>108.25166732410941</v>
      </c>
      <c r="O447" s="89">
        <v>107.92894736017369</v>
      </c>
      <c r="P447" s="88">
        <v>3.5976315786724564</v>
      </c>
    </row>
    <row r="448" spans="1:16">
      <c r="A448" s="70" t="s">
        <v>445</v>
      </c>
      <c r="B448" s="70" t="s">
        <v>221</v>
      </c>
      <c r="C448" s="71">
        <v>1936877995</v>
      </c>
      <c r="D448" s="71">
        <v>700000000</v>
      </c>
      <c r="E448" s="72">
        <v>60.776049374462524</v>
      </c>
      <c r="F448" s="72">
        <v>43.411463838901803</v>
      </c>
      <c r="G448" s="71">
        <v>248.370544</v>
      </c>
      <c r="H448" s="72">
        <v>2.65</v>
      </c>
      <c r="I448" s="72">
        <v>7.5689970685548502E-2</v>
      </c>
      <c r="J448" s="71">
        <v>-73334422</v>
      </c>
      <c r="K448" s="72">
        <v>-19.090625681893286</v>
      </c>
      <c r="L448" s="72">
        <v>57.142857142857146</v>
      </c>
      <c r="M448" s="72">
        <v>35.479999999999997</v>
      </c>
      <c r="N448" s="73">
        <v>41.319308031139713</v>
      </c>
      <c r="O448" s="74">
        <v>1479.781114061293</v>
      </c>
      <c r="P448" s="73">
        <v>49.326037135376431</v>
      </c>
    </row>
    <row r="449" spans="1:16">
      <c r="A449" s="45" t="s">
        <v>182</v>
      </c>
      <c r="B449" s="45" t="s">
        <v>375</v>
      </c>
      <c r="C449" s="46">
        <v>7154261414</v>
      </c>
      <c r="D449" s="46">
        <v>700000000</v>
      </c>
      <c r="E449" s="47">
        <v>21.988034990879363</v>
      </c>
      <c r="F449" s="47">
        <v>2.0940985705599395</v>
      </c>
      <c r="G449" s="46">
        <v>119.87214899999999</v>
      </c>
      <c r="H449" s="47">
        <v>15.18</v>
      </c>
      <c r="I449" s="47">
        <v>3.2421877329749549E-2</v>
      </c>
      <c r="J449" s="46">
        <v>-117347216</v>
      </c>
      <c r="K449" s="47">
        <v>-89.47804948350884</v>
      </c>
      <c r="L449" s="47">
        <v>57.142857142857146</v>
      </c>
      <c r="M449" s="47">
        <v>17.12</v>
      </c>
      <c r="N449" s="48">
        <v>36.411995556641145</v>
      </c>
      <c r="O449" s="49">
        <v>770.15639973754003</v>
      </c>
      <c r="P449" s="48">
        <v>25.671879991251334</v>
      </c>
    </row>
    <row r="450" spans="1:16">
      <c r="A450" s="75" t="s">
        <v>452</v>
      </c>
      <c r="B450" s="75" t="s">
        <v>679</v>
      </c>
      <c r="C450" s="76">
        <v>60137175087</v>
      </c>
      <c r="D450" s="76">
        <v>700000000</v>
      </c>
      <c r="E450" s="77">
        <v>1.3166289979110366</v>
      </c>
      <c r="F450" s="77">
        <v>9.8476364840017691E-3</v>
      </c>
      <c r="G450" s="76">
        <v>158.53750099999999</v>
      </c>
      <c r="H450" s="77">
        <v>191.7</v>
      </c>
      <c r="I450" s="77">
        <v>3.1520592037112749</v>
      </c>
      <c r="J450" s="76">
        <v>20192725560</v>
      </c>
      <c r="K450" s="77">
        <v>6.6211963116483812</v>
      </c>
      <c r="L450" s="77">
        <v>57.142857142857146</v>
      </c>
      <c r="M450" s="77">
        <v>22.64</v>
      </c>
      <c r="N450" s="78">
        <v>67.936528496692148</v>
      </c>
      <c r="O450" s="79">
        <v>1698.8709786051218</v>
      </c>
      <c r="P450" s="78">
        <v>56.629032620170726</v>
      </c>
    </row>
    <row r="451" spans="1:16">
      <c r="A451" t="s">
        <v>2170</v>
      </c>
      <c r="C451" s="14">
        <v>19741812437</v>
      </c>
      <c r="D451" s="14">
        <v>700000000</v>
      </c>
      <c r="E451" s="19">
        <v>0</v>
      </c>
      <c r="F451" s="19">
        <v>0</v>
      </c>
      <c r="G451" s="14">
        <v>0</v>
      </c>
      <c r="H451" s="19">
        <v>18.260000000000002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-3.5834999597410544E-2</v>
      </c>
      <c r="J452" s="51">
        <v>132778559</v>
      </c>
      <c r="K452" s="52">
        <v>26.542018165749184</v>
      </c>
      <c r="L452" s="52">
        <v>56.750292265778619</v>
      </c>
      <c r="M452" s="52">
        <v>66.040000000000006</v>
      </c>
      <c r="N452" s="53">
        <v>2.0924501977181258</v>
      </c>
      <c r="O452" s="54">
        <v>889.48412315422638</v>
      </c>
      <c r="P452" s="53">
        <v>29.649470771807547</v>
      </c>
    </row>
    <row r="453" spans="1:16">
      <c r="A453" s="35" t="s">
        <v>217</v>
      </c>
      <c r="B453" s="35" t="s">
        <v>208</v>
      </c>
      <c r="C453" s="36">
        <v>41071171048</v>
      </c>
      <c r="D453" s="36">
        <v>705000000</v>
      </c>
      <c r="E453" s="37">
        <v>11.667486890995102</v>
      </c>
      <c r="F453" s="37">
        <v>0.63652410752837441</v>
      </c>
      <c r="G453" s="36">
        <v>129.924835</v>
      </c>
      <c r="H453" s="37">
        <v>26.4</v>
      </c>
      <c r="I453" s="37">
        <v>0.5190953651367316</v>
      </c>
      <c r="J453" s="36">
        <v>301575390</v>
      </c>
      <c r="K453" s="37">
        <v>60.780821671158243</v>
      </c>
      <c r="L453" s="37">
        <v>56.737588652482266</v>
      </c>
      <c r="M453" s="37">
        <v>18.420000000000002</v>
      </c>
      <c r="N453" s="38">
        <v>45.062376056892298</v>
      </c>
      <c r="O453" s="39">
        <v>1942.0730452121923</v>
      </c>
      <c r="P453" s="38">
        <v>64.735768173739743</v>
      </c>
    </row>
    <row r="454" spans="1:16">
      <c r="A454" s="25" t="s">
        <v>157</v>
      </c>
      <c r="B454" s="25" t="s">
        <v>353</v>
      </c>
      <c r="C454" s="26">
        <v>2077382264</v>
      </c>
      <c r="D454" s="26">
        <v>720000000</v>
      </c>
      <c r="E454" s="27">
        <v>56.012166738810336</v>
      </c>
      <c r="F454" s="27">
        <v>38.897338013062736</v>
      </c>
      <c r="G454" s="26">
        <v>247.17509200000001</v>
      </c>
      <c r="H454" s="27">
        <v>2.89</v>
      </c>
      <c r="I454" s="27">
        <v>-6.3692241612818279E-3</v>
      </c>
      <c r="J454" s="26">
        <v>-115858447</v>
      </c>
      <c r="K454" s="27">
        <v>-12.428959970437027</v>
      </c>
      <c r="L454" s="27">
        <v>55.555555555555557</v>
      </c>
      <c r="M454" s="27">
        <v>34.32</v>
      </c>
      <c r="N454" s="28">
        <v>72.640640206856915</v>
      </c>
      <c r="O454" s="29">
        <v>533.20049678396458</v>
      </c>
      <c r="P454" s="28">
        <v>17.773349892798819</v>
      </c>
    </row>
    <row r="455" spans="1:16">
      <c r="A455" t="s">
        <v>2180</v>
      </c>
      <c r="C455" s="14">
        <v>11686748615</v>
      </c>
      <c r="D455" s="14">
        <v>720000000</v>
      </c>
      <c r="E455" s="19">
        <v>0</v>
      </c>
      <c r="F455" s="19">
        <v>0</v>
      </c>
      <c r="G455" s="14">
        <v>0</v>
      </c>
      <c r="H455" s="19">
        <v>176.3</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22.737343523044277</v>
      </c>
      <c r="F456" s="72">
        <v>1.9696243523080628</v>
      </c>
      <c r="G456" s="71">
        <v>112.720027</v>
      </c>
      <c r="H456" s="72">
        <v>15.61</v>
      </c>
      <c r="I456" s="72">
        <v>-0.52689012561473803</v>
      </c>
      <c r="J456" s="71">
        <v>-66130209</v>
      </c>
      <c r="K456" s="72">
        <v>-174.56469856310298</v>
      </c>
      <c r="L456" s="72">
        <v>55.440055440055438</v>
      </c>
      <c r="M456" s="72">
        <v>15.62</v>
      </c>
      <c r="N456" s="73">
        <v>22.21995357494685</v>
      </c>
      <c r="O456" s="74">
        <v>401.72080051668968</v>
      </c>
      <c r="P456" s="73">
        <v>13.390693350556322</v>
      </c>
    </row>
    <row r="457" spans="1:16">
      <c r="A457" s="35" t="s">
        <v>34</v>
      </c>
      <c r="B457" s="35" t="s">
        <v>208</v>
      </c>
      <c r="C457" s="36">
        <v>14552864000</v>
      </c>
      <c r="D457" s="36">
        <v>729164000</v>
      </c>
      <c r="E457" s="37">
        <v>20.970734155848742</v>
      </c>
      <c r="F457" s="37">
        <v>2.8759969164479791</v>
      </c>
      <c r="G457" s="36">
        <v>184.162025</v>
      </c>
      <c r="H457" s="37">
        <v>10.36</v>
      </c>
      <c r="I457" s="37">
        <v>-4.9286624632538079E-2</v>
      </c>
      <c r="J457" s="36">
        <v>389489000</v>
      </c>
      <c r="K457" s="37">
        <v>18.721042186043764</v>
      </c>
      <c r="L457" s="37">
        <v>54.857343478284719</v>
      </c>
      <c r="M457" s="37">
        <v>25.25</v>
      </c>
      <c r="N457" s="38">
        <v>65.824283227917107</v>
      </c>
      <c r="O457" s="39">
        <v>491.88432020450335</v>
      </c>
      <c r="P457" s="38">
        <v>16.39614400681678</v>
      </c>
    </row>
    <row r="458" spans="1:16">
      <c r="A458" s="30" t="s">
        <v>163</v>
      </c>
      <c r="B458" s="30" t="s">
        <v>605</v>
      </c>
      <c r="C458" s="31">
        <v>2210494206</v>
      </c>
      <c r="D458" s="31">
        <v>735000000</v>
      </c>
      <c r="E458" s="32">
        <v>35.605668397484905</v>
      </c>
      <c r="F458" s="32">
        <v>6.0553857818851879</v>
      </c>
      <c r="G458" s="31">
        <v>139.25645700000001</v>
      </c>
      <c r="H458" s="32">
        <v>8.07</v>
      </c>
      <c r="I458" s="32">
        <v>-0.11388925961255401</v>
      </c>
      <c r="J458" s="31">
        <v>-78670547</v>
      </c>
      <c r="K458" s="32">
        <v>-74.742075963956367</v>
      </c>
      <c r="L458" s="32">
        <v>54.42176870748299</v>
      </c>
      <c r="M458" s="32">
        <v>18.940000000000001</v>
      </c>
      <c r="N458" s="33">
        <v>41.98645751514745</v>
      </c>
      <c r="O458" s="34">
        <v>404.83018898926053</v>
      </c>
      <c r="P458" s="33">
        <v>13.49433963297535</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50" t="s">
        <v>285</v>
      </c>
      <c r="B460" s="50" t="s">
        <v>355</v>
      </c>
      <c r="C460" s="51">
        <v>7665829861</v>
      </c>
      <c r="D460" s="51">
        <v>750000000</v>
      </c>
      <c r="E460" s="52">
        <v>7.4498758385068067</v>
      </c>
      <c r="F460" s="52">
        <v>0.90301525315234021</v>
      </c>
      <c r="G460" s="51">
        <v>459.303876</v>
      </c>
      <c r="H460" s="52">
        <v>11.69</v>
      </c>
      <c r="I460" s="52">
        <v>0.33068757105998614</v>
      </c>
      <c r="J460" s="51">
        <v>309742404</v>
      </c>
      <c r="K460" s="52">
        <v>26.635035737631842</v>
      </c>
      <c r="L460" s="52">
        <v>53.333333333333336</v>
      </c>
      <c r="M460" s="52">
        <v>61.24</v>
      </c>
      <c r="N460" s="53">
        <v>80.257584655929321</v>
      </c>
      <c r="O460" s="54">
        <v>2391.3431274267041</v>
      </c>
      <c r="P460" s="53">
        <v>79.711437580890134</v>
      </c>
    </row>
    <row r="461" spans="1:16">
      <c r="A461" s="55" t="s">
        <v>108</v>
      </c>
      <c r="B461" s="55" t="s">
        <v>233</v>
      </c>
      <c r="C461" s="56">
        <v>15078182984</v>
      </c>
      <c r="D461" s="56">
        <v>750000000</v>
      </c>
      <c r="E461" s="57">
        <v>16.137263563874317</v>
      </c>
      <c r="F461" s="57">
        <v>2.689543927312386</v>
      </c>
      <c r="G461" s="56">
        <v>290.32257499999997</v>
      </c>
      <c r="H461" s="57">
        <v>8.5399999999999991</v>
      </c>
      <c r="I461" s="57">
        <v>4.3354440089524715E-2</v>
      </c>
      <c r="J461" s="56">
        <v>110116171</v>
      </c>
      <c r="K461" s="57">
        <v>54.487909863847335</v>
      </c>
      <c r="L461" s="57">
        <v>53.333333333333336</v>
      </c>
      <c r="M461" s="57">
        <v>38.700000000000003</v>
      </c>
      <c r="N461" s="58">
        <v>65.349826723510702</v>
      </c>
      <c r="O461" s="59">
        <v>1673.8262443655751</v>
      </c>
      <c r="P461" s="58">
        <v>55.794208145519171</v>
      </c>
    </row>
    <row r="462" spans="1:16">
      <c r="A462" s="30" t="s">
        <v>250</v>
      </c>
      <c r="B462" s="30" t="s">
        <v>349</v>
      </c>
      <c r="C462" s="31">
        <v>14579845739</v>
      </c>
      <c r="D462" s="31">
        <v>758500000</v>
      </c>
      <c r="E462" s="32">
        <v>10.879604508446528</v>
      </c>
      <c r="F462" s="32">
        <v>0.65198085386507632</v>
      </c>
      <c r="G462" s="31">
        <v>164.048046</v>
      </c>
      <c r="H462" s="32">
        <v>22.42</v>
      </c>
      <c r="I462" s="32">
        <v>0.2234345828300377</v>
      </c>
      <c r="J462" s="31">
        <v>-336082138</v>
      </c>
      <c r="K462" s="32">
        <v>-49.651552740360152</v>
      </c>
      <c r="L462" s="32">
        <v>52.735662491760053</v>
      </c>
      <c r="M462" s="32">
        <v>21.62</v>
      </c>
      <c r="N462" s="33">
        <v>25.330726931658571</v>
      </c>
      <c r="O462" s="34">
        <v>2074.7216907248276</v>
      </c>
      <c r="P462" s="33">
        <v>69.157389690827586</v>
      </c>
    </row>
    <row r="463" spans="1:16">
      <c r="A463" s="30" t="s">
        <v>510</v>
      </c>
      <c r="B463" s="30" t="s">
        <v>349</v>
      </c>
      <c r="C463" s="31">
        <v>7188334000</v>
      </c>
      <c r="D463" s="31">
        <v>768000000</v>
      </c>
      <c r="E463" s="32">
        <v>25.52694141987628</v>
      </c>
      <c r="F463" s="32">
        <v>16.619102486898619</v>
      </c>
      <c r="G463" s="31">
        <v>642.21395900000005</v>
      </c>
      <c r="H463" s="32">
        <v>2.44</v>
      </c>
      <c r="I463" s="32">
        <v>-0.12264967647784751</v>
      </c>
      <c r="J463" s="31">
        <v>-707475000</v>
      </c>
      <c r="K463" s="32">
        <v>-2.1711014523481396</v>
      </c>
      <c r="L463" s="32">
        <v>52.083333333333336</v>
      </c>
      <c r="M463" s="32">
        <v>83.62</v>
      </c>
      <c r="N463" s="33">
        <v>28.926657046192595</v>
      </c>
      <c r="O463" s="34">
        <v>70.477723577868915</v>
      </c>
      <c r="P463" s="33">
        <v>2.3492574525956305</v>
      </c>
    </row>
    <row r="464" spans="1:16">
      <c r="A464" s="35" t="s">
        <v>214</v>
      </c>
      <c r="B464" s="35" t="s">
        <v>208</v>
      </c>
      <c r="C464" s="36">
        <v>2238803365</v>
      </c>
      <c r="D464" s="36">
        <v>771000000</v>
      </c>
      <c r="E464" s="37">
        <v>46.071926016595476</v>
      </c>
      <c r="F464" s="37">
        <v>29.878032436183837</v>
      </c>
      <c r="G464" s="36">
        <v>377.50861900000001</v>
      </c>
      <c r="H464" s="37">
        <v>2.2999999999999998</v>
      </c>
      <c r="I464" s="37">
        <v>-4.430088921736175E-2</v>
      </c>
      <c r="J464" s="36">
        <v>32206309</v>
      </c>
      <c r="K464" s="37">
        <v>47.878817780702533</v>
      </c>
      <c r="L464" s="37">
        <v>51.880674448767834</v>
      </c>
      <c r="M464" s="37">
        <v>48.96</v>
      </c>
      <c r="N464" s="38">
        <v>70.207991156954805</v>
      </c>
      <c r="O464" s="39">
        <v>618.95469476100743</v>
      </c>
      <c r="P464" s="38">
        <v>20.631823158700247</v>
      </c>
    </row>
    <row r="465" spans="1:16">
      <c r="A465" s="35" t="s">
        <v>207</v>
      </c>
      <c r="B465" s="35" t="s">
        <v>200</v>
      </c>
      <c r="C465" s="36">
        <v>63934093330</v>
      </c>
      <c r="D465" s="36">
        <v>780226002</v>
      </c>
      <c r="E465" s="37">
        <v>1.2361422923858782</v>
      </c>
      <c r="F465" s="37">
        <v>3.6007698970240115E-2</v>
      </c>
      <c r="G465" s="36">
        <v>725.54518099999996</v>
      </c>
      <c r="H465" s="37">
        <v>44.6</v>
      </c>
      <c r="I465" s="37">
        <v>1.3125095944508303</v>
      </c>
      <c r="J465" s="36">
        <v>16782058</v>
      </c>
      <c r="K465" s="37">
        <v>2045.6337409869516</v>
      </c>
      <c r="L465" s="37">
        <v>51.267196808957415</v>
      </c>
      <c r="M465" s="37">
        <v>92.99</v>
      </c>
      <c r="N465" s="38">
        <v>33.840898578139964</v>
      </c>
      <c r="O465" s="39">
        <v>2241.2422962402716</v>
      </c>
      <c r="P465" s="38">
        <v>74.708076541342379</v>
      </c>
    </row>
    <row r="466" spans="1:16">
      <c r="A466" s="35" t="s">
        <v>323</v>
      </c>
      <c r="B466" s="35" t="s">
        <v>200</v>
      </c>
      <c r="C466" s="36">
        <v>3818084897</v>
      </c>
      <c r="D466" s="36">
        <v>791000000</v>
      </c>
      <c r="E466" s="37">
        <v>14.57674914025641</v>
      </c>
      <c r="F466" s="37">
        <v>4.6070635715096113</v>
      </c>
      <c r="G466" s="36">
        <v>679.26380900000004</v>
      </c>
      <c r="H466" s="37">
        <v>4.04</v>
      </c>
      <c r="I466" s="37">
        <v>9.1209609113649392E-3</v>
      </c>
      <c r="J466" s="36">
        <v>-264395717</v>
      </c>
      <c r="K466" s="37">
        <v>-11.966910946594494</v>
      </c>
      <c r="L466" s="37">
        <v>50.56890012642225</v>
      </c>
      <c r="M466" s="37">
        <v>85.87</v>
      </c>
      <c r="N466" s="38">
        <v>22.009294454752027</v>
      </c>
      <c r="O466" s="39">
        <v>683.69191120363075</v>
      </c>
      <c r="P466" s="38">
        <v>22.789730373454358</v>
      </c>
    </row>
    <row r="467" spans="1:16">
      <c r="A467" s="80" t="s">
        <v>269</v>
      </c>
      <c r="B467" s="80" t="s">
        <v>352</v>
      </c>
      <c r="C467" s="81">
        <v>15648837000</v>
      </c>
      <c r="D467" s="81">
        <v>794512000</v>
      </c>
      <c r="E467" s="82">
        <v>1.8821189888595209</v>
      </c>
      <c r="F467" s="82">
        <v>6.5802760718372516E-2</v>
      </c>
      <c r="G467" s="81">
        <v>576.62533099999996</v>
      </c>
      <c r="H467" s="82">
        <v>36.86</v>
      </c>
      <c r="I467" s="82">
        <v>-0.50144936797520501</v>
      </c>
      <c r="J467" s="81">
        <v>542874000</v>
      </c>
      <c r="K467" s="82">
        <v>52.687054454624828</v>
      </c>
      <c r="L467" s="82">
        <v>50.345369232937955</v>
      </c>
      <c r="M467" s="82">
        <v>72.569999999999993</v>
      </c>
      <c r="N467" s="83">
        <v>49.394277753346181</v>
      </c>
      <c r="O467" s="84">
        <v>427.30687794210797</v>
      </c>
      <c r="P467" s="83">
        <v>14.243562598070266</v>
      </c>
    </row>
    <row r="468" spans="1:16">
      <c r="A468" s="25" t="s">
        <v>83</v>
      </c>
      <c r="B468" s="25" t="s">
        <v>691</v>
      </c>
      <c r="C468" s="26">
        <v>4451435451</v>
      </c>
      <c r="D468" s="26">
        <v>800000000</v>
      </c>
      <c r="E468" s="27">
        <v>71.31080672489432</v>
      </c>
      <c r="F468" s="27">
        <v>89.138508406117893</v>
      </c>
      <c r="G468" s="26">
        <v>475.40234800000002</v>
      </c>
      <c r="H468" s="27">
        <v>1.18</v>
      </c>
      <c r="I468" s="27">
        <v>-1.1624780208958407E-2</v>
      </c>
      <c r="J468" s="26">
        <v>-73450635</v>
      </c>
      <c r="K468" s="27">
        <v>-10.891668942004381</v>
      </c>
      <c r="L468" s="27">
        <v>50</v>
      </c>
      <c r="M468" s="27">
        <v>59.42</v>
      </c>
      <c r="N468" s="28">
        <v>16.055939799272334</v>
      </c>
      <c r="O468" s="29">
        <v>1015.6578382948803</v>
      </c>
      <c r="P468" s="28">
        <v>33.855261276496009</v>
      </c>
    </row>
    <row r="469" spans="1:16">
      <c r="A469" s="45" t="s">
        <v>503</v>
      </c>
      <c r="B469" s="45" t="s">
        <v>375</v>
      </c>
      <c r="C469" s="46">
        <v>1513644763</v>
      </c>
      <c r="D469" s="46">
        <v>800000000</v>
      </c>
      <c r="E469" s="47">
        <v>45.17936206740761</v>
      </c>
      <c r="F469" s="47">
        <v>18.824734194753169</v>
      </c>
      <c r="G469" s="46">
        <v>295.12339900000001</v>
      </c>
      <c r="H469" s="47">
        <v>3</v>
      </c>
      <c r="I469" s="47">
        <v>-4.1167696316409153E-2</v>
      </c>
      <c r="J469" s="46">
        <v>-44498491</v>
      </c>
      <c r="K469" s="47">
        <v>-53.934413191674295</v>
      </c>
      <c r="L469" s="47">
        <v>50</v>
      </c>
      <c r="M469" s="47">
        <v>36.89</v>
      </c>
      <c r="N469" s="48">
        <v>46.763872835832537</v>
      </c>
      <c r="O469" s="49">
        <v>1087.4090998944646</v>
      </c>
      <c r="P469" s="48">
        <v>36.24696999648215</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15.455730119119314</v>
      </c>
      <c r="F471" s="52">
        <v>2.3973209506440876</v>
      </c>
      <c r="G471" s="51">
        <v>306.64052400000003</v>
      </c>
      <c r="H471" s="52">
        <v>8.44</v>
      </c>
      <c r="I471" s="52">
        <v>-0.33981182176221125</v>
      </c>
      <c r="J471" s="51">
        <v>-213403973</v>
      </c>
      <c r="K471" s="52">
        <v>-30.210703902874386</v>
      </c>
      <c r="L471" s="52">
        <v>49.634840819142141</v>
      </c>
      <c r="M471" s="52">
        <v>38.049999999999997</v>
      </c>
      <c r="N471" s="53">
        <v>88.964100026904944</v>
      </c>
      <c r="O471" s="54">
        <v>86.570110693803258</v>
      </c>
      <c r="P471" s="53">
        <v>2.8856703564601087</v>
      </c>
    </row>
    <row r="472" spans="1:16">
      <c r="A472" s="70" t="s">
        <v>419</v>
      </c>
      <c r="B472" s="70" t="s">
        <v>221</v>
      </c>
      <c r="C472" s="71">
        <v>6754555404</v>
      </c>
      <c r="D472" s="71">
        <v>813555283</v>
      </c>
      <c r="E472" s="72">
        <v>53.158991551508997</v>
      </c>
      <c r="F472" s="72">
        <v>21.780528282185585</v>
      </c>
      <c r="G472" s="71">
        <v>202.870632</v>
      </c>
      <c r="H472" s="72">
        <v>3.71</v>
      </c>
      <c r="I472" s="72">
        <v>-0.1131908356794793</v>
      </c>
      <c r="J472" s="71">
        <v>-393754363</v>
      </c>
      <c r="K472" s="72">
        <v>-6.1984477591680678</v>
      </c>
      <c r="L472" s="72">
        <v>49.166910762965323</v>
      </c>
      <c r="M472" s="72">
        <v>24.93</v>
      </c>
      <c r="N472" s="73">
        <v>10.590985687234088</v>
      </c>
      <c r="O472" s="74">
        <v>448.41799383466724</v>
      </c>
      <c r="P472" s="73">
        <v>14.947266461155575</v>
      </c>
    </row>
    <row r="473" spans="1:16">
      <c r="A473" s="70" t="s">
        <v>522</v>
      </c>
      <c r="B473" s="70" t="s">
        <v>221</v>
      </c>
      <c r="C473" s="71">
        <v>5500889819</v>
      </c>
      <c r="D473" s="71">
        <v>815000000</v>
      </c>
      <c r="E473" s="72">
        <v>40.915889084062229</v>
      </c>
      <c r="F473" s="72">
        <v>16.734514962806639</v>
      </c>
      <c r="G473" s="71">
        <v>284.200897</v>
      </c>
      <c r="H473" s="72">
        <v>3.44</v>
      </c>
      <c r="I473" s="72">
        <v>-3.5813847069939175E-2</v>
      </c>
      <c r="J473" s="71">
        <v>-223530864</v>
      </c>
      <c r="K473" s="72">
        <v>-10.938086831713763</v>
      </c>
      <c r="L473" s="72">
        <v>49.079754601226995</v>
      </c>
      <c r="M473" s="72">
        <v>34.869999999999997</v>
      </c>
      <c r="N473" s="73">
        <v>1.8249728518080817</v>
      </c>
      <c r="O473" s="74">
        <v>358.36397093934522</v>
      </c>
      <c r="P473" s="73">
        <v>11.945465697978173</v>
      </c>
    </row>
    <row r="474" spans="1:16">
      <c r="A474" s="70" t="s">
        <v>511</v>
      </c>
      <c r="B474" s="70" t="s">
        <v>221</v>
      </c>
      <c r="C474" s="71">
        <v>4887672096</v>
      </c>
      <c r="D474" s="71">
        <v>820000000</v>
      </c>
      <c r="E474" s="72">
        <v>37.353922815589286</v>
      </c>
      <c r="F474" s="72">
        <v>45.553564409255223</v>
      </c>
      <c r="G474" s="71">
        <v>594.91427499999998</v>
      </c>
      <c r="H474" s="72">
        <v>1.8</v>
      </c>
      <c r="I474" s="72">
        <v>-1.800489350622847E-2</v>
      </c>
      <c r="J474" s="71">
        <v>-492287088</v>
      </c>
      <c r="K474" s="72">
        <v>-1.6656947134879962</v>
      </c>
      <c r="L474" s="72">
        <v>48.780487804878049</v>
      </c>
      <c r="M474" s="72">
        <v>72.55</v>
      </c>
      <c r="N474" s="73">
        <v>38.606751960873375</v>
      </c>
      <c r="O474" s="74">
        <v>782.6482568712313</v>
      </c>
      <c r="P474" s="73">
        <v>26.088275229041042</v>
      </c>
    </row>
    <row r="475" spans="1:16">
      <c r="A475" s="85" t="s">
        <v>411</v>
      </c>
      <c r="B475" s="85" t="s">
        <v>607</v>
      </c>
      <c r="C475" s="86">
        <v>15071105467</v>
      </c>
      <c r="D475" s="86">
        <v>825000000</v>
      </c>
      <c r="E475" s="87">
        <v>5.5720488200629417</v>
      </c>
      <c r="F475" s="87">
        <v>0.24121423463475938</v>
      </c>
      <c r="G475" s="86">
        <v>254.99831699999999</v>
      </c>
      <c r="H475" s="87">
        <v>28.16</v>
      </c>
      <c r="I475" s="87">
        <v>-14.292320331462165</v>
      </c>
      <c r="J475" s="86">
        <v>4783118733</v>
      </c>
      <c r="K475" s="87">
        <v>4.8294849635713613</v>
      </c>
      <c r="L475" s="87">
        <v>48.484848484848484</v>
      </c>
      <c r="M475" s="87">
        <v>30.9</v>
      </c>
      <c r="N475" s="88">
        <v>29.67767813563805</v>
      </c>
      <c r="O475" s="89">
        <v>770</v>
      </c>
      <c r="P475" s="88">
        <v>25.666666666666668</v>
      </c>
    </row>
    <row r="476" spans="1:16">
      <c r="A476" s="35" t="s">
        <v>129</v>
      </c>
      <c r="B476" s="35" t="s">
        <v>208</v>
      </c>
      <c r="C476" s="36">
        <v>7703042931</v>
      </c>
      <c r="D476" s="36">
        <v>825000000</v>
      </c>
      <c r="E476" s="37">
        <v>20.64981136139199</v>
      </c>
      <c r="F476" s="37">
        <v>5.0060148754889671</v>
      </c>
      <c r="G476" s="36">
        <v>371.10216800000001</v>
      </c>
      <c r="H476" s="37">
        <v>5.22</v>
      </c>
      <c r="I476" s="37">
        <v>-0.15680403951257738</v>
      </c>
      <c r="J476" s="36">
        <v>1636745004</v>
      </c>
      <c r="K476" s="37">
        <v>2.5202459698480926</v>
      </c>
      <c r="L476" s="37">
        <v>48.484848484848484</v>
      </c>
      <c r="M476" s="37">
        <v>44.98</v>
      </c>
      <c r="N476" s="38">
        <v>45.079154068160797</v>
      </c>
      <c r="O476" s="39">
        <v>323.07247478214435</v>
      </c>
      <c r="P476" s="38">
        <v>10.769082492738145</v>
      </c>
    </row>
    <row r="477" spans="1:16">
      <c r="A477" s="80" t="s">
        <v>535</v>
      </c>
      <c r="B477" s="80" t="s">
        <v>352</v>
      </c>
      <c r="C477" s="81">
        <v>6812625069</v>
      </c>
      <c r="D477" s="81">
        <v>829650000</v>
      </c>
      <c r="E477" s="82">
        <v>29.592969044127063</v>
      </c>
      <c r="F477" s="82">
        <v>2.9724350674106614</v>
      </c>
      <c r="G477" s="81">
        <v>109.24879199999999</v>
      </c>
      <c r="H477" s="82">
        <v>12.38</v>
      </c>
      <c r="I477" s="82">
        <v>-0.15633102762890871</v>
      </c>
      <c r="J477" s="81">
        <v>-265472500</v>
      </c>
      <c r="K477" s="82">
        <v>-37.502189492320298</v>
      </c>
      <c r="L477" s="82">
        <v>48.213101910444166</v>
      </c>
      <c r="M477" s="82">
        <v>13.16</v>
      </c>
      <c r="N477" s="83">
        <v>73.412428088980434</v>
      </c>
      <c r="O477" s="84">
        <v>303.67420683625124</v>
      </c>
      <c r="P477" s="83">
        <v>10.122473561208375</v>
      </c>
    </row>
    <row r="478" spans="1:16">
      <c r="A478" s="55" t="s">
        <v>176</v>
      </c>
      <c r="B478" s="55" t="s">
        <v>233</v>
      </c>
      <c r="C478" s="56">
        <v>2007242303</v>
      </c>
      <c r="D478" s="56">
        <v>850000000</v>
      </c>
      <c r="E478" s="57">
        <v>45.781162836957947</v>
      </c>
      <c r="F478" s="57">
        <v>31.869935841947754</v>
      </c>
      <c r="G478" s="56">
        <v>693.49307699999997</v>
      </c>
      <c r="H478" s="57">
        <v>1.26</v>
      </c>
      <c r="I478" s="57">
        <v>-6.6146675625837092E-2</v>
      </c>
      <c r="J478" s="56">
        <v>254788867</v>
      </c>
      <c r="K478" s="57">
        <v>5.6380014437600998</v>
      </c>
      <c r="L478" s="57">
        <v>47.058823529411768</v>
      </c>
      <c r="M478" s="57">
        <v>81.58</v>
      </c>
      <c r="N478" s="58">
        <v>0.1546630731356351</v>
      </c>
      <c r="O478" s="59">
        <v>408.77777892858018</v>
      </c>
      <c r="P478" s="58">
        <v>13.625925964286006</v>
      </c>
    </row>
    <row r="479" spans="1:16">
      <c r="A479" s="60" t="s">
        <v>717</v>
      </c>
      <c r="B479" s="60" t="s">
        <v>374</v>
      </c>
      <c r="C479" s="61">
        <v>5630964000</v>
      </c>
      <c r="D479" s="61">
        <v>860000000</v>
      </c>
      <c r="E479" s="62">
        <v>33.526678334621259</v>
      </c>
      <c r="F479" s="62">
        <v>2.0518162995484248</v>
      </c>
      <c r="G479" s="61">
        <v>61.448740000000001</v>
      </c>
      <c r="H479" s="62">
        <v>19.43</v>
      </c>
      <c r="I479" s="62">
        <v>-0.52192415841024342</v>
      </c>
      <c r="J479" s="61">
        <v>0</v>
      </c>
      <c r="K479" s="62">
        <v>0</v>
      </c>
      <c r="L479" s="62">
        <v>46.511627906976742</v>
      </c>
      <c r="M479" s="62">
        <v>7.14</v>
      </c>
      <c r="N479" s="63">
        <v>136.2496245406914</v>
      </c>
      <c r="O479" s="64">
        <v>783.61745402834049</v>
      </c>
      <c r="P479" s="63">
        <v>26.120581800944684</v>
      </c>
    </row>
    <row r="480" spans="1:16">
      <c r="A480" s="55" t="s">
        <v>762</v>
      </c>
      <c r="B480" s="55" t="s">
        <v>233</v>
      </c>
      <c r="C480" s="56">
        <v>4581844648</v>
      </c>
      <c r="D480" s="56">
        <v>870000000</v>
      </c>
      <c r="E480" s="57">
        <v>19.770211816566633</v>
      </c>
      <c r="F480" s="57">
        <v>2.0658528543956773</v>
      </c>
      <c r="G480" s="56">
        <v>174.93409199999999</v>
      </c>
      <c r="H480" s="57">
        <v>11.57</v>
      </c>
      <c r="I480" s="57">
        <v>-0.10003240261551483</v>
      </c>
      <c r="J480" s="56">
        <v>4586945</v>
      </c>
      <c r="K480" s="57">
        <v>2086.3559515102102</v>
      </c>
      <c r="L480" s="57">
        <v>45.977011494252871</v>
      </c>
      <c r="M480" s="57">
        <v>20.100000000000001</v>
      </c>
      <c r="N480" s="58">
        <v>31.112677480950666</v>
      </c>
      <c r="O480" s="59">
        <v>408.02784447687759</v>
      </c>
      <c r="P480" s="58">
        <v>13.600928149229253</v>
      </c>
    </row>
    <row r="481" spans="1:16">
      <c r="A481" s="50" t="s">
        <v>62</v>
      </c>
      <c r="B481" s="50" t="s">
        <v>355</v>
      </c>
      <c r="C481" s="51">
        <v>1966732279</v>
      </c>
      <c r="D481" s="51">
        <v>891754956</v>
      </c>
      <c r="E481" s="52">
        <v>13.581757896165461</v>
      </c>
      <c r="F481" s="52">
        <v>3.0460739925880405</v>
      </c>
      <c r="G481" s="51">
        <v>565.32693600000005</v>
      </c>
      <c r="H481" s="52">
        <v>5.21</v>
      </c>
      <c r="I481" s="52">
        <v>-0.20473393232440618</v>
      </c>
      <c r="J481" s="51">
        <v>179708663</v>
      </c>
      <c r="K481" s="52">
        <v>24.811128776802484</v>
      </c>
      <c r="L481" s="52">
        <v>44.855371681276083</v>
      </c>
      <c r="M481" s="52">
        <v>63.39</v>
      </c>
      <c r="N481" s="53">
        <v>21.054541648124367</v>
      </c>
      <c r="O481" s="54">
        <v>306.67049184940481</v>
      </c>
      <c r="P481" s="53">
        <v>10.222349728313494</v>
      </c>
    </row>
    <row r="482" spans="1:16">
      <c r="A482" s="45" t="s">
        <v>192</v>
      </c>
      <c r="B482" s="45" t="s">
        <v>375</v>
      </c>
      <c r="C482" s="46">
        <v>7997260000</v>
      </c>
      <c r="D482" s="46">
        <v>900000000</v>
      </c>
      <c r="E482" s="47">
        <v>9.9775156684411659</v>
      </c>
      <c r="F482" s="47">
        <v>1.0078298654991076</v>
      </c>
      <c r="G482" s="46">
        <v>354.86250699999999</v>
      </c>
      <c r="H482" s="47">
        <v>11.3</v>
      </c>
      <c r="I482" s="47">
        <v>-0.25592939438451978</v>
      </c>
      <c r="J482" s="46">
        <v>65458000</v>
      </c>
      <c r="K482" s="47">
        <v>151.24201778239481</v>
      </c>
      <c r="L482" s="47">
        <v>44.444444444444443</v>
      </c>
      <c r="M482" s="47">
        <v>39.42</v>
      </c>
      <c r="N482" s="48">
        <v>65.77616697572104</v>
      </c>
      <c r="O482" s="49">
        <v>1524.4653025483935</v>
      </c>
      <c r="P482" s="48">
        <v>50.815510084946453</v>
      </c>
    </row>
    <row r="483" spans="1:16">
      <c r="A483" s="70" t="s">
        <v>754</v>
      </c>
      <c r="B483" s="70" t="s">
        <v>699</v>
      </c>
      <c r="C483" s="71">
        <v>7376632000</v>
      </c>
      <c r="D483" s="71">
        <v>900000000</v>
      </c>
      <c r="E483" s="72">
        <v>17.068348923136529</v>
      </c>
      <c r="F483" s="72">
        <v>1.5725399781773106</v>
      </c>
      <c r="G483" s="71">
        <v>214.106866</v>
      </c>
      <c r="H483" s="72">
        <v>10.95</v>
      </c>
      <c r="I483" s="72">
        <v>-1.3718362162693509E-2</v>
      </c>
      <c r="J483" s="71">
        <v>461585000</v>
      </c>
      <c r="K483" s="72">
        <v>23.514628941581723</v>
      </c>
      <c r="L483" s="72">
        <v>44.444444444444443</v>
      </c>
      <c r="M483" s="72">
        <v>23.78</v>
      </c>
      <c r="N483" s="73">
        <v>0</v>
      </c>
      <c r="O483" s="74">
        <v>461.89396685313477</v>
      </c>
      <c r="P483" s="73">
        <v>15.396465561771159</v>
      </c>
    </row>
    <row r="484" spans="1:16">
      <c r="A484" s="45" t="s">
        <v>329</v>
      </c>
      <c r="B484" s="45" t="s">
        <v>375</v>
      </c>
      <c r="C484" s="46">
        <v>3219973000</v>
      </c>
      <c r="D484" s="46">
        <v>925000000</v>
      </c>
      <c r="E484" s="47">
        <v>27.272204142266002</v>
      </c>
      <c r="F484" s="47">
        <v>14.741731968792433</v>
      </c>
      <c r="G484" s="46">
        <v>648.99339299999997</v>
      </c>
      <c r="H484" s="47">
        <v>2.2599999999999998</v>
      </c>
      <c r="I484" s="47">
        <v>-0.1083117529182074</v>
      </c>
      <c r="J484" s="46">
        <v>-158895000</v>
      </c>
      <c r="K484" s="47">
        <v>-11.642908839170522</v>
      </c>
      <c r="L484" s="47">
        <v>43.243243243243242</v>
      </c>
      <c r="M484" s="47">
        <v>70.16</v>
      </c>
      <c r="N484" s="48">
        <v>43.148856298897599</v>
      </c>
      <c r="O484" s="49">
        <v>0</v>
      </c>
      <c r="P484" s="48">
        <v>0</v>
      </c>
    </row>
    <row r="485" spans="1:16">
      <c r="A485" s="50" t="s">
        <v>152</v>
      </c>
      <c r="B485" s="50" t="s">
        <v>355</v>
      </c>
      <c r="C485" s="51">
        <v>1876232593</v>
      </c>
      <c r="D485" s="51">
        <v>936000000</v>
      </c>
      <c r="E485" s="52">
        <v>14.243081933565257</v>
      </c>
      <c r="F485" s="52">
        <v>3.8042419694351648</v>
      </c>
      <c r="G485" s="51">
        <v>576.74861299999998</v>
      </c>
      <c r="H485" s="52">
        <v>4.87</v>
      </c>
      <c r="I485" s="52">
        <v>-2.168142080619706E-2</v>
      </c>
      <c r="J485" s="51">
        <v>22610716</v>
      </c>
      <c r="K485" s="52">
        <v>165.58520305150884</v>
      </c>
      <c r="L485" s="52">
        <v>42.735042735042732</v>
      </c>
      <c r="M485" s="52">
        <v>61.61</v>
      </c>
      <c r="N485" s="53">
        <v>9.119840841952179</v>
      </c>
      <c r="O485" s="54">
        <v>815.82236820908611</v>
      </c>
      <c r="P485" s="53">
        <v>27.19407894030287</v>
      </c>
    </row>
    <row r="486" spans="1:16">
      <c r="A486" s="25" t="s">
        <v>274</v>
      </c>
      <c r="B486" s="25" t="s">
        <v>353</v>
      </c>
      <c r="C486" s="26">
        <v>34760766000</v>
      </c>
      <c r="D486" s="26">
        <v>945591000</v>
      </c>
      <c r="E486" s="27">
        <v>2.1331255950235057</v>
      </c>
      <c r="F486" s="27">
        <v>5.246197560815493E-2</v>
      </c>
      <c r="G486" s="26">
        <v>426.23041999999998</v>
      </c>
      <c r="H486" s="27">
        <v>44</v>
      </c>
      <c r="I486" s="27">
        <v>-0.49187602651757345</v>
      </c>
      <c r="J486" s="26">
        <v>704762000</v>
      </c>
      <c r="K486" s="27">
        <v>57.693821460294394</v>
      </c>
      <c r="L486" s="27">
        <v>42.30158704979214</v>
      </c>
      <c r="M486" s="27">
        <v>45.07</v>
      </c>
      <c r="N486" s="28">
        <v>51.396510871973511</v>
      </c>
      <c r="O486" s="29">
        <v>397.63678263093107</v>
      </c>
      <c r="P486" s="28">
        <v>13.254559421031036</v>
      </c>
    </row>
    <row r="487" spans="1:16">
      <c r="A487" s="50" t="s">
        <v>480</v>
      </c>
      <c r="B487" s="50" t="s">
        <v>355</v>
      </c>
      <c r="C487" s="51">
        <v>8578258629</v>
      </c>
      <c r="D487" s="51">
        <v>950000000</v>
      </c>
      <c r="E487" s="52">
        <v>12.252057974349185</v>
      </c>
      <c r="F487" s="52">
        <v>2.5793806261787759</v>
      </c>
      <c r="G487" s="51">
        <v>592.57757400000003</v>
      </c>
      <c r="H487" s="52">
        <v>5.51</v>
      </c>
      <c r="I487" s="52">
        <v>-0.1965737385615105</v>
      </c>
      <c r="J487" s="51">
        <v>-348120495</v>
      </c>
      <c r="K487" s="52">
        <v>-13.644700809700963</v>
      </c>
      <c r="L487" s="52">
        <v>42.10526315789474</v>
      </c>
      <c r="M487" s="52">
        <v>62.37</v>
      </c>
      <c r="N487" s="53">
        <v>21.482647373319271</v>
      </c>
      <c r="O487" s="54">
        <v>149.10638837525087</v>
      </c>
      <c r="P487" s="53">
        <v>4.9702129458416957</v>
      </c>
    </row>
    <row r="488" spans="1:16">
      <c r="A488" s="70" t="s">
        <v>228</v>
      </c>
      <c r="B488" s="70" t="s">
        <v>221</v>
      </c>
      <c r="C488" s="71">
        <v>54593744694</v>
      </c>
      <c r="D488" s="71">
        <v>958750000</v>
      </c>
      <c r="E488" s="72">
        <v>4.2674990281271059</v>
      </c>
      <c r="F488" s="72">
        <v>0.17804428800530298</v>
      </c>
      <c r="G488" s="71">
        <v>373.44712099999998</v>
      </c>
      <c r="H488" s="72">
        <v>25.1</v>
      </c>
      <c r="I488" s="72">
        <v>0.30130177222154231</v>
      </c>
      <c r="J488" s="71">
        <v>-611029605</v>
      </c>
      <c r="K488" s="72">
        <v>-39.226822733081811</v>
      </c>
      <c r="L488" s="72">
        <v>41.720990873533246</v>
      </c>
      <c r="M488" s="72">
        <v>38.950000000000003</v>
      </c>
      <c r="N488" s="73">
        <v>16.806199459896121</v>
      </c>
      <c r="O488" s="74">
        <v>1542.9374951387874</v>
      </c>
      <c r="P488" s="73">
        <v>51.431249837959584</v>
      </c>
    </row>
    <row r="489" spans="1:16">
      <c r="A489" s="55" t="s">
        <v>524</v>
      </c>
      <c r="B489" s="55" t="s">
        <v>233</v>
      </c>
      <c r="C489" s="56">
        <v>7797972597</v>
      </c>
      <c r="D489" s="56">
        <v>960000000</v>
      </c>
      <c r="E489" s="57">
        <v>21.830209866905577</v>
      </c>
      <c r="F489" s="57">
        <v>3.7899669907822182</v>
      </c>
      <c r="G489" s="56">
        <v>279.81076200000001</v>
      </c>
      <c r="H489" s="57">
        <v>6.55</v>
      </c>
      <c r="I489" s="57">
        <v>7.8871748495624061E-2</v>
      </c>
      <c r="J489" s="56">
        <v>-282199228</v>
      </c>
      <c r="K489" s="57">
        <v>-20.411111826287492</v>
      </c>
      <c r="L489" s="57">
        <v>41.666666666666664</v>
      </c>
      <c r="M489" s="57">
        <v>29.14</v>
      </c>
      <c r="N489" s="58">
        <v>17.080467598135666</v>
      </c>
      <c r="O489" s="59">
        <v>2134.6788872865</v>
      </c>
      <c r="P489" s="58">
        <v>71.155962909549999</v>
      </c>
    </row>
    <row r="490" spans="1:16">
      <c r="A490" s="75" t="s">
        <v>187</v>
      </c>
      <c r="B490" s="75" t="s">
        <v>679</v>
      </c>
      <c r="C490" s="76">
        <v>3578645146</v>
      </c>
      <c r="D490" s="76">
        <v>960336000</v>
      </c>
      <c r="E490" s="77">
        <v>15.09790069440125</v>
      </c>
      <c r="F490" s="77">
        <v>3.144295474584156</v>
      </c>
      <c r="G490" s="76">
        <v>464.88056799999998</v>
      </c>
      <c r="H490" s="77">
        <v>5.7</v>
      </c>
      <c r="I490" s="77">
        <v>-0.10854484696681511</v>
      </c>
      <c r="J490" s="76">
        <v>433474987</v>
      </c>
      <c r="K490" s="77">
        <v>11.077178946890424</v>
      </c>
      <c r="L490" s="77">
        <v>41.65208843571417</v>
      </c>
      <c r="M490" s="77">
        <v>48.4</v>
      </c>
      <c r="N490" s="78">
        <v>88.53991117236194</v>
      </c>
      <c r="O490" s="79">
        <v>1138.858438595551</v>
      </c>
      <c r="P490" s="78">
        <v>37.961947953185032</v>
      </c>
    </row>
    <row r="491" spans="1:16">
      <c r="A491" s="70" t="s">
        <v>77</v>
      </c>
      <c r="B491" s="70" t="s">
        <v>221</v>
      </c>
      <c r="C491" s="71">
        <v>2595983504</v>
      </c>
      <c r="D491" s="71">
        <v>990000000</v>
      </c>
      <c r="E491" s="72">
        <v>52.948074670339984</v>
      </c>
      <c r="F491" s="72">
        <v>26.741451853707062</v>
      </c>
      <c r="G491" s="71">
        <v>255.32031000000001</v>
      </c>
      <c r="H491" s="72">
        <v>2.96</v>
      </c>
      <c r="I491" s="72">
        <v>0.1522911251654695</v>
      </c>
      <c r="J491" s="71">
        <v>-53669125</v>
      </c>
      <c r="K491" s="72">
        <v>-36.892719976336487</v>
      </c>
      <c r="L491" s="72">
        <v>40.404040404040401</v>
      </c>
      <c r="M491" s="72">
        <v>25.78</v>
      </c>
      <c r="N491" s="73">
        <v>14.487175620352568</v>
      </c>
      <c r="O491" s="74">
        <v>2330.6362082983342</v>
      </c>
      <c r="P491" s="73">
        <v>77.687873609944475</v>
      </c>
    </row>
    <row r="492" spans="1:16">
      <c r="A492" s="45" t="s">
        <v>447</v>
      </c>
      <c r="B492" s="45" t="s">
        <v>375</v>
      </c>
      <c r="C492" s="46">
        <v>38403565895</v>
      </c>
      <c r="D492" s="46">
        <v>998000000</v>
      </c>
      <c r="E492" s="47">
        <v>0.29710927707138962</v>
      </c>
      <c r="F492" s="47">
        <v>9.4509424268024813E-4</v>
      </c>
      <c r="G492" s="46">
        <v>426.09840800000001</v>
      </c>
      <c r="H492" s="47">
        <v>316</v>
      </c>
      <c r="I492" s="47">
        <v>7.2067954183021357</v>
      </c>
      <c r="J492" s="46">
        <v>1811756765</v>
      </c>
      <c r="K492" s="47">
        <v>173.51666960658486</v>
      </c>
      <c r="L492" s="47">
        <v>40.080160320641284</v>
      </c>
      <c r="M492" s="47">
        <v>42.69</v>
      </c>
      <c r="N492" s="48">
        <v>34.499222916579853</v>
      </c>
      <c r="O492" s="49">
        <v>1506.649181254633</v>
      </c>
      <c r="P492" s="48">
        <v>50.221639375154432</v>
      </c>
    </row>
    <row r="493" spans="1:16">
      <c r="A493" s="55" t="s">
        <v>536</v>
      </c>
      <c r="B493" s="55" t="s">
        <v>354</v>
      </c>
      <c r="C493" s="56">
        <v>5034163461</v>
      </c>
      <c r="D493" s="56">
        <v>1000000000</v>
      </c>
      <c r="E493" s="57">
        <v>6.1736159717618806</v>
      </c>
      <c r="F493" s="57">
        <v>0.36315388069187532</v>
      </c>
      <c r="G493" s="56">
        <v>371.30834199999998</v>
      </c>
      <c r="H493" s="57">
        <v>17.45</v>
      </c>
      <c r="I493" s="57">
        <v>0.5210737851881504</v>
      </c>
      <c r="J493" s="56">
        <v>-78845344</v>
      </c>
      <c r="K493" s="57">
        <v>-215.61197069544144</v>
      </c>
      <c r="L493" s="57">
        <v>40</v>
      </c>
      <c r="M493" s="57">
        <v>37.130000000000003</v>
      </c>
      <c r="N493" s="58">
        <v>49.203279038029883</v>
      </c>
      <c r="O493" s="59">
        <v>1752.8114889612245</v>
      </c>
      <c r="P493" s="58">
        <v>58.42704963204082</v>
      </c>
    </row>
    <row r="494" spans="1:16">
      <c r="A494" s="50" t="s">
        <v>379</v>
      </c>
      <c r="B494" s="50" t="s">
        <v>355</v>
      </c>
      <c r="C494" s="51">
        <v>1914868068</v>
      </c>
      <c r="D494" s="51">
        <v>1000000000</v>
      </c>
      <c r="E494" s="52">
        <v>41.686120189421736</v>
      </c>
      <c r="F494" s="52">
        <v>13.895373396473913</v>
      </c>
      <c r="G494" s="51">
        <v>255.25220999999999</v>
      </c>
      <c r="H494" s="52">
        <v>3.76</v>
      </c>
      <c r="I494" s="52">
        <v>-0.21087911900182377</v>
      </c>
      <c r="J494" s="51">
        <v>-154583940</v>
      </c>
      <c r="K494" s="52">
        <v>-19.406931923199785</v>
      </c>
      <c r="L494" s="52">
        <v>40</v>
      </c>
      <c r="M494" s="52">
        <v>25.52</v>
      </c>
      <c r="N494" s="53">
        <v>65.118209216220436</v>
      </c>
      <c r="O494" s="54">
        <v>167.90855997350997</v>
      </c>
      <c r="P494" s="53">
        <v>5.5969519991169987</v>
      </c>
    </row>
    <row r="495" spans="1:16">
      <c r="A495" s="30" t="s">
        <v>438</v>
      </c>
      <c r="B495" s="30" t="s">
        <v>349</v>
      </c>
      <c r="C495" s="31">
        <v>13120657000</v>
      </c>
      <c r="D495" s="31">
        <v>1000000000</v>
      </c>
      <c r="E495" s="32">
        <v>15.927168245049039</v>
      </c>
      <c r="F495" s="32">
        <v>3.9817920612622597</v>
      </c>
      <c r="G495" s="31">
        <v>554.46052299999997</v>
      </c>
      <c r="H495" s="32">
        <v>4.53</v>
      </c>
      <c r="I495" s="32">
        <v>-0.12814623332197073</v>
      </c>
      <c r="J495" s="31">
        <v>-420715000</v>
      </c>
      <c r="K495" s="32">
        <v>-9.5076239259356097</v>
      </c>
      <c r="L495" s="32">
        <v>40</v>
      </c>
      <c r="M495" s="32">
        <v>55.44</v>
      </c>
      <c r="N495" s="33">
        <v>36.360147536214136</v>
      </c>
      <c r="O495" s="34">
        <v>430.10569065922522</v>
      </c>
      <c r="P495" s="33">
        <v>14.336856355307507</v>
      </c>
    </row>
    <row r="496" spans="1:16">
      <c r="A496" s="35" t="s">
        <v>298</v>
      </c>
      <c r="B496" s="35" t="s">
        <v>208</v>
      </c>
      <c r="C496" s="36">
        <v>4913859307</v>
      </c>
      <c r="D496" s="36">
        <v>1000000000</v>
      </c>
      <c r="E496" s="37">
        <v>15.396174358595378</v>
      </c>
      <c r="F496" s="37">
        <v>5.1320581195317923</v>
      </c>
      <c r="G496" s="36">
        <v>669.65183400000001</v>
      </c>
      <c r="H496" s="37">
        <v>3.88</v>
      </c>
      <c r="I496" s="37">
        <v>9.150416832591457E-2</v>
      </c>
      <c r="J496" s="36">
        <v>-19394238</v>
      </c>
      <c r="K496" s="37">
        <v>-154.68511833256866</v>
      </c>
      <c r="L496" s="37">
        <v>40</v>
      </c>
      <c r="M496" s="37">
        <v>66.959999999999994</v>
      </c>
      <c r="N496" s="38">
        <v>47.741842057173251</v>
      </c>
      <c r="O496" s="39">
        <v>2656.1368722070933</v>
      </c>
      <c r="P496" s="38">
        <v>88.537895740236451</v>
      </c>
    </row>
    <row r="497" spans="1:16">
      <c r="A497" s="90" t="s">
        <v>403</v>
      </c>
      <c r="B497" s="90" t="s">
        <v>404</v>
      </c>
      <c r="C497" s="91">
        <v>2193688534</v>
      </c>
      <c r="D497" s="91">
        <v>1000000000</v>
      </c>
      <c r="E497" s="92">
        <v>33.773286681166667</v>
      </c>
      <c r="F497" s="92">
        <v>33.773286681166667</v>
      </c>
      <c r="G497" s="91">
        <v>749.65266799999995</v>
      </c>
      <c r="H497" s="92">
        <v>1.58</v>
      </c>
      <c r="I497" s="92">
        <v>-1.8444967930518752E-2</v>
      </c>
      <c r="J497" s="91">
        <v>288393147</v>
      </c>
      <c r="K497" s="92">
        <v>3.4674887749673191</v>
      </c>
      <c r="L497" s="92">
        <v>40</v>
      </c>
      <c r="M497" s="92">
        <v>74.959999999999994</v>
      </c>
      <c r="N497" s="93">
        <v>62.088599450525059</v>
      </c>
      <c r="O497" s="94">
        <v>973.95473017223719</v>
      </c>
      <c r="P497" s="93">
        <v>32.465157672407905</v>
      </c>
    </row>
    <row r="498" spans="1:16">
      <c r="A498" s="30" t="s">
        <v>185</v>
      </c>
      <c r="B498" s="30" t="s">
        <v>349</v>
      </c>
      <c r="C498" s="31">
        <v>10277253756</v>
      </c>
      <c r="D498" s="31">
        <v>1000000000</v>
      </c>
      <c r="E498" s="32">
        <v>33.651904697805897</v>
      </c>
      <c r="F498" s="32">
        <v>5.6086507829676497</v>
      </c>
      <c r="G498" s="31">
        <v>174.82693900000001</v>
      </c>
      <c r="H498" s="32">
        <v>6.8</v>
      </c>
      <c r="I498" s="32">
        <v>-0.1692400003874015</v>
      </c>
      <c r="J498" s="31">
        <v>-1076513816</v>
      </c>
      <c r="K498" s="32">
        <v>-5.5735466752244633</v>
      </c>
      <c r="L498" s="32">
        <v>40</v>
      </c>
      <c r="M498" s="32">
        <v>17.48</v>
      </c>
      <c r="N498" s="33">
        <v>30.893209658143785</v>
      </c>
      <c r="O498" s="34">
        <v>172.10015012996794</v>
      </c>
      <c r="P498" s="33">
        <v>5.7366716709989314</v>
      </c>
    </row>
    <row r="499" spans="1:16">
      <c r="A499" s="70" t="s">
        <v>107</v>
      </c>
      <c r="B499" s="70" t="s">
        <v>221</v>
      </c>
      <c r="C499" s="71">
        <v>1367528517</v>
      </c>
      <c r="D499" s="71">
        <v>1000000000</v>
      </c>
      <c r="E499" s="72">
        <v>11.438869679531486</v>
      </c>
      <c r="F499" s="72">
        <v>1.0398972435937714</v>
      </c>
      <c r="G499" s="71">
        <v>294.12620600000002</v>
      </c>
      <c r="H499" s="72">
        <v>11.89</v>
      </c>
      <c r="I499" s="72">
        <v>0.62504623841590501</v>
      </c>
      <c r="J499" s="71">
        <v>32367219</v>
      </c>
      <c r="K499" s="72">
        <v>339.85001924323495</v>
      </c>
      <c r="L499" s="72">
        <v>40</v>
      </c>
      <c r="M499" s="72">
        <v>29.41</v>
      </c>
      <c r="N499" s="73">
        <v>84.668967591995113</v>
      </c>
      <c r="O499" s="74">
        <v>1581.8994815679735</v>
      </c>
      <c r="P499" s="73">
        <v>52.729982718932447</v>
      </c>
    </row>
    <row r="500" spans="1:16">
      <c r="A500" s="70" t="s">
        <v>24</v>
      </c>
      <c r="B500" s="70" t="s">
        <v>221</v>
      </c>
      <c r="C500" s="71">
        <v>6655755186</v>
      </c>
      <c r="D500" s="71">
        <v>1000000000</v>
      </c>
      <c r="E500" s="72">
        <v>55.954385984545397</v>
      </c>
      <c r="F500" s="72">
        <v>27.977192992272698</v>
      </c>
      <c r="G500" s="71">
        <v>338.83675399999998</v>
      </c>
      <c r="H500" s="72">
        <v>2.11</v>
      </c>
      <c r="I500" s="72">
        <v>-1.4709078667988427E-2</v>
      </c>
      <c r="J500" s="71">
        <v>-17216026</v>
      </c>
      <c r="K500" s="72">
        <v>-116.17082827360971</v>
      </c>
      <c r="L500" s="72">
        <v>40</v>
      </c>
      <c r="M500" s="72">
        <v>33.880000000000003</v>
      </c>
      <c r="N500" s="73">
        <v>6.2607413714538058</v>
      </c>
      <c r="O500" s="74">
        <v>1204.747297673021</v>
      </c>
      <c r="P500" s="73">
        <v>40.158243255767367</v>
      </c>
    </row>
    <row r="501" spans="1:16">
      <c r="A501" s="35" t="s">
        <v>204</v>
      </c>
      <c r="B501" s="35" t="s">
        <v>200</v>
      </c>
      <c r="C501" s="36">
        <v>12909517992</v>
      </c>
      <c r="D501" s="36">
        <v>1000000000</v>
      </c>
      <c r="E501" s="37">
        <v>1.9544877971554384</v>
      </c>
      <c r="F501" s="37">
        <v>8.1436991548143267E-2</v>
      </c>
      <c r="G501" s="36">
        <v>849.28664500000002</v>
      </c>
      <c r="H501" s="37">
        <v>24.1</v>
      </c>
      <c r="I501" s="37">
        <v>-5.9278282708589813E-2</v>
      </c>
      <c r="J501" s="36">
        <v>391337210</v>
      </c>
      <c r="K501" s="37">
        <v>61.328182924388919</v>
      </c>
      <c r="L501" s="37">
        <v>40</v>
      </c>
      <c r="M501" s="37">
        <v>84.92</v>
      </c>
      <c r="N501" s="38">
        <v>63.971565907770085</v>
      </c>
      <c r="O501" s="39">
        <v>674.16526161183265</v>
      </c>
      <c r="P501" s="38">
        <v>22.472175387061089</v>
      </c>
    </row>
    <row r="502" spans="1:16">
      <c r="A502" s="70" t="s">
        <v>229</v>
      </c>
      <c r="B502" s="70" t="s">
        <v>221</v>
      </c>
      <c r="C502" s="71">
        <v>145847856000</v>
      </c>
      <c r="D502" s="71">
        <v>1000000000</v>
      </c>
      <c r="E502" s="72">
        <v>2.0568037783485407</v>
      </c>
      <c r="F502" s="72">
        <v>2.2116169659661726E-2</v>
      </c>
      <c r="G502" s="71">
        <v>207.02247700000001</v>
      </c>
      <c r="H502" s="72">
        <v>93.95</v>
      </c>
      <c r="I502" s="72">
        <v>0.30831009618431438</v>
      </c>
      <c r="J502" s="71">
        <v>1709697000</v>
      </c>
      <c r="K502" s="72">
        <v>54.395603431485227</v>
      </c>
      <c r="L502" s="72">
        <v>40</v>
      </c>
      <c r="M502" s="72">
        <v>20.7</v>
      </c>
      <c r="N502" s="73">
        <v>22.268741509760424</v>
      </c>
      <c r="O502" s="74">
        <v>1387.0685865651149</v>
      </c>
      <c r="P502" s="73">
        <v>46.235619552170498</v>
      </c>
    </row>
    <row r="503" spans="1:16">
      <c r="A503" s="50" t="s">
        <v>286</v>
      </c>
      <c r="B503" s="50" t="s">
        <v>355</v>
      </c>
      <c r="C503" s="51">
        <v>8958460788</v>
      </c>
      <c r="D503" s="51">
        <v>1025000000</v>
      </c>
      <c r="E503" s="52">
        <v>15.068332817431287</v>
      </c>
      <c r="F503" s="52">
        <v>1.225067708734251</v>
      </c>
      <c r="G503" s="51">
        <v>206.78594200000001</v>
      </c>
      <c r="H503" s="52">
        <v>12.84</v>
      </c>
      <c r="I503" s="52">
        <v>-0.39201660117313075</v>
      </c>
      <c r="J503" s="51">
        <v>65823811</v>
      </c>
      <c r="K503" s="52">
        <v>186.86247139352051</v>
      </c>
      <c r="L503" s="52">
        <v>39.024390243902438</v>
      </c>
      <c r="M503" s="52">
        <v>20.170000000000002</v>
      </c>
      <c r="N503" s="53">
        <v>34.876457019114426</v>
      </c>
      <c r="O503" s="54">
        <v>748.21613949851871</v>
      </c>
      <c r="P503" s="53">
        <v>24.940537983283956</v>
      </c>
    </row>
    <row r="504" spans="1:16">
      <c r="A504" s="40" t="s">
        <v>241</v>
      </c>
      <c r="B504" s="40" t="s">
        <v>255</v>
      </c>
      <c r="C504" s="41">
        <v>1985914418</v>
      </c>
      <c r="D504" s="41">
        <v>1037000000</v>
      </c>
      <c r="E504" s="42">
        <v>51.146307539253939</v>
      </c>
      <c r="F504" s="42">
        <v>49.321415177679789</v>
      </c>
      <c r="G504" s="41">
        <v>759.30591400000003</v>
      </c>
      <c r="H504" s="42">
        <v>1.03</v>
      </c>
      <c r="I504" s="42">
        <v>-5.3015575564738342E-2</v>
      </c>
      <c r="J504" s="41">
        <v>207556314</v>
      </c>
      <c r="K504" s="42">
        <v>4.9962344195416764</v>
      </c>
      <c r="L504" s="42">
        <v>38.572806171648985</v>
      </c>
      <c r="M504" s="42">
        <v>73.22</v>
      </c>
      <c r="N504" s="43">
        <v>76.529364288985718</v>
      </c>
      <c r="O504" s="44">
        <v>261.15139056874341</v>
      </c>
      <c r="P504" s="43">
        <v>8.705046352291447</v>
      </c>
    </row>
    <row r="505" spans="1:16">
      <c r="A505" s="30" t="s">
        <v>415</v>
      </c>
      <c r="B505" s="30" t="s">
        <v>605</v>
      </c>
      <c r="C505" s="31">
        <v>7934593883</v>
      </c>
      <c r="D505" s="31">
        <v>1049040806</v>
      </c>
      <c r="E505" s="32">
        <v>50.931159051995905</v>
      </c>
      <c r="F505" s="32">
        <v>12.137554316451419</v>
      </c>
      <c r="G505" s="31">
        <v>160.647257</v>
      </c>
      <c r="H505" s="32">
        <v>4.8899999999999997</v>
      </c>
      <c r="I505" s="32">
        <v>-0.11202316310302775</v>
      </c>
      <c r="J505" s="31">
        <v>-63498082</v>
      </c>
      <c r="K505" s="32">
        <v>-66.083306642238426</v>
      </c>
      <c r="L505" s="32">
        <v>38.130070604708202</v>
      </c>
      <c r="M505" s="32">
        <v>15.31</v>
      </c>
      <c r="N505" s="33">
        <v>40.922094868266967</v>
      </c>
      <c r="O505" s="34">
        <v>472.94311420673216</v>
      </c>
      <c r="P505" s="33">
        <v>15.764770473557739</v>
      </c>
    </row>
    <row r="506" spans="1:16">
      <c r="A506" s="55" t="s">
        <v>80</v>
      </c>
      <c r="B506" s="55" t="s">
        <v>233</v>
      </c>
      <c r="C506" s="56">
        <v>2545549000</v>
      </c>
      <c r="D506" s="56">
        <v>1053000000</v>
      </c>
      <c r="E506" s="57">
        <v>32.688263949755459</v>
      </c>
      <c r="F506" s="57">
        <v>31.042985707270141</v>
      </c>
      <c r="G506" s="56">
        <v>774.54246000000001</v>
      </c>
      <c r="H506" s="57">
        <v>1.58</v>
      </c>
      <c r="I506" s="57">
        <v>-4.726251623340616E-2</v>
      </c>
      <c r="J506" s="56">
        <v>-222180000</v>
      </c>
      <c r="K506" s="57">
        <v>-4.7394004860923573</v>
      </c>
      <c r="L506" s="57">
        <v>37.986704653371319</v>
      </c>
      <c r="M506" s="57">
        <v>73.55</v>
      </c>
      <c r="N506" s="58">
        <v>46.504648888745052</v>
      </c>
      <c r="O506" s="59">
        <v>283.22181554263301</v>
      </c>
      <c r="P506" s="58">
        <v>9.440727184754433</v>
      </c>
    </row>
    <row r="507" spans="1:16">
      <c r="A507" s="45" t="s">
        <v>328</v>
      </c>
      <c r="B507" s="45" t="s">
        <v>375</v>
      </c>
      <c r="C507" s="46">
        <v>2224663158</v>
      </c>
      <c r="D507" s="46">
        <v>1076261904</v>
      </c>
      <c r="E507" s="47">
        <v>27.31745806418196</v>
      </c>
      <c r="F507" s="47">
        <v>25.381794117820935</v>
      </c>
      <c r="G507" s="46">
        <v>1027.688572</v>
      </c>
      <c r="H507" s="47">
        <v>1.51</v>
      </c>
      <c r="I507" s="47">
        <v>-7.6587610468510592E-2</v>
      </c>
      <c r="J507" s="46">
        <v>-96679510</v>
      </c>
      <c r="K507" s="47">
        <v>-11.132264778751981</v>
      </c>
      <c r="L507" s="47">
        <v>37.165674870900197</v>
      </c>
      <c r="M507" s="47">
        <v>90.1</v>
      </c>
      <c r="N507" s="48">
        <v>26.008766075929824</v>
      </c>
      <c r="O507" s="49">
        <v>493.96135856415799</v>
      </c>
      <c r="P507" s="48">
        <v>16.465378618805268</v>
      </c>
    </row>
    <row r="508" spans="1:16">
      <c r="A508" s="35" t="s">
        <v>459</v>
      </c>
      <c r="B508" s="35" t="s">
        <v>208</v>
      </c>
      <c r="C508" s="36">
        <v>16106307516</v>
      </c>
      <c r="D508" s="36">
        <v>1078290009</v>
      </c>
      <c r="E508" s="37">
        <v>4.1781848324023025</v>
      </c>
      <c r="F508" s="37">
        <v>0.1174189323198566</v>
      </c>
      <c r="G508" s="36">
        <v>287.17617999999999</v>
      </c>
      <c r="H508" s="37">
        <v>33.340000000000003</v>
      </c>
      <c r="I508" s="37">
        <v>-0.69975921760304516</v>
      </c>
      <c r="J508" s="36">
        <v>737659411</v>
      </c>
      <c r="K508" s="37">
        <v>48.238482104853126</v>
      </c>
      <c r="L508" s="37">
        <v>37.095771699763567</v>
      </c>
      <c r="M508" s="37">
        <v>26.63</v>
      </c>
      <c r="N508" s="38">
        <v>55.741824471158907</v>
      </c>
      <c r="O508" s="39">
        <v>760.64661067430893</v>
      </c>
      <c r="P508" s="38">
        <v>25.354887022476966</v>
      </c>
    </row>
    <row r="509" spans="1:16">
      <c r="A509" s="55" t="s">
        <v>118</v>
      </c>
      <c r="B509" s="55" t="s">
        <v>356</v>
      </c>
      <c r="C509" s="56">
        <v>8174952000</v>
      </c>
      <c r="D509" s="56">
        <v>1080000000</v>
      </c>
      <c r="E509" s="57">
        <v>14.977137025901534</v>
      </c>
      <c r="F509" s="57">
        <v>2.3112865780712246</v>
      </c>
      <c r="G509" s="56">
        <v>431.473364</v>
      </c>
      <c r="H509" s="57">
        <v>6.19</v>
      </c>
      <c r="I509" s="57">
        <v>-0.11835137915981875</v>
      </c>
      <c r="J509" s="56">
        <v>64035000</v>
      </c>
      <c r="K509" s="57">
        <v>101.19465917076599</v>
      </c>
      <c r="L509" s="57">
        <v>37.037037037037038</v>
      </c>
      <c r="M509" s="57">
        <v>39.950000000000003</v>
      </c>
      <c r="N509" s="58">
        <v>34.440837745389111</v>
      </c>
      <c r="O509" s="59">
        <v>345.60767679759465</v>
      </c>
      <c r="P509" s="58">
        <v>11.520255893253156</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7.4581403630876606</v>
      </c>
      <c r="F511" s="72">
        <v>0.38258645547797582</v>
      </c>
      <c r="G511" s="71">
        <v>295.34477800000002</v>
      </c>
      <c r="H511" s="72">
        <v>18.16</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15.028984568889181</v>
      </c>
      <c r="F512" s="57">
        <v>1.3826367153847523</v>
      </c>
      <c r="G512" s="56">
        <v>266.47241100000002</v>
      </c>
      <c r="H512" s="57">
        <v>9.99</v>
      </c>
      <c r="I512" s="57">
        <v>-9.2892417507272285E-2</v>
      </c>
      <c r="J512" s="56">
        <v>896857779</v>
      </c>
      <c r="K512" s="57">
        <v>12.119870345686103</v>
      </c>
      <c r="L512" s="57">
        <v>36.799205137169039</v>
      </c>
      <c r="M512" s="57">
        <v>24.51</v>
      </c>
      <c r="N512" s="58">
        <v>59.472122772864125</v>
      </c>
      <c r="O512" s="59">
        <v>489.77461220770317</v>
      </c>
      <c r="P512" s="58">
        <v>16.325820406923437</v>
      </c>
    </row>
    <row r="513" spans="1:16">
      <c r="A513" s="70" t="s">
        <v>728</v>
      </c>
      <c r="B513" s="70" t="s">
        <v>699</v>
      </c>
      <c r="C513" s="71">
        <v>3173753000</v>
      </c>
      <c r="D513" s="71">
        <v>1088802000</v>
      </c>
      <c r="E513" s="72">
        <v>34.520348862331261</v>
      </c>
      <c r="F513" s="72">
        <v>9.9388373420074849</v>
      </c>
      <c r="G513" s="71">
        <v>447.465259</v>
      </c>
      <c r="H513" s="72">
        <v>2.59</v>
      </c>
      <c r="I513" s="72">
        <v>-3.9995715259038001E-2</v>
      </c>
      <c r="J513" s="71">
        <v>250965000</v>
      </c>
      <c r="K513" s="72">
        <v>13.839692307692308</v>
      </c>
      <c r="L513" s="72">
        <v>36.737625390107659</v>
      </c>
      <c r="M513" s="72">
        <v>41.09</v>
      </c>
      <c r="N513" s="73">
        <v>0</v>
      </c>
      <c r="O513" s="74">
        <v>476.86741789584374</v>
      </c>
      <c r="P513" s="73">
        <v>15.895580596528125</v>
      </c>
    </row>
    <row r="514" spans="1:16">
      <c r="A514" s="55" t="s">
        <v>648</v>
      </c>
      <c r="B514" s="55" t="s">
        <v>233</v>
      </c>
      <c r="C514" s="56">
        <v>4399219392</v>
      </c>
      <c r="D514" s="56">
        <v>1112000000</v>
      </c>
      <c r="E514" s="57">
        <v>14.539643340804092</v>
      </c>
      <c r="F514" s="57">
        <v>0.70033309221523066</v>
      </c>
      <c r="G514" s="56">
        <v>277.98263300000002</v>
      </c>
      <c r="H514" s="57">
        <v>9.9</v>
      </c>
      <c r="I514" s="57">
        <v>-1.1305920823126616</v>
      </c>
      <c r="J514" s="56">
        <v>-160816500</v>
      </c>
      <c r="K514" s="57">
        <v>-129.09769830832036</v>
      </c>
      <c r="L514" s="57">
        <v>35.97122302158273</v>
      </c>
      <c r="M514" s="57">
        <v>24.99</v>
      </c>
      <c r="N514" s="58">
        <v>52.822499176123891</v>
      </c>
      <c r="O514" s="59">
        <v>91.36882877607519</v>
      </c>
      <c r="P514" s="58">
        <v>3.045627625869173</v>
      </c>
    </row>
    <row r="515" spans="1:16">
      <c r="A515" s="45" t="s">
        <v>514</v>
      </c>
      <c r="B515" s="45" t="s">
        <v>375</v>
      </c>
      <c r="C515" s="46">
        <v>3318993196</v>
      </c>
      <c r="D515" s="46">
        <v>1120000000</v>
      </c>
      <c r="E515" s="47">
        <v>26.183071617822669</v>
      </c>
      <c r="F515" s="47">
        <v>5.8444356289782746</v>
      </c>
      <c r="G515" s="46">
        <v>306.82462600000002</v>
      </c>
      <c r="H515" s="47">
        <v>4.9800000000000004</v>
      </c>
      <c r="I515" s="47">
        <v>-0.1556781914494243</v>
      </c>
      <c r="J515" s="46">
        <v>-136181024</v>
      </c>
      <c r="K515" s="47">
        <v>-32.89738811187086</v>
      </c>
      <c r="L515" s="47">
        <v>35.714285714285715</v>
      </c>
      <c r="M515" s="47">
        <v>27.39</v>
      </c>
      <c r="N515" s="48">
        <v>39.733697962154444</v>
      </c>
      <c r="O515" s="49">
        <v>406.26652666260208</v>
      </c>
      <c r="P515" s="48">
        <v>13.54221755542007</v>
      </c>
    </row>
    <row r="516" spans="1:16">
      <c r="A516" s="35" t="s">
        <v>474</v>
      </c>
      <c r="B516" s="35" t="s">
        <v>208</v>
      </c>
      <c r="C516" s="36">
        <v>5706930368</v>
      </c>
      <c r="D516" s="36">
        <v>1122000000</v>
      </c>
      <c r="E516" s="37">
        <v>12.829752660343193</v>
      </c>
      <c r="F516" s="37">
        <v>1.4293396457601597</v>
      </c>
      <c r="G516" s="36">
        <v>381.16404999999997</v>
      </c>
      <c r="H516" s="37">
        <v>8.18</v>
      </c>
      <c r="I516" s="37">
        <v>-0.79463252871541279</v>
      </c>
      <c r="J516" s="36">
        <v>245113454</v>
      </c>
      <c r="K516" s="37">
        <v>36.619776897273049</v>
      </c>
      <c r="L516" s="37">
        <v>35.650623885918002</v>
      </c>
      <c r="M516" s="37">
        <v>33.97</v>
      </c>
      <c r="N516" s="38">
        <v>47.927232402258987</v>
      </c>
      <c r="O516" s="39">
        <v>226.43117395672982</v>
      </c>
      <c r="P516" s="38">
        <v>7.5477057985576606</v>
      </c>
    </row>
    <row r="517" spans="1:16">
      <c r="A517" s="101" t="s">
        <v>186</v>
      </c>
      <c r="B517" s="101" t="s">
        <v>696</v>
      </c>
      <c r="C517" s="102">
        <v>4100200245</v>
      </c>
      <c r="D517" s="102">
        <v>1130000000</v>
      </c>
      <c r="E517" s="103">
        <v>18.358649528561351</v>
      </c>
      <c r="F517" s="103">
        <v>8.1232962515758196</v>
      </c>
      <c r="G517" s="102">
        <v>889.34080200000005</v>
      </c>
      <c r="H517" s="103">
        <v>2.4500000000000002</v>
      </c>
      <c r="I517" s="103">
        <v>-3.4886637687759237E-2</v>
      </c>
      <c r="J517" s="102">
        <v>-21599676</v>
      </c>
      <c r="K517" s="103">
        <v>-104.63119909761609</v>
      </c>
      <c r="L517" s="103">
        <v>35.398230088495573</v>
      </c>
      <c r="M517" s="103">
        <v>78.7</v>
      </c>
      <c r="N517" s="104">
        <v>0.13580124881339725</v>
      </c>
      <c r="O517" s="105">
        <v>855.04312904892845</v>
      </c>
      <c r="P517" s="104">
        <v>28.501437634964283</v>
      </c>
    </row>
    <row r="518" spans="1:16">
      <c r="A518" s="35" t="s">
        <v>218</v>
      </c>
      <c r="B518" s="35" t="s">
        <v>208</v>
      </c>
      <c r="C518" s="36">
        <v>100728570000</v>
      </c>
      <c r="D518" s="36">
        <v>1181069000</v>
      </c>
      <c r="E518" s="37">
        <v>1.496668091737265</v>
      </c>
      <c r="F518" s="37">
        <v>1.1214290079035457E-2</v>
      </c>
      <c r="G518" s="36">
        <v>236.099774</v>
      </c>
      <c r="H518" s="37">
        <v>113.2</v>
      </c>
      <c r="I518" s="37">
        <v>1.2227526445405488</v>
      </c>
      <c r="J518" s="36">
        <v>1079652000</v>
      </c>
      <c r="K518" s="37">
        <v>123.61464342213972</v>
      </c>
      <c r="L518" s="37">
        <v>33.867623314133212</v>
      </c>
      <c r="M518" s="37">
        <v>19.989999999999998</v>
      </c>
      <c r="N518" s="38">
        <v>61.968624806499939</v>
      </c>
      <c r="O518" s="39">
        <v>1701.901981923909</v>
      </c>
      <c r="P518" s="38">
        <v>56.730066064130298</v>
      </c>
    </row>
    <row r="519" spans="1:16">
      <c r="A519" s="35" t="s">
        <v>454</v>
      </c>
      <c r="B519" s="35" t="s">
        <v>208</v>
      </c>
      <c r="C519" s="36">
        <v>62308804000</v>
      </c>
      <c r="D519" s="36">
        <v>1196962000</v>
      </c>
      <c r="E519" s="37">
        <v>5.9783179403921691</v>
      </c>
      <c r="F519" s="37">
        <v>0.22702619177825228</v>
      </c>
      <c r="G519" s="36">
        <v>294.01063399999998</v>
      </c>
      <c r="H519" s="37">
        <v>22.76</v>
      </c>
      <c r="I519" s="37">
        <v>-0.3165653092882188</v>
      </c>
      <c r="J519" s="36">
        <v>485076000</v>
      </c>
      <c r="K519" s="37">
        <v>54.286676726945878</v>
      </c>
      <c r="L519" s="37">
        <v>33.41793640900881</v>
      </c>
      <c r="M519" s="37">
        <v>24.56</v>
      </c>
      <c r="N519" s="38">
        <v>23.563854855396485</v>
      </c>
      <c r="O519" s="39">
        <v>886.70732588259375</v>
      </c>
      <c r="P519" s="38">
        <v>29.556910862753124</v>
      </c>
    </row>
    <row r="520" spans="1:16">
      <c r="A520" s="35" t="s">
        <v>219</v>
      </c>
      <c r="B520" s="35" t="s">
        <v>208</v>
      </c>
      <c r="C520" s="36">
        <v>64142566183</v>
      </c>
      <c r="D520" s="36">
        <v>1226338236</v>
      </c>
      <c r="E520" s="37">
        <v>2.0576547523483373</v>
      </c>
      <c r="F520" s="37">
        <v>2.0714631856851125E-2</v>
      </c>
      <c r="G520" s="36">
        <v>238.53873200000001</v>
      </c>
      <c r="H520" s="37">
        <v>81.5</v>
      </c>
      <c r="I520" s="37">
        <v>-3.2198025540016317</v>
      </c>
      <c r="J520" s="36">
        <v>795959146</v>
      </c>
      <c r="K520" s="37">
        <v>124.79710499614009</v>
      </c>
      <c r="L520" s="37">
        <v>32.617428720537752</v>
      </c>
      <c r="M520" s="37">
        <v>19.45</v>
      </c>
      <c r="N520" s="38">
        <v>49.584664049256041</v>
      </c>
      <c r="O520" s="39">
        <v>986.70018423340639</v>
      </c>
      <c r="P520" s="38">
        <v>32.890006141113545</v>
      </c>
    </row>
    <row r="521" spans="1:16">
      <c r="A521" s="70" t="s">
        <v>731</v>
      </c>
      <c r="B521" s="70" t="s">
        <v>221</v>
      </c>
      <c r="C521" s="71">
        <v>8948062095</v>
      </c>
      <c r="D521" s="71">
        <v>1240500000</v>
      </c>
      <c r="E521" s="72">
        <v>48.017164446085282</v>
      </c>
      <c r="F521" s="72">
        <v>12.902637228559795</v>
      </c>
      <c r="G521" s="71">
        <v>259.57994600000001</v>
      </c>
      <c r="H521" s="72">
        <v>3.21</v>
      </c>
      <c r="I521" s="72">
        <v>-6.6341494932689926E-2</v>
      </c>
      <c r="J521" s="71">
        <v>-82420523</v>
      </c>
      <c r="K521" s="72">
        <v>-45.152588997766976</v>
      </c>
      <c r="L521" s="72">
        <v>32.245062474808542</v>
      </c>
      <c r="M521" s="72">
        <v>20.92</v>
      </c>
      <c r="N521" s="73">
        <v>20.064725677726244</v>
      </c>
      <c r="O521" s="74">
        <v>225.9239869507081</v>
      </c>
      <c r="P521" s="73">
        <v>7.530799565023603</v>
      </c>
    </row>
    <row r="522" spans="1:16">
      <c r="A522" s="70" t="s">
        <v>471</v>
      </c>
      <c r="B522" s="70" t="s">
        <v>221</v>
      </c>
      <c r="C522" s="71">
        <v>4477591418</v>
      </c>
      <c r="D522" s="71">
        <v>1250000000</v>
      </c>
      <c r="E522" s="72">
        <v>12.233790800648084</v>
      </c>
      <c r="F522" s="72">
        <v>1.2233790800648083</v>
      </c>
      <c r="G522" s="71">
        <v>398.33480200000002</v>
      </c>
      <c r="H522" s="72">
        <v>8.2100000000000009</v>
      </c>
      <c r="I522" s="72">
        <v>-0.70650878030962261</v>
      </c>
      <c r="J522" s="71">
        <v>-26535988</v>
      </c>
      <c r="K522" s="72">
        <v>-376.84671850168155</v>
      </c>
      <c r="L522" s="72">
        <v>32</v>
      </c>
      <c r="M522" s="72">
        <v>31.86</v>
      </c>
      <c r="N522" s="73">
        <v>69.736044483809337</v>
      </c>
      <c r="O522" s="74">
        <v>415.27160396340486</v>
      </c>
      <c r="P522" s="73">
        <v>13.842386798780161</v>
      </c>
    </row>
    <row r="523" spans="1:16">
      <c r="A523" s="30" t="s">
        <v>515</v>
      </c>
      <c r="B523" s="30" t="s">
        <v>349</v>
      </c>
      <c r="C523" s="31">
        <v>13770402942</v>
      </c>
      <c r="D523" s="31">
        <v>1290150000</v>
      </c>
      <c r="E523" s="32">
        <v>8.5548528098891694</v>
      </c>
      <c r="F523" s="32">
        <v>0.73676642336069187</v>
      </c>
      <c r="G523" s="31">
        <v>488.67153000000002</v>
      </c>
      <c r="H523" s="32">
        <v>9.57</v>
      </c>
      <c r="I523" s="32">
        <v>8.5154475790515605E-2</v>
      </c>
      <c r="J523" s="31">
        <v>-1119626416</v>
      </c>
      <c r="K523" s="32">
        <v>-10.370736018790039</v>
      </c>
      <c r="L523" s="32">
        <v>31.00414680463512</v>
      </c>
      <c r="M523" s="32">
        <v>37.869999999999997</v>
      </c>
      <c r="N523" s="33">
        <v>26.299787460961486</v>
      </c>
      <c r="O523" s="34">
        <v>1260.8830683038561</v>
      </c>
      <c r="P523" s="33">
        <v>42.029435610128537</v>
      </c>
    </row>
    <row r="524" spans="1:16">
      <c r="A524" s="40" t="s">
        <v>458</v>
      </c>
      <c r="B524" s="40" t="s">
        <v>255</v>
      </c>
      <c r="C524" s="41">
        <v>4785393051</v>
      </c>
      <c r="D524" s="41">
        <v>1296960000</v>
      </c>
      <c r="E524" s="42">
        <v>28.411906761512029</v>
      </c>
      <c r="F524" s="42">
        <v>4.3813080991722222</v>
      </c>
      <c r="G524" s="41">
        <v>266.16580599999998</v>
      </c>
      <c r="H524" s="42">
        <v>5.29</v>
      </c>
      <c r="I524" s="42">
        <v>-7.7254884187587081E-2</v>
      </c>
      <c r="J524" s="41">
        <v>18489123</v>
      </c>
      <c r="K524" s="42">
        <v>350.73594350581152</v>
      </c>
      <c r="L524" s="42">
        <v>30.8413520848754</v>
      </c>
      <c r="M524" s="42">
        <v>20.52</v>
      </c>
      <c r="N524" s="43">
        <v>49.3406751548168</v>
      </c>
      <c r="O524" s="44">
        <v>243.74429968702344</v>
      </c>
      <c r="P524" s="43">
        <v>8.1248099895674475</v>
      </c>
    </row>
    <row r="525" spans="1:16">
      <c r="A525" s="60" t="s">
        <v>75</v>
      </c>
      <c r="B525" s="60" t="s">
        <v>287</v>
      </c>
      <c r="C525" s="61">
        <v>11763538202</v>
      </c>
      <c r="D525" s="61">
        <v>1300000000</v>
      </c>
      <c r="E525" s="62">
        <v>39.815514812118053</v>
      </c>
      <c r="F525" s="62">
        <v>5.1045531810407763</v>
      </c>
      <c r="G525" s="61">
        <v>158.22672900000001</v>
      </c>
      <c r="H525" s="62">
        <v>6.35</v>
      </c>
      <c r="I525" s="62">
        <v>5.7200214586714537E-3</v>
      </c>
      <c r="J525" s="61">
        <v>13336188</v>
      </c>
      <c r="K525" s="62">
        <v>584.87477830996386</v>
      </c>
      <c r="L525" s="62">
        <v>30.76923076923077</v>
      </c>
      <c r="M525" s="62">
        <v>12.17</v>
      </c>
      <c r="N525" s="63">
        <v>26.240053915917031</v>
      </c>
      <c r="O525" s="64">
        <v>959.16492462703741</v>
      </c>
      <c r="P525" s="63">
        <v>31.97216415423458</v>
      </c>
    </row>
    <row r="526" spans="1:16">
      <c r="A526" s="95" t="s">
        <v>143</v>
      </c>
      <c r="B526" s="95" t="s">
        <v>351</v>
      </c>
      <c r="C526" s="96">
        <v>6516972751</v>
      </c>
      <c r="D526" s="96">
        <v>1300000000</v>
      </c>
      <c r="E526" s="97">
        <v>10.597873748589821</v>
      </c>
      <c r="F526" s="97">
        <v>2.7174035252794413</v>
      </c>
      <c r="G526" s="96">
        <v>1143.8313330000001</v>
      </c>
      <c r="H526" s="97">
        <v>3.3</v>
      </c>
      <c r="I526" s="97">
        <v>-0.28107331397548929</v>
      </c>
      <c r="J526" s="96">
        <v>-8261366</v>
      </c>
      <c r="K526" s="97">
        <v>-472.07689382119133</v>
      </c>
      <c r="L526" s="97">
        <v>30.76923076923077</v>
      </c>
      <c r="M526" s="97">
        <v>87.98</v>
      </c>
      <c r="N526" s="98">
        <v>80.154866268487496</v>
      </c>
      <c r="O526" s="99">
        <v>247.29594265287551</v>
      </c>
      <c r="P526" s="98">
        <v>8.2431980884291836</v>
      </c>
    </row>
    <row r="527" spans="1:16">
      <c r="A527" s="55" t="s">
        <v>294</v>
      </c>
      <c r="B527" s="55" t="s">
        <v>356</v>
      </c>
      <c r="C527" s="56">
        <v>966388000000</v>
      </c>
      <c r="D527" s="56">
        <v>1380000000</v>
      </c>
      <c r="E527" s="57">
        <v>0.19815803584882971</v>
      </c>
      <c r="F527" s="57">
        <v>4.8675518508678386E-4</v>
      </c>
      <c r="G527" s="56">
        <v>692.54227100000003</v>
      </c>
      <c r="H527" s="57">
        <v>291.5</v>
      </c>
      <c r="I527" s="57">
        <v>-3.3263480387429927</v>
      </c>
      <c r="J527" s="56">
        <v>9856000000</v>
      </c>
      <c r="K527" s="57">
        <v>41.304788961038959</v>
      </c>
      <c r="L527" s="57">
        <v>28.985507246376812</v>
      </c>
      <c r="M527" s="57">
        <v>50.18</v>
      </c>
      <c r="N527" s="58">
        <v>55.220193574426339</v>
      </c>
      <c r="O527" s="59">
        <v>601.94891450791886</v>
      </c>
      <c r="P527" s="58">
        <v>20.064963816930629</v>
      </c>
    </row>
    <row r="528" spans="1:16">
      <c r="A528" s="70" t="s">
        <v>76</v>
      </c>
      <c r="B528" s="70" t="s">
        <v>221</v>
      </c>
      <c r="C528" s="71">
        <v>25510366000</v>
      </c>
      <c r="D528" s="71">
        <v>1395000000</v>
      </c>
      <c r="E528" s="72">
        <v>13.15767417267242</v>
      </c>
      <c r="F528" s="72">
        <v>2.3580061241348425</v>
      </c>
      <c r="G528" s="71">
        <v>610.57306400000004</v>
      </c>
      <c r="H528" s="72">
        <v>4.9800000000000004</v>
      </c>
      <c r="I528" s="72">
        <v>0.10460527636439122</v>
      </c>
      <c r="J528" s="71">
        <v>-526924000</v>
      </c>
      <c r="K528" s="72">
        <v>-10.589762470489102</v>
      </c>
      <c r="L528" s="72">
        <v>28.673835125448029</v>
      </c>
      <c r="M528" s="72">
        <v>43.76</v>
      </c>
      <c r="N528" s="73">
        <v>31.580387760644541</v>
      </c>
      <c r="O528" s="74">
        <v>1964.2206602488604</v>
      </c>
      <c r="P528" s="73">
        <v>65.47402200829535</v>
      </c>
    </row>
    <row r="529" spans="1:16">
      <c r="A529" s="75" t="s">
        <v>457</v>
      </c>
      <c r="B529" s="75" t="s">
        <v>350</v>
      </c>
      <c r="C529" s="76">
        <v>9991984451</v>
      </c>
      <c r="D529" s="76">
        <v>1400000000</v>
      </c>
      <c r="E529" s="77">
        <v>5.8814482360507494</v>
      </c>
      <c r="F529" s="77">
        <v>0.28006896362146427</v>
      </c>
      <c r="G529" s="76">
        <v>419.330781</v>
      </c>
      <c r="H529" s="77">
        <v>16.22</v>
      </c>
      <c r="I529" s="77">
        <v>-3.5101771878867076</v>
      </c>
      <c r="J529" s="76">
        <v>77681643</v>
      </c>
      <c r="K529" s="77">
        <v>270.33413801507777</v>
      </c>
      <c r="L529" s="77">
        <v>28.571428571428573</v>
      </c>
      <c r="M529" s="77">
        <v>29.95</v>
      </c>
      <c r="N529" s="78">
        <v>58.537070806255585</v>
      </c>
      <c r="O529" s="79">
        <v>778.29190522393526</v>
      </c>
      <c r="P529" s="78">
        <v>25.943063507464508</v>
      </c>
    </row>
    <row r="530" spans="1:16">
      <c r="A530" s="35" t="s">
        <v>220</v>
      </c>
      <c r="B530" s="35" t="s">
        <v>208</v>
      </c>
      <c r="C530" s="36">
        <v>15672179161</v>
      </c>
      <c r="D530" s="36">
        <v>1400000000</v>
      </c>
      <c r="E530" s="37">
        <v>4.9925567219970928</v>
      </c>
      <c r="F530" s="37">
        <v>0.50944456346909106</v>
      </c>
      <c r="G530" s="36">
        <v>1087.1196239999999</v>
      </c>
      <c r="H530" s="37">
        <v>7.37</v>
      </c>
      <c r="I530" s="37">
        <v>-0.19342793669335645</v>
      </c>
      <c r="J530" s="36">
        <v>-1252485525</v>
      </c>
      <c r="K530" s="37">
        <v>-7.8244417235879835</v>
      </c>
      <c r="L530" s="37">
        <v>28.571428571428573</v>
      </c>
      <c r="M530" s="37">
        <v>77.650000000000006</v>
      </c>
      <c r="N530" s="38">
        <v>13.407811117927388</v>
      </c>
      <c r="O530" s="39">
        <v>1474.8566831661437</v>
      </c>
      <c r="P530" s="38">
        <v>49.161889438871455</v>
      </c>
    </row>
    <row r="531" spans="1:16">
      <c r="A531" s="70" t="s">
        <v>227</v>
      </c>
      <c r="B531" s="70" t="s">
        <v>221</v>
      </c>
      <c r="C531" s="71">
        <v>71398402340</v>
      </c>
      <c r="D531" s="71">
        <v>1456000000</v>
      </c>
      <c r="E531" s="72">
        <v>10.600171266543144</v>
      </c>
      <c r="F531" s="72">
        <v>0.56002595448769787</v>
      </c>
      <c r="G531" s="71">
        <v>282.07432799999998</v>
      </c>
      <c r="H531" s="72">
        <v>13.38</v>
      </c>
      <c r="I531" s="72">
        <v>0.1421257720471516</v>
      </c>
      <c r="J531" s="71">
        <v>-549932498</v>
      </c>
      <c r="K531" s="72">
        <v>-34.418769701440702</v>
      </c>
      <c r="L531" s="72">
        <v>27.472527472527471</v>
      </c>
      <c r="M531" s="72">
        <v>19.37</v>
      </c>
      <c r="N531" s="73">
        <v>18.619236983349644</v>
      </c>
      <c r="O531" s="74">
        <v>1303.4072977903843</v>
      </c>
      <c r="P531" s="73">
        <v>43.446909926346144</v>
      </c>
    </row>
    <row r="532" spans="1:16">
      <c r="A532" s="55" t="s">
        <v>485</v>
      </c>
      <c r="B532" s="55" t="s">
        <v>233</v>
      </c>
      <c r="C532" s="56">
        <v>1973820337</v>
      </c>
      <c r="D532" s="56">
        <v>1482400000</v>
      </c>
      <c r="E532" s="57">
        <v>4.8448759925574505</v>
      </c>
      <c r="F532" s="57">
        <v>0.29711499733585894</v>
      </c>
      <c r="G532" s="56">
        <v>727.55648099999996</v>
      </c>
      <c r="H532" s="57">
        <v>11.35</v>
      </c>
      <c r="I532" s="57">
        <v>4.053702408507931E-2</v>
      </c>
      <c r="J532" s="56">
        <v>80169598</v>
      </c>
      <c r="K532" s="57">
        <v>203.3987996297549</v>
      </c>
      <c r="L532" s="57">
        <v>26.98327037236913</v>
      </c>
      <c r="M532" s="57">
        <v>49.07</v>
      </c>
      <c r="N532" s="58">
        <v>27.257322878498496</v>
      </c>
      <c r="O532" s="59">
        <v>1756.9143720789691</v>
      </c>
      <c r="P532" s="58">
        <v>58.563812402632301</v>
      </c>
    </row>
    <row r="533" spans="1:16">
      <c r="A533" s="25" t="s">
        <v>276</v>
      </c>
      <c r="B533" s="25" t="s">
        <v>353</v>
      </c>
      <c r="C533" s="26">
        <v>17087095351</v>
      </c>
      <c r="D533" s="26">
        <v>1500000000</v>
      </c>
      <c r="E533" s="27">
        <v>12.448302588359999</v>
      </c>
      <c r="F533" s="27">
        <v>1.6597736784479999</v>
      </c>
      <c r="G533" s="26">
        <v>545.59110899999996</v>
      </c>
      <c r="H533" s="27">
        <v>5.89</v>
      </c>
      <c r="I533" s="27">
        <v>0.13756806234848984</v>
      </c>
      <c r="J533" s="26">
        <v>-292614183</v>
      </c>
      <c r="K533" s="27">
        <v>-25.631020079433402</v>
      </c>
      <c r="L533" s="27">
        <v>26.666666666666668</v>
      </c>
      <c r="M533" s="27">
        <v>36.369999999999997</v>
      </c>
      <c r="N533" s="28">
        <v>34.090190118006674</v>
      </c>
      <c r="O533" s="29">
        <v>2375.4844163964335</v>
      </c>
      <c r="P533" s="28">
        <v>79.182813879881124</v>
      </c>
    </row>
    <row r="534" spans="1:16">
      <c r="A534" s="30" t="s">
        <v>142</v>
      </c>
      <c r="B534" s="30" t="s">
        <v>349</v>
      </c>
      <c r="C534" s="31">
        <v>3099745984</v>
      </c>
      <c r="D534" s="31">
        <v>1500000000</v>
      </c>
      <c r="E534" s="32">
        <v>30.002662736317848</v>
      </c>
      <c r="F534" s="32">
        <v>20.001775157545232</v>
      </c>
      <c r="G534" s="31">
        <v>2501.1703550000002</v>
      </c>
      <c r="H534" s="32">
        <v>1.06</v>
      </c>
      <c r="I534" s="32">
        <v>-1.0311210282903049E-2</v>
      </c>
      <c r="J534" s="31">
        <v>-110755372</v>
      </c>
      <c r="K534" s="32">
        <v>-13.543361129246174</v>
      </c>
      <c r="L534" s="32">
        <v>26.666666666666668</v>
      </c>
      <c r="M534" s="32">
        <v>83.85</v>
      </c>
      <c r="N534" s="33">
        <v>57.770533871025435</v>
      </c>
      <c r="O534" s="34">
        <v>1085.2962649859387</v>
      </c>
      <c r="P534" s="33">
        <v>36.176542166197954</v>
      </c>
    </row>
    <row r="535" spans="1:16">
      <c r="A535" s="40" t="s">
        <v>42</v>
      </c>
      <c r="B535" s="40" t="s">
        <v>255</v>
      </c>
      <c r="C535" s="41">
        <v>3131402465</v>
      </c>
      <c r="D535" s="41">
        <v>1500000000</v>
      </c>
      <c r="E535" s="42">
        <v>10.846810495373836</v>
      </c>
      <c r="F535" s="42">
        <v>1.0330295709879844</v>
      </c>
      <c r="G535" s="41">
        <v>466.80128100000002</v>
      </c>
      <c r="H535" s="42">
        <v>7.9</v>
      </c>
      <c r="I535" s="42">
        <v>8.9403554430413479E-2</v>
      </c>
      <c r="J535" s="41">
        <v>138936535</v>
      </c>
      <c r="K535" s="42">
        <v>75.574074162710332</v>
      </c>
      <c r="L535" s="42">
        <v>26.666666666666668</v>
      </c>
      <c r="M535" s="42">
        <v>31.12</v>
      </c>
      <c r="N535" s="43">
        <v>43.536827041117682</v>
      </c>
      <c r="O535" s="44">
        <v>419.18619436102722</v>
      </c>
      <c r="P535" s="43">
        <v>13.972873145367574</v>
      </c>
    </row>
    <row r="536" spans="1:16">
      <c r="A536" s="75" t="s">
        <v>724</v>
      </c>
      <c r="B536" s="75" t="s">
        <v>679</v>
      </c>
      <c r="C536" s="76">
        <v>31421246000</v>
      </c>
      <c r="D536" s="76">
        <v>1500000000</v>
      </c>
      <c r="E536" s="77">
        <v>2.6309203518461333</v>
      </c>
      <c r="F536" s="77">
        <v>5.3149906097901684E-2</v>
      </c>
      <c r="G536" s="76">
        <v>438.15582999999998</v>
      </c>
      <c r="H536" s="77">
        <v>34.700000000000003</v>
      </c>
      <c r="I536" s="77">
        <v>-0.46271966086150235</v>
      </c>
      <c r="J536" s="76">
        <v>871646000</v>
      </c>
      <c r="K536" s="77">
        <v>56.789109340259692</v>
      </c>
      <c r="L536" s="77">
        <v>26.666666666666668</v>
      </c>
      <c r="M536" s="77">
        <v>29.21</v>
      </c>
      <c r="N536" s="78">
        <v>77.830087534897643</v>
      </c>
      <c r="O536" s="79">
        <v>1084.9572964538293</v>
      </c>
      <c r="P536" s="78">
        <v>36.165243215127639</v>
      </c>
    </row>
    <row r="537" spans="1:16">
      <c r="A537" s="35" t="s">
        <v>324</v>
      </c>
      <c r="B537" s="35" t="s">
        <v>200</v>
      </c>
      <c r="C537" s="36">
        <v>19079519513</v>
      </c>
      <c r="D537" s="36">
        <v>1500000000</v>
      </c>
      <c r="E537" s="37">
        <v>10.756574418284455</v>
      </c>
      <c r="F537" s="37">
        <v>0.71710496121896361</v>
      </c>
      <c r="G537" s="36">
        <v>363.24555199999998</v>
      </c>
      <c r="H537" s="37">
        <v>10.24</v>
      </c>
      <c r="I537" s="37">
        <v>0.30447638333010829</v>
      </c>
      <c r="J537" s="36">
        <v>-705417106</v>
      </c>
      <c r="K537" s="37">
        <v>-21.264015108814217</v>
      </c>
      <c r="L537" s="37">
        <v>26.666666666666668</v>
      </c>
      <c r="M537" s="37">
        <v>24.21</v>
      </c>
      <c r="N537" s="38">
        <v>56.651725632344082</v>
      </c>
      <c r="O537" s="39">
        <v>1448.8753615222406</v>
      </c>
      <c r="P537" s="38">
        <v>48.295845384074688</v>
      </c>
    </row>
    <row r="538" spans="1:16">
      <c r="A538" s="90" t="s">
        <v>47</v>
      </c>
      <c r="B538" s="90" t="s">
        <v>609</v>
      </c>
      <c r="C538" s="91">
        <v>7156942527</v>
      </c>
      <c r="D538" s="91">
        <v>1500000000</v>
      </c>
      <c r="E538" s="92">
        <v>21.099967690674475</v>
      </c>
      <c r="F538" s="92">
        <v>7.0333225635581584</v>
      </c>
      <c r="G538" s="91">
        <v>924.882115</v>
      </c>
      <c r="H538" s="92">
        <v>2.0499999999999998</v>
      </c>
      <c r="I538" s="92">
        <v>2.2593078008438461E-2</v>
      </c>
      <c r="J538" s="91">
        <v>-92415212</v>
      </c>
      <c r="K538" s="92">
        <v>-32.462188151448487</v>
      </c>
      <c r="L538" s="92">
        <v>26.666666666666668</v>
      </c>
      <c r="M538" s="92">
        <v>61.65</v>
      </c>
      <c r="N538" s="93">
        <v>39.653387092963925</v>
      </c>
      <c r="O538" s="94">
        <v>2373.1218782983569</v>
      </c>
      <c r="P538" s="93">
        <v>79.104062609945231</v>
      </c>
    </row>
    <row r="539" spans="1:16">
      <c r="A539" s="45" t="s">
        <v>527</v>
      </c>
      <c r="B539" s="45" t="s">
        <v>375</v>
      </c>
      <c r="C539" s="46">
        <v>3004671884</v>
      </c>
      <c r="D539" s="46">
        <v>1600000000</v>
      </c>
      <c r="E539" s="47">
        <v>22.467588257180193</v>
      </c>
      <c r="F539" s="47">
        <v>14.042242660737621</v>
      </c>
      <c r="G539" s="46">
        <v>1359.1032560000001</v>
      </c>
      <c r="H539" s="47">
        <v>1.31</v>
      </c>
      <c r="I539" s="47">
        <v>-0.19185667379609161</v>
      </c>
      <c r="J539" s="46">
        <v>11183518</v>
      </c>
      <c r="K539" s="47">
        <v>143.06768228029856</v>
      </c>
      <c r="L539" s="47">
        <v>25</v>
      </c>
      <c r="M539" s="47">
        <v>84.94</v>
      </c>
      <c r="N539" s="48">
        <v>67.212998324053274</v>
      </c>
      <c r="O539" s="49">
        <v>284.026571673842</v>
      </c>
      <c r="P539" s="48">
        <v>9.4675523891280662</v>
      </c>
    </row>
    <row r="540" spans="1:16">
      <c r="A540" s="25" t="s">
        <v>149</v>
      </c>
      <c r="B540" s="25" t="s">
        <v>353</v>
      </c>
      <c r="C540" s="26">
        <v>13453377967</v>
      </c>
      <c r="D540" s="26">
        <v>1600000000</v>
      </c>
      <c r="E540" s="27">
        <v>4.0565397261803229</v>
      </c>
      <c r="F540" s="27">
        <v>0.10141349315450807</v>
      </c>
      <c r="G540" s="26">
        <v>405.15482900000001</v>
      </c>
      <c r="H540" s="27">
        <v>24.34</v>
      </c>
      <c r="I540" s="27">
        <v>-1.9011050543335379</v>
      </c>
      <c r="J540" s="26">
        <v>-433674414</v>
      </c>
      <c r="K540" s="27">
        <v>-92.235093214422378</v>
      </c>
      <c r="L540" s="27">
        <v>25</v>
      </c>
      <c r="M540" s="27">
        <v>25.32</v>
      </c>
      <c r="N540" s="28">
        <v>29.110551719318927</v>
      </c>
      <c r="O540" s="29">
        <v>703.05105553356134</v>
      </c>
      <c r="P540" s="28">
        <v>23.435035184452044</v>
      </c>
    </row>
    <row r="541" spans="1:16">
      <c r="A541" s="45" t="s">
        <v>268</v>
      </c>
      <c r="B541" s="45" t="s">
        <v>375</v>
      </c>
      <c r="C541" s="46">
        <v>39031208000</v>
      </c>
      <c r="D541" s="46">
        <v>1600000000</v>
      </c>
      <c r="E541" s="47">
        <v>19.030219989343077</v>
      </c>
      <c r="F541" s="47">
        <v>2.3787774986678847</v>
      </c>
      <c r="G541" s="46">
        <v>362.48923500000001</v>
      </c>
      <c r="H541" s="47">
        <v>5.8</v>
      </c>
      <c r="I541" s="47">
        <v>-0.18745911516085112</v>
      </c>
      <c r="J541" s="46">
        <v>-1361636000</v>
      </c>
      <c r="K541" s="47">
        <v>-5.8752853185432814</v>
      </c>
      <c r="L541" s="47">
        <v>25</v>
      </c>
      <c r="M541" s="47">
        <v>22.65</v>
      </c>
      <c r="N541" s="48">
        <v>58.527817293605082</v>
      </c>
      <c r="O541" s="49">
        <v>591.81762771904641</v>
      </c>
      <c r="P541" s="48">
        <v>19.727254257301546</v>
      </c>
    </row>
    <row r="542" spans="1:16">
      <c r="A542" s="30" t="s">
        <v>342</v>
      </c>
      <c r="B542" s="30" t="s">
        <v>349</v>
      </c>
      <c r="C542" s="31">
        <v>34867255000</v>
      </c>
      <c r="D542" s="31">
        <v>1625000000</v>
      </c>
      <c r="E542" s="32">
        <v>4.0151574703980941</v>
      </c>
      <c r="F542" s="32">
        <v>3.8013325163532251E-2</v>
      </c>
      <c r="G542" s="31">
        <v>152.95793800000001</v>
      </c>
      <c r="H542" s="32">
        <v>65.150000000000006</v>
      </c>
      <c r="I542" s="32">
        <v>-4.1939074817287576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0.81</v>
      </c>
      <c r="I543" s="27">
        <v>-1.9481206524002981E-2</v>
      </c>
      <c r="J543" s="26">
        <v>-116222603</v>
      </c>
      <c r="K543" s="27">
        <v>-12.46979233721</v>
      </c>
      <c r="L543" s="27">
        <v>23.460058890214007</v>
      </c>
      <c r="M543" s="27">
        <v>83.28</v>
      </c>
      <c r="N543" s="28">
        <v>6.3158334581878233</v>
      </c>
      <c r="O543" s="29">
        <v>933.40580816780766</v>
      </c>
      <c r="P543" s="28">
        <v>31.11352693892692</v>
      </c>
    </row>
    <row r="544" spans="1:16">
      <c r="A544" s="60" t="s">
        <v>135</v>
      </c>
      <c r="B544" s="60" t="s">
        <v>287</v>
      </c>
      <c r="C544" s="61">
        <v>12175279869</v>
      </c>
      <c r="D544" s="61">
        <v>1762000000</v>
      </c>
      <c r="E544" s="62">
        <v>16.125932931783733</v>
      </c>
      <c r="F544" s="62">
        <v>2.2880154557014376</v>
      </c>
      <c r="G544" s="61">
        <v>624.90556200000003</v>
      </c>
      <c r="H544" s="62">
        <v>3.97</v>
      </c>
      <c r="I544" s="62">
        <v>0.23003399710964345</v>
      </c>
      <c r="J544" s="61">
        <v>527350742</v>
      </c>
      <c r="K544" s="62">
        <v>13.364919092121045</v>
      </c>
      <c r="L544" s="62">
        <v>22.701475595913735</v>
      </c>
      <c r="M544" s="62">
        <v>35.46</v>
      </c>
      <c r="N544" s="63">
        <v>17.813850952116347</v>
      </c>
      <c r="O544" s="64">
        <v>2769.7824121948611</v>
      </c>
      <c r="P544" s="63">
        <v>92.326080406495365</v>
      </c>
    </row>
    <row r="545" spans="1:16">
      <c r="A545" s="35" t="s">
        <v>212</v>
      </c>
      <c r="B545" s="35" t="s">
        <v>208</v>
      </c>
      <c r="C545" s="36">
        <v>5062845915</v>
      </c>
      <c r="D545" s="36">
        <v>1817640000</v>
      </c>
      <c r="E545" s="37">
        <v>6.0319240254137956</v>
      </c>
      <c r="F545" s="37">
        <v>0.33185471410256134</v>
      </c>
      <c r="G545" s="36">
        <v>663.82721200000003</v>
      </c>
      <c r="H545" s="37">
        <v>9.99</v>
      </c>
      <c r="I545" s="37">
        <v>-0.26162711733215183</v>
      </c>
      <c r="J545" s="36">
        <v>54761750</v>
      </c>
      <c r="K545" s="37">
        <v>331.91780759380407</v>
      </c>
      <c r="L545" s="37">
        <v>22.006557954270374</v>
      </c>
      <c r="M545" s="37">
        <v>36.520000000000003</v>
      </c>
      <c r="N545" s="38">
        <v>82.379562067151525</v>
      </c>
      <c r="O545" s="39">
        <v>1314.7952334609868</v>
      </c>
      <c r="P545" s="38">
        <v>43.826507782032891</v>
      </c>
    </row>
    <row r="546" spans="1:16">
      <c r="A546" s="35" t="s">
        <v>210</v>
      </c>
      <c r="B546" s="35" t="s">
        <v>208</v>
      </c>
      <c r="C546" s="36">
        <v>12047691662</v>
      </c>
      <c r="D546" s="36">
        <v>1820000000</v>
      </c>
      <c r="E546" s="37">
        <v>14.521639373717418</v>
      </c>
      <c r="F546" s="37">
        <v>2.6596409109372563</v>
      </c>
      <c r="G546" s="36">
        <v>817.38648999999998</v>
      </c>
      <c r="H546" s="37">
        <v>3.37</v>
      </c>
      <c r="I546" s="37">
        <v>3.195860625432978E-2</v>
      </c>
      <c r="J546" s="36">
        <v>1689358773</v>
      </c>
      <c r="K546" s="37">
        <v>3.2319955282820199</v>
      </c>
      <c r="L546" s="37">
        <v>21.978021978021978</v>
      </c>
      <c r="M546" s="37">
        <v>44.91</v>
      </c>
      <c r="N546" s="38">
        <v>44.723995564110723</v>
      </c>
      <c r="O546" s="39">
        <v>1136.2679601115515</v>
      </c>
      <c r="P546" s="38">
        <v>37.875598670385052</v>
      </c>
    </row>
    <row r="547" spans="1:16">
      <c r="A547" s="35" t="s">
        <v>532</v>
      </c>
      <c r="B547" s="35" t="s">
        <v>208</v>
      </c>
      <c r="C547" s="36">
        <v>38509619000</v>
      </c>
      <c r="D547" s="36">
        <v>1845000000</v>
      </c>
      <c r="E547" s="37">
        <v>25.687460666075857</v>
      </c>
      <c r="F547" s="37">
        <v>3.4806857271105498</v>
      </c>
      <c r="G547" s="36">
        <v>808.153325</v>
      </c>
      <c r="H547" s="37">
        <v>4.22</v>
      </c>
      <c r="I547" s="37">
        <v>-9.7253051789055078E-2</v>
      </c>
      <c r="J547" s="36">
        <v>-217866000</v>
      </c>
      <c r="K547" s="37">
        <v>-33.874032662278651</v>
      </c>
      <c r="L547" s="37">
        <v>21.680216802168022</v>
      </c>
      <c r="M547" s="37">
        <v>20</v>
      </c>
      <c r="N547" s="38">
        <v>31.773293874321489</v>
      </c>
      <c r="O547" s="39">
        <v>429.10538045407623</v>
      </c>
      <c r="P547" s="38">
        <v>14.303512681802541</v>
      </c>
    </row>
    <row r="548" spans="1:16">
      <c r="A548" s="35" t="s">
        <v>344</v>
      </c>
      <c r="B548" s="35" t="s">
        <v>200</v>
      </c>
      <c r="C548" s="36">
        <v>13652788635</v>
      </c>
      <c r="D548" s="36">
        <v>1915000000</v>
      </c>
      <c r="E548" s="37">
        <v>5.2935673145668831</v>
      </c>
      <c r="F548" s="37">
        <v>0.18428432774819437</v>
      </c>
      <c r="G548" s="36">
        <v>493.98133899999999</v>
      </c>
      <c r="H548" s="37">
        <v>15.3</v>
      </c>
      <c r="I548" s="37">
        <v>0.3116274197116784</v>
      </c>
      <c r="J548" s="36">
        <v>123979435</v>
      </c>
      <c r="K548" s="37">
        <v>231.69165111939733</v>
      </c>
      <c r="L548" s="37">
        <v>20.887728459530027</v>
      </c>
      <c r="M548" s="37">
        <v>25.79</v>
      </c>
      <c r="N548" s="38">
        <v>52.196302135846381</v>
      </c>
      <c r="O548" s="39">
        <v>1845.2232713899928</v>
      </c>
      <c r="P548" s="38">
        <v>61.507442379666422</v>
      </c>
    </row>
    <row r="549" spans="1:16">
      <c r="A549" s="40" t="s">
        <v>259</v>
      </c>
      <c r="B549" s="40" t="s">
        <v>255</v>
      </c>
      <c r="C549" s="41">
        <v>353670740000</v>
      </c>
      <c r="D549" s="41">
        <v>1926796000</v>
      </c>
      <c r="E549" s="42">
        <v>0.10889928636264659</v>
      </c>
      <c r="F549" s="42">
        <v>1.4308437211557504E-4</v>
      </c>
      <c r="G549" s="41">
        <v>936.47786499999995</v>
      </c>
      <c r="H549" s="42">
        <v>392.25</v>
      </c>
      <c r="I549" s="42">
        <v>26.362014439097834</v>
      </c>
      <c r="J549" s="41">
        <v>3815100000</v>
      </c>
      <c r="K549" s="42">
        <v>199.49265287934784</v>
      </c>
      <c r="L549" s="42">
        <v>20.75985210681359</v>
      </c>
      <c r="M549" s="42">
        <v>48.6</v>
      </c>
      <c r="N549" s="43">
        <v>48.906582312579332</v>
      </c>
      <c r="O549" s="44">
        <v>3000</v>
      </c>
      <c r="P549" s="43">
        <v>100</v>
      </c>
    </row>
    <row r="550" spans="1:16">
      <c r="A550" s="30" t="s">
        <v>169</v>
      </c>
      <c r="B550" s="30" t="s">
        <v>349</v>
      </c>
      <c r="C550" s="31">
        <v>6092873180</v>
      </c>
      <c r="D550" s="31">
        <v>1949455899</v>
      </c>
      <c r="E550" s="32">
        <v>3.7836013372099528</v>
      </c>
      <c r="F550" s="32">
        <v>2.854191067568258E-2</v>
      </c>
      <c r="G550" s="31">
        <v>238.33388400000001</v>
      </c>
      <c r="H550" s="32">
        <v>68.3</v>
      </c>
      <c r="I550" s="32">
        <v>-36.314429130427769</v>
      </c>
      <c r="J550" s="31">
        <v>-246395102</v>
      </c>
      <c r="K550" s="32">
        <v>-538.00988759914549</v>
      </c>
      <c r="L550" s="32">
        <v>20.518545723716318</v>
      </c>
      <c r="M550" s="32">
        <v>7.94</v>
      </c>
      <c r="N550" s="33">
        <v>18.367108928461228</v>
      </c>
      <c r="O550" s="34">
        <v>1187.9328989128528</v>
      </c>
      <c r="P550" s="33">
        <v>39.597763297095092</v>
      </c>
    </row>
    <row r="551" spans="1:16">
      <c r="A551" s="30" t="s">
        <v>248</v>
      </c>
      <c r="B551" s="30" t="s">
        <v>349</v>
      </c>
      <c r="C551" s="31">
        <v>15944511283</v>
      </c>
      <c r="D551" s="31">
        <v>1950000000</v>
      </c>
      <c r="E551" s="32">
        <v>2.0466014737116729</v>
      </c>
      <c r="F551" s="32">
        <v>6.5596201080502334E-2</v>
      </c>
      <c r="G551" s="31">
        <v>1199.2076440000001</v>
      </c>
      <c r="H551" s="32">
        <v>16.3</v>
      </c>
      <c r="I551" s="32">
        <v>-8.9551646725613665E-2</v>
      </c>
      <c r="J551" s="31">
        <v>1209286139</v>
      </c>
      <c r="K551" s="32">
        <v>25.800345339110844</v>
      </c>
      <c r="L551" s="32">
        <v>20.512820512820515</v>
      </c>
      <c r="M551" s="32">
        <v>61.49</v>
      </c>
      <c r="N551" s="33">
        <v>77.954537839149765</v>
      </c>
      <c r="O551" s="34">
        <v>1207.5364469250621</v>
      </c>
      <c r="P551" s="33">
        <v>40.251214897502074</v>
      </c>
    </row>
    <row r="552" spans="1:16">
      <c r="A552" s="30" t="s">
        <v>668</v>
      </c>
      <c r="B552" s="30" t="s">
        <v>349</v>
      </c>
      <c r="C552" s="31">
        <v>9236034572</v>
      </c>
      <c r="D552" s="31">
        <v>1995840000</v>
      </c>
      <c r="E552" s="32">
        <v>0.80836356408450027</v>
      </c>
      <c r="F552" s="32">
        <v>1.065853243278256E-2</v>
      </c>
      <c r="G552" s="31">
        <v>1250.3727839999999</v>
      </c>
      <c r="H552" s="32">
        <v>39.58</v>
      </c>
      <c r="I552" s="32">
        <v>-2.1360460621236257</v>
      </c>
      <c r="J552" s="31">
        <v>775924109</v>
      </c>
      <c r="K552" s="32">
        <v>97.743992125394826</v>
      </c>
      <c r="L552" s="32">
        <v>20.041686708353375</v>
      </c>
      <c r="M552" s="32">
        <v>62.64</v>
      </c>
      <c r="N552" s="33">
        <v>49.128707498160907</v>
      </c>
      <c r="O552" s="34">
        <v>1580.1011712253662</v>
      </c>
      <c r="P552" s="33">
        <v>52.670039040845538</v>
      </c>
    </row>
    <row r="553" spans="1:16">
      <c r="A553" s="75" t="s">
        <v>398</v>
      </c>
      <c r="B553" s="75" t="s">
        <v>679</v>
      </c>
      <c r="C553" s="76">
        <v>5116474915</v>
      </c>
      <c r="D553" s="76">
        <v>2000000000</v>
      </c>
      <c r="E553" s="77">
        <v>25.44853034737244</v>
      </c>
      <c r="F553" s="77">
        <v>2.544853034737244</v>
      </c>
      <c r="G553" s="76">
        <v>271.03651100000002</v>
      </c>
      <c r="H553" s="77">
        <v>5.8</v>
      </c>
      <c r="I553" s="77">
        <v>-0.1233102492992213</v>
      </c>
      <c r="J553" s="76">
        <v>321175807</v>
      </c>
      <c r="K553" s="77">
        <v>31.135595465320961</v>
      </c>
      <c r="L553" s="77">
        <v>20</v>
      </c>
      <c r="M553" s="77">
        <v>13.55</v>
      </c>
      <c r="N553" s="78">
        <v>84.55799595142372</v>
      </c>
      <c r="O553" s="79">
        <v>493.59966136615969</v>
      </c>
      <c r="P553" s="78">
        <v>16.453322045538656</v>
      </c>
    </row>
    <row r="554" spans="1:16">
      <c r="A554" s="70" t="s">
        <v>106</v>
      </c>
      <c r="B554" s="70" t="s">
        <v>221</v>
      </c>
      <c r="C554" s="71">
        <v>95458865905</v>
      </c>
      <c r="D554" s="71">
        <v>2000000000</v>
      </c>
      <c r="E554" s="72">
        <v>1.4292407215836216</v>
      </c>
      <c r="F554" s="72">
        <v>1.458408899575124E-2</v>
      </c>
      <c r="G554" s="71">
        <v>580.533368</v>
      </c>
      <c r="H554" s="72">
        <v>48.22</v>
      </c>
      <c r="I554" s="72">
        <v>3.1098280542235344</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2.0672988466539732</v>
      </c>
      <c r="F555" s="57">
        <v>3.5643083562999542E-2</v>
      </c>
      <c r="G555" s="56">
        <v>639.07318699999996</v>
      </c>
      <c r="H555" s="57">
        <v>30.28</v>
      </c>
      <c r="I555" s="57">
        <v>1.3017199991863748</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12.707332992026441</v>
      </c>
      <c r="F556" s="72">
        <v>2.0880300029620495</v>
      </c>
      <c r="G556" s="71">
        <v>886.89157399999999</v>
      </c>
      <c r="H556" s="72">
        <v>3.55</v>
      </c>
      <c r="I556" s="72">
        <v>-3.0112100163393052E-4</v>
      </c>
      <c r="J556" s="71">
        <v>57488849</v>
      </c>
      <c r="K556" s="72">
        <v>105.86052957852748</v>
      </c>
      <c r="L556" s="72">
        <v>19.718032140392388</v>
      </c>
      <c r="M556" s="72">
        <v>43.71</v>
      </c>
      <c r="N556" s="73">
        <v>39.090749986156084</v>
      </c>
      <c r="O556" s="74">
        <v>424.00617402971943</v>
      </c>
      <c r="P556" s="73">
        <v>14.13353913432398</v>
      </c>
    </row>
    <row r="557" spans="1:16">
      <c r="A557" s="80" t="s">
        <v>465</v>
      </c>
      <c r="B557" s="80" t="s">
        <v>618</v>
      </c>
      <c r="C557" s="81">
        <v>15819301983</v>
      </c>
      <c r="D557" s="81">
        <v>2070000000</v>
      </c>
      <c r="E557" s="82">
        <v>1.5228919596482364</v>
      </c>
      <c r="F557" s="82">
        <v>4.1261727361967598E-3</v>
      </c>
      <c r="G557" s="81">
        <v>515.12446699999998</v>
      </c>
      <c r="H557" s="82">
        <v>51</v>
      </c>
      <c r="I557" s="82">
        <v>3.6604249542692027</v>
      </c>
      <c r="J557" s="81">
        <v>3353158441</v>
      </c>
      <c r="K557" s="82">
        <v>110.06965715879812</v>
      </c>
      <c r="L557" s="82">
        <v>19.323671497584542</v>
      </c>
      <c r="M557" s="82">
        <v>24.88</v>
      </c>
      <c r="N557" s="83">
        <v>0</v>
      </c>
      <c r="O557" s="84">
        <v>1707.4267593886875</v>
      </c>
      <c r="P557" s="83">
        <v>56.914225312956248</v>
      </c>
    </row>
    <row r="558" spans="1:16">
      <c r="A558" s="40" t="s">
        <v>397</v>
      </c>
      <c r="B558" s="40" t="s">
        <v>255</v>
      </c>
      <c r="C558" s="41">
        <v>11360173813</v>
      </c>
      <c r="D558" s="41">
        <v>2100000000</v>
      </c>
      <c r="E558" s="42">
        <v>10.030975652815895</v>
      </c>
      <c r="F558" s="42">
        <v>1.5922183575898246</v>
      </c>
      <c r="G558" s="41">
        <v>1038.647878</v>
      </c>
      <c r="H558" s="42">
        <v>3.84</v>
      </c>
      <c r="I558" s="42">
        <v>-4.3495485518495247E-2</v>
      </c>
      <c r="J558" s="41">
        <v>102822055</v>
      </c>
      <c r="K558" s="42">
        <v>61.27090146175351</v>
      </c>
      <c r="L558" s="42">
        <v>19.047619047619047</v>
      </c>
      <c r="M558" s="42">
        <v>49.45</v>
      </c>
      <c r="N558" s="43">
        <v>29.377294692725268</v>
      </c>
      <c r="O558" s="44">
        <v>699.15071956825841</v>
      </c>
      <c r="P558" s="43">
        <v>23.305023985608614</v>
      </c>
    </row>
    <row r="559" spans="1:16">
      <c r="A559" s="30" t="s">
        <v>251</v>
      </c>
      <c r="B559" s="30" t="s">
        <v>349</v>
      </c>
      <c r="C559" s="31">
        <v>382411470000</v>
      </c>
      <c r="D559" s="31">
        <v>2100376000</v>
      </c>
      <c r="E559" s="32">
        <v>0.39494215038910524</v>
      </c>
      <c r="F559" s="32">
        <v>2.066307951837913E-3</v>
      </c>
      <c r="G559" s="31">
        <v>1095.0032759999999</v>
      </c>
      <c r="H559" s="32">
        <v>92.5</v>
      </c>
      <c r="I559" s="32">
        <v>1.1393745851453758</v>
      </c>
      <c r="J559" s="31">
        <v>30614000</v>
      </c>
      <c r="K559" s="32">
        <v>6243.3597700398514</v>
      </c>
      <c r="L559" s="32">
        <v>19.044209227300254</v>
      </c>
      <c r="M559" s="32">
        <v>52.13</v>
      </c>
      <c r="N559" s="33">
        <v>85.220524625920405</v>
      </c>
      <c r="O559" s="34">
        <v>1574.4655341052337</v>
      </c>
      <c r="P559" s="33">
        <v>52.48218447017446</v>
      </c>
    </row>
    <row r="560" spans="1:16">
      <c r="A560" s="45" t="s">
        <v>57</v>
      </c>
      <c r="B560" s="45" t="s">
        <v>375</v>
      </c>
      <c r="C560" s="46">
        <v>9936147750</v>
      </c>
      <c r="D560" s="46">
        <v>2153250000</v>
      </c>
      <c r="E560" s="47">
        <v>11.702344177140077</v>
      </c>
      <c r="F560" s="47">
        <v>2.7173677411215782</v>
      </c>
      <c r="G560" s="46">
        <v>1717.7861740000001</v>
      </c>
      <c r="H560" s="47">
        <v>1.99</v>
      </c>
      <c r="I560" s="47">
        <v>-8.1314613736186647E-2</v>
      </c>
      <c r="J560" s="46">
        <v>480331723</v>
      </c>
      <c r="K560" s="47">
        <v>8.9656789126959247</v>
      </c>
      <c r="L560" s="47">
        <v>18.57657030070823</v>
      </c>
      <c r="M560" s="47">
        <v>79.77</v>
      </c>
      <c r="N560" s="48">
        <v>34.170746035762861</v>
      </c>
      <c r="O560" s="49">
        <v>501.8596487191594</v>
      </c>
      <c r="P560" s="48">
        <v>16.728654957305313</v>
      </c>
    </row>
    <row r="561" spans="1:16">
      <c r="A561" s="55" t="s">
        <v>8</v>
      </c>
      <c r="B561" s="55" t="s">
        <v>233</v>
      </c>
      <c r="C561" s="56">
        <v>7531082000</v>
      </c>
      <c r="D561" s="56">
        <v>2160000000</v>
      </c>
      <c r="E561" s="57">
        <v>30.256347509400342</v>
      </c>
      <c r="F561" s="57">
        <v>7.0037841456945236</v>
      </c>
      <c r="G561" s="56">
        <v>595.52635199999997</v>
      </c>
      <c r="H561" s="57">
        <v>2.2200000000000002</v>
      </c>
      <c r="I561" s="57">
        <v>-8.6046371689651124E-2</v>
      </c>
      <c r="J561" s="56">
        <v>255518000</v>
      </c>
      <c r="K561" s="57">
        <v>16.906832395369406</v>
      </c>
      <c r="L561" s="57">
        <v>18.518518518518519</v>
      </c>
      <c r="M561" s="57">
        <v>27.57</v>
      </c>
      <c r="N561" s="58">
        <v>53.472121406965769</v>
      </c>
      <c r="O561" s="59">
        <v>621.4999800430877</v>
      </c>
      <c r="P561" s="58">
        <v>20.716666001436256</v>
      </c>
    </row>
    <row r="562" spans="1:16">
      <c r="A562" s="55" t="s">
        <v>674</v>
      </c>
      <c r="B562" s="55" t="s">
        <v>233</v>
      </c>
      <c r="C562" s="56">
        <v>5220479890</v>
      </c>
      <c r="D562" s="56">
        <v>2178000000</v>
      </c>
      <c r="E562" s="57">
        <v>3.607949446970983</v>
      </c>
      <c r="F562" s="57">
        <v>9.7443673282854831E-2</v>
      </c>
      <c r="G562" s="56">
        <v>656.11429699999997</v>
      </c>
      <c r="H562" s="57">
        <v>16.899999999999999</v>
      </c>
      <c r="I562" s="57">
        <v>0.10706172712125195</v>
      </c>
      <c r="J562" s="56">
        <v>116330745</v>
      </c>
      <c r="K562" s="57">
        <v>318.28215318315034</v>
      </c>
      <c r="L562" s="57">
        <v>18.365472910927455</v>
      </c>
      <c r="M562" s="57">
        <v>30.12</v>
      </c>
      <c r="N562" s="58">
        <v>60.536588139495571</v>
      </c>
      <c r="O562" s="59">
        <v>1276.0281207918083</v>
      </c>
      <c r="P562" s="58">
        <v>42.534270693060279</v>
      </c>
    </row>
    <row r="563" spans="1:16">
      <c r="A563" s="35" t="s">
        <v>5</v>
      </c>
      <c r="B563" s="35" t="s">
        <v>745</v>
      </c>
      <c r="C563" s="36">
        <v>290909226000</v>
      </c>
      <c r="D563" s="36">
        <v>2200000000</v>
      </c>
      <c r="E563" s="37">
        <v>0.4372504502367886</v>
      </c>
      <c r="F563" s="37">
        <v>2.0703146318029764E-3</v>
      </c>
      <c r="G563" s="36">
        <v>941.18174399999998</v>
      </c>
      <c r="H563" s="37">
        <v>97.2</v>
      </c>
      <c r="I563" s="37">
        <v>-1.7393692902953148</v>
      </c>
      <c r="J563" s="36">
        <v>4634415000</v>
      </c>
      <c r="K563" s="37">
        <v>45.572094859869047</v>
      </c>
      <c r="L563" s="37">
        <v>18.181818181818183</v>
      </c>
      <c r="M563" s="37">
        <v>42.78</v>
      </c>
      <c r="N563" s="38">
        <v>52.938839616880983</v>
      </c>
      <c r="O563" s="39">
        <v>594.99218314936763</v>
      </c>
      <c r="P563" s="38">
        <v>19.833072771645586</v>
      </c>
    </row>
    <row r="564" spans="1:16">
      <c r="A564" s="55" t="s">
        <v>238</v>
      </c>
      <c r="B564" s="55" t="s">
        <v>233</v>
      </c>
      <c r="C564" s="56">
        <v>7606887578</v>
      </c>
      <c r="D564" s="56">
        <v>2344397132</v>
      </c>
      <c r="E564" s="57">
        <v>33.782237838490026</v>
      </c>
      <c r="F564" s="57">
        <v>14.409776132796441</v>
      </c>
      <c r="G564" s="56">
        <v>735.54148399999997</v>
      </c>
      <c r="H564" s="57">
        <v>1.61</v>
      </c>
      <c r="I564" s="57">
        <v>-4.3687743515213873E-2</v>
      </c>
      <c r="J564" s="56">
        <v>-222958515</v>
      </c>
      <c r="K564" s="57">
        <v>-10.514947733662471</v>
      </c>
      <c r="L564" s="57">
        <v>17.061955695994257</v>
      </c>
      <c r="M564" s="57">
        <v>31.37</v>
      </c>
      <c r="N564" s="58">
        <v>51.785969540941842</v>
      </c>
      <c r="O564" s="59">
        <v>563.57004053106164</v>
      </c>
      <c r="P564" s="58">
        <v>18.785668017702054</v>
      </c>
    </row>
    <row r="565" spans="1:16">
      <c r="A565" s="45" t="s">
        <v>516</v>
      </c>
      <c r="B565" s="45" t="s">
        <v>426</v>
      </c>
      <c r="C565" s="46">
        <v>7942743158</v>
      </c>
      <c r="D565" s="46">
        <v>2400000000</v>
      </c>
      <c r="E565" s="47">
        <v>21.075384119950971</v>
      </c>
      <c r="F565" s="47">
        <v>4.3907050249897859</v>
      </c>
      <c r="G565" s="46">
        <v>958.66017199999999</v>
      </c>
      <c r="H565" s="47">
        <v>1.98</v>
      </c>
      <c r="I565" s="47">
        <v>-0.10940038322405687</v>
      </c>
      <c r="J565" s="46">
        <v>-166416272</v>
      </c>
      <c r="K565" s="47">
        <v>-28.843333300964705</v>
      </c>
      <c r="L565" s="47">
        <v>16.666666666666668</v>
      </c>
      <c r="M565" s="47">
        <v>39.94</v>
      </c>
      <c r="N565" s="48">
        <v>23.96871921754645</v>
      </c>
      <c r="O565" s="49">
        <v>49.396899034540318</v>
      </c>
      <c r="P565" s="48">
        <v>1.6465633011513439</v>
      </c>
    </row>
    <row r="566" spans="1:16">
      <c r="A566" s="70" t="s">
        <v>174</v>
      </c>
      <c r="B566" s="70" t="s">
        <v>221</v>
      </c>
      <c r="C566" s="71">
        <v>14150616391</v>
      </c>
      <c r="D566" s="71">
        <v>2400156000</v>
      </c>
      <c r="E566" s="72">
        <v>14.571129280907742</v>
      </c>
      <c r="F566" s="72">
        <v>6.0709092579431267</v>
      </c>
      <c r="G566" s="71">
        <v>1653.7573420000001</v>
      </c>
      <c r="H566" s="72">
        <v>1.66</v>
      </c>
      <c r="I566" s="72">
        <v>5.0971202727828846E-2</v>
      </c>
      <c r="J566" s="71">
        <v>13770039</v>
      </c>
      <c r="K566" s="72">
        <v>174.30277430586798</v>
      </c>
      <c r="L566" s="72">
        <v>16.665583403745423</v>
      </c>
      <c r="M566" s="72">
        <v>68.900000000000006</v>
      </c>
      <c r="N566" s="73">
        <v>29.912930970065197</v>
      </c>
      <c r="O566" s="74">
        <v>2629.2525027715214</v>
      </c>
      <c r="P566" s="73">
        <v>87.641750092384044</v>
      </c>
    </row>
    <row r="567" spans="1:16">
      <c r="A567" s="70" t="s">
        <v>433</v>
      </c>
      <c r="B567" s="70" t="s">
        <v>221</v>
      </c>
      <c r="C567" s="71">
        <v>49231975000</v>
      </c>
      <c r="D567" s="71">
        <v>2415000000</v>
      </c>
      <c r="E567" s="72">
        <v>3.1330433545056571</v>
      </c>
      <c r="F567" s="72">
        <v>0.1441473823098991</v>
      </c>
      <c r="G567" s="71">
        <v>1289.753751</v>
      </c>
      <c r="H567" s="72">
        <v>9.9</v>
      </c>
      <c r="I567" s="72">
        <v>0.14101655419296222</v>
      </c>
      <c r="J567" s="71">
        <v>164632000</v>
      </c>
      <c r="K567" s="72">
        <v>132.02172117206862</v>
      </c>
      <c r="L567" s="72">
        <v>16.563146997929607</v>
      </c>
      <c r="M567" s="72">
        <v>53.4</v>
      </c>
      <c r="N567" s="73">
        <v>17.414725653682858</v>
      </c>
      <c r="O567" s="74">
        <v>2581.8503628386848</v>
      </c>
      <c r="P567" s="73">
        <v>86.061678761289485</v>
      </c>
    </row>
    <row r="568" spans="1:16">
      <c r="A568" s="30" t="s">
        <v>243</v>
      </c>
      <c r="B568" s="30" t="s">
        <v>349</v>
      </c>
      <c r="C568" s="31">
        <v>126462671000</v>
      </c>
      <c r="D568" s="31">
        <v>2435345000</v>
      </c>
      <c r="E568" s="32">
        <v>1.3790356206781933</v>
      </c>
      <c r="F568" s="32">
        <v>1.7695588570076741E-2</v>
      </c>
      <c r="G568" s="31">
        <v>888.70126800000003</v>
      </c>
      <c r="H568" s="32">
        <v>32.64</v>
      </c>
      <c r="I568" s="32">
        <v>-0.70679306437316924</v>
      </c>
      <c r="J568" s="31">
        <v>6206650000</v>
      </c>
      <c r="K568" s="32">
        <v>12.556055198859289</v>
      </c>
      <c r="L568" s="32">
        <v>16.424777598245832</v>
      </c>
      <c r="M568" s="32">
        <v>36.49</v>
      </c>
      <c r="N568" s="33">
        <v>53.061316617320827</v>
      </c>
      <c r="O568" s="34">
        <v>1092.9813787866751</v>
      </c>
      <c r="P568" s="33">
        <v>36.432712626222504</v>
      </c>
    </row>
    <row r="569" spans="1:16">
      <c r="A569" s="35" t="s">
        <v>531</v>
      </c>
      <c r="B569" s="35" t="s">
        <v>208</v>
      </c>
      <c r="C569" s="36">
        <v>83859863477</v>
      </c>
      <c r="D569" s="36">
        <v>2440108000</v>
      </c>
      <c r="E569" s="37">
        <v>9.8869295488603193</v>
      </c>
      <c r="F569" s="37">
        <v>0.25324006019560197</v>
      </c>
      <c r="G569" s="36">
        <v>260.87328100000002</v>
      </c>
      <c r="H569" s="37">
        <v>15.51</v>
      </c>
      <c r="I569" s="37">
        <v>0.40650297325606743</v>
      </c>
      <c r="J569" s="36">
        <v>-2588694314</v>
      </c>
      <c r="K569" s="37">
        <v>-15.081629294296043</v>
      </c>
      <c r="L569" s="37">
        <v>16.392717043671837</v>
      </c>
      <c r="M569" s="37">
        <v>10.69</v>
      </c>
      <c r="N569" s="38">
        <v>38.978784400761242</v>
      </c>
      <c r="O569" s="39">
        <v>1426.006504754595</v>
      </c>
      <c r="P569" s="38">
        <v>47.533550158486499</v>
      </c>
    </row>
    <row r="570" spans="1:16">
      <c r="A570" s="35" t="s">
        <v>484</v>
      </c>
      <c r="B570" s="35" t="s">
        <v>208</v>
      </c>
      <c r="C570" s="36">
        <v>18078434358</v>
      </c>
      <c r="D570" s="36">
        <v>2443750000</v>
      </c>
      <c r="E570" s="37">
        <v>6.6292011219438143</v>
      </c>
      <c r="F570" s="37">
        <v>0.38753093880563033</v>
      </c>
      <c r="G570" s="36">
        <v>846.39887099999999</v>
      </c>
      <c r="H570" s="37">
        <v>7.13</v>
      </c>
      <c r="I570" s="37">
        <v>-0.36175412821366848</v>
      </c>
      <c r="J570" s="36">
        <v>-565215489</v>
      </c>
      <c r="K570" s="37">
        <v>-30.265005706522668</v>
      </c>
      <c r="L570" s="37">
        <v>16.368286445012789</v>
      </c>
      <c r="M570" s="37">
        <v>34.630000000000003</v>
      </c>
      <c r="N570" s="38">
        <v>10.091855288331461</v>
      </c>
      <c r="O570" s="39">
        <v>5.6638644039062713</v>
      </c>
      <c r="P570" s="38">
        <v>0.18879548013020905</v>
      </c>
    </row>
    <row r="571" spans="1:16">
      <c r="A571" s="25" t="s">
        <v>173</v>
      </c>
      <c r="B571" s="25" t="s">
        <v>353</v>
      </c>
      <c r="C571" s="26">
        <v>6576271825</v>
      </c>
      <c r="D571" s="26">
        <v>2450000000</v>
      </c>
      <c r="E571" s="27">
        <v>18.405402408931277</v>
      </c>
      <c r="F571" s="27">
        <v>7.512409146502562</v>
      </c>
      <c r="G571" s="26">
        <v>1796.201816</v>
      </c>
      <c r="H571" s="27">
        <v>1.21</v>
      </c>
      <c r="I571" s="27">
        <v>-3.5613256717413222E-2</v>
      </c>
      <c r="J571" s="26">
        <v>-129905290</v>
      </c>
      <c r="K571" s="27">
        <v>-18.85989400431653</v>
      </c>
      <c r="L571" s="27">
        <v>16.326530612244898</v>
      </c>
      <c r="M571" s="27">
        <v>73.31</v>
      </c>
      <c r="N571" s="28">
        <v>47.580953396127846</v>
      </c>
      <c r="O571" s="29">
        <v>216.35818952599072</v>
      </c>
      <c r="P571" s="28">
        <v>7.2119396508663574</v>
      </c>
    </row>
    <row r="572" spans="1:16">
      <c r="A572" s="35" t="s">
        <v>538</v>
      </c>
      <c r="B572" s="35" t="s">
        <v>200</v>
      </c>
      <c r="C572" s="36">
        <v>12776501404</v>
      </c>
      <c r="D572" s="36">
        <v>2500000000</v>
      </c>
      <c r="E572" s="37">
        <v>18.075092973759482</v>
      </c>
      <c r="F572" s="37">
        <v>2.4100123965012643</v>
      </c>
      <c r="G572" s="36">
        <v>587.20383200000003</v>
      </c>
      <c r="H572" s="37">
        <v>3.77</v>
      </c>
      <c r="I572" s="37">
        <v>-2.4344575088406373E-2</v>
      </c>
      <c r="J572" s="36">
        <v>-201213065</v>
      </c>
      <c r="K572" s="37">
        <v>-37.273921551764047</v>
      </c>
      <c r="L572" s="37">
        <v>16</v>
      </c>
      <c r="M572" s="37">
        <v>23.48</v>
      </c>
      <c r="N572" s="38">
        <v>34.57935142676601</v>
      </c>
      <c r="O572" s="39">
        <v>1270.5368607882808</v>
      </c>
      <c r="P572" s="38">
        <v>42.351228692942691</v>
      </c>
    </row>
    <row r="573" spans="1:16">
      <c r="A573" s="70" t="s">
        <v>736</v>
      </c>
      <c r="B573" s="70" t="s">
        <v>699</v>
      </c>
      <c r="C573" s="71">
        <v>7078013000</v>
      </c>
      <c r="D573" s="71">
        <v>2500000000</v>
      </c>
      <c r="E573" s="72">
        <v>66.272346206736586</v>
      </c>
      <c r="F573" s="72">
        <v>0.72786761347321893</v>
      </c>
      <c r="G573" s="71">
        <v>14.975438</v>
      </c>
      <c r="H573" s="72">
        <v>40.92</v>
      </c>
      <c r="I573" s="72">
        <v>-1.1585155206626396</v>
      </c>
      <c r="J573" s="71">
        <v>562601000</v>
      </c>
      <c r="K573" s="72">
        <v>161.83760782508386</v>
      </c>
      <c r="L573" s="72">
        <v>16</v>
      </c>
      <c r="M573" s="72">
        <v>0.59</v>
      </c>
      <c r="N573" s="73">
        <v>0</v>
      </c>
      <c r="O573" s="74">
        <v>111.72096127075704</v>
      </c>
      <c r="P573" s="73">
        <v>3.724032042358568</v>
      </c>
    </row>
    <row r="574" spans="1:16">
      <c r="A574" s="60" t="s">
        <v>741</v>
      </c>
      <c r="B574" s="60" t="s">
        <v>374</v>
      </c>
      <c r="C574" s="61">
        <v>22456783000</v>
      </c>
      <c r="D574" s="61">
        <v>2500000000</v>
      </c>
      <c r="E574" s="62">
        <v>5.1037724534089373</v>
      </c>
      <c r="F574" s="62">
        <v>0.34025149689392914</v>
      </c>
      <c r="G574" s="61">
        <v>1246.060845</v>
      </c>
      <c r="H574" s="62">
        <v>6.29</v>
      </c>
      <c r="I574" s="62">
        <v>-1.2078298757573283</v>
      </c>
      <c r="J574" s="61">
        <v>0</v>
      </c>
      <c r="K574" s="62">
        <v>0</v>
      </c>
      <c r="L574" s="62">
        <v>16</v>
      </c>
      <c r="M574" s="62">
        <v>49.84</v>
      </c>
      <c r="N574" s="63">
        <v>404.10131576931047</v>
      </c>
      <c r="O574" s="64">
        <v>766.47858511228867</v>
      </c>
      <c r="P574" s="63">
        <v>25.549286170409623</v>
      </c>
    </row>
    <row r="575" spans="1:16">
      <c r="A575" s="40" t="s">
        <v>264</v>
      </c>
      <c r="B575" s="40" t="s">
        <v>255</v>
      </c>
      <c r="C575" s="41">
        <v>67920029000</v>
      </c>
      <c r="D575" s="41">
        <v>2534400000</v>
      </c>
      <c r="E575" s="42">
        <v>1.6471355656294893</v>
      </c>
      <c r="F575" s="42">
        <v>3.4205865514301929E-2</v>
      </c>
      <c r="G575" s="41">
        <v>1217.3403820000001</v>
      </c>
      <c r="H575" s="42">
        <v>19.95</v>
      </c>
      <c r="I575" s="42">
        <v>9.5619253194108467E-2</v>
      </c>
      <c r="J575" s="41">
        <v>305660000</v>
      </c>
      <c r="K575" s="42">
        <v>157.53975004907414</v>
      </c>
      <c r="L575" s="42">
        <v>15.782828282828282</v>
      </c>
      <c r="M575" s="42">
        <v>48.03</v>
      </c>
      <c r="N575" s="43">
        <v>58.798176691493062</v>
      </c>
      <c r="O575" s="44">
        <v>1738.6033494388571</v>
      </c>
      <c r="P575" s="43">
        <v>57.953444981295235</v>
      </c>
    </row>
    <row r="576" spans="1:16">
      <c r="A576" s="30" t="s">
        <v>252</v>
      </c>
      <c r="B576" s="30" t="s">
        <v>349</v>
      </c>
      <c r="C576" s="31">
        <v>714571000000</v>
      </c>
      <c r="D576" s="31">
        <v>2536000000</v>
      </c>
      <c r="E576" s="32">
        <v>0.28134892087383462</v>
      </c>
      <c r="F576" s="32">
        <v>5.233113372601233E-4</v>
      </c>
      <c r="G576" s="31">
        <v>667.62948400000005</v>
      </c>
      <c r="H576" s="32">
        <v>213</v>
      </c>
      <c r="I576" s="32">
        <v>4.7080029843188527</v>
      </c>
      <c r="J576" s="31">
        <v>2084000000</v>
      </c>
      <c r="K576" s="32">
        <v>257.98080614203457</v>
      </c>
      <c r="L576" s="32">
        <v>15.772870662460567</v>
      </c>
      <c r="M576" s="32">
        <v>26.32</v>
      </c>
      <c r="N576" s="33">
        <v>80.097979008971549</v>
      </c>
      <c r="O576" s="34">
        <v>2730.0385470049332</v>
      </c>
      <c r="P576" s="33">
        <v>91.001284900164435</v>
      </c>
    </row>
    <row r="577" spans="1:16">
      <c r="A577" s="35" t="s">
        <v>446</v>
      </c>
      <c r="B577" s="35" t="s">
        <v>208</v>
      </c>
      <c r="C577" s="36">
        <v>54701388025</v>
      </c>
      <c r="D577" s="36">
        <v>2600000000</v>
      </c>
      <c r="E577" s="37">
        <v>2.6644455848271544</v>
      </c>
      <c r="F577" s="37">
        <v>2.6968072720922616E-2</v>
      </c>
      <c r="G577" s="36">
        <v>387.97063400000002</v>
      </c>
      <c r="H577" s="37">
        <v>38.700000000000003</v>
      </c>
      <c r="I577" s="37">
        <v>0.96953970586737637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1.9845358293791815</v>
      </c>
      <c r="F578" s="32">
        <v>3.6110756822292964E-2</v>
      </c>
      <c r="G578" s="31">
        <v>934.14203199999997</v>
      </c>
      <c r="H578" s="32">
        <v>21.58</v>
      </c>
      <c r="I578" s="32">
        <v>0.24771849840977112</v>
      </c>
      <c r="J578" s="31">
        <v>545713000</v>
      </c>
      <c r="K578" s="32">
        <v>100.70662784284046</v>
      </c>
      <c r="L578" s="32">
        <v>15.284700473367174</v>
      </c>
      <c r="M578" s="32">
        <v>35.69</v>
      </c>
      <c r="N578" s="33">
        <v>47.458381006113314</v>
      </c>
      <c r="O578" s="34">
        <v>1691.3564978318236</v>
      </c>
      <c r="P578" s="33">
        <v>56.378549927727455</v>
      </c>
    </row>
    <row r="579" spans="1:16">
      <c r="A579" s="25" t="s">
        <v>359</v>
      </c>
      <c r="B579" s="25" t="s">
        <v>376</v>
      </c>
      <c r="C579" s="26">
        <v>10008596677</v>
      </c>
      <c r="D579" s="26">
        <v>2640000000</v>
      </c>
      <c r="E579" s="27">
        <v>10.188659744572744</v>
      </c>
      <c r="F579" s="27">
        <v>1.2864469374460537</v>
      </c>
      <c r="G579" s="26">
        <v>1242.5161049999999</v>
      </c>
      <c r="H579" s="27">
        <v>3.16</v>
      </c>
      <c r="I579" s="27">
        <v>-6.7273322955951897E-2</v>
      </c>
      <c r="J579" s="26">
        <v>-490022606</v>
      </c>
      <c r="K579" s="27">
        <v>-16.162519653225957</v>
      </c>
      <c r="L579" s="27">
        <v>15.151515151515152</v>
      </c>
      <c r="M579" s="27">
        <v>47.06</v>
      </c>
      <c r="N579" s="28">
        <v>52.74028793581472</v>
      </c>
      <c r="O579" s="29">
        <v>281.14616059613735</v>
      </c>
      <c r="P579" s="28">
        <v>9.371538686537912</v>
      </c>
    </row>
    <row r="580" spans="1:16">
      <c r="A580" s="25" t="s">
        <v>345</v>
      </c>
      <c r="B580" s="25" t="s">
        <v>376</v>
      </c>
      <c r="C580" s="26">
        <v>16202777314</v>
      </c>
      <c r="D580" s="26">
        <v>2650000000</v>
      </c>
      <c r="E580" s="27">
        <v>5.8815959451807034</v>
      </c>
      <c r="F580" s="27">
        <v>0.31706716685610259</v>
      </c>
      <c r="G580" s="26">
        <v>846.06924800000002</v>
      </c>
      <c r="H580" s="27">
        <v>8.0399999999999991</v>
      </c>
      <c r="I580" s="27">
        <v>-0.25553855340361942</v>
      </c>
      <c r="J580" s="26">
        <v>51151779</v>
      </c>
      <c r="K580" s="27">
        <v>362.64623367253756</v>
      </c>
      <c r="L580" s="27">
        <v>15.09433962264151</v>
      </c>
      <c r="M580" s="27">
        <v>31.92</v>
      </c>
      <c r="N580" s="28">
        <v>51.941410134350868</v>
      </c>
      <c r="O580" s="29">
        <v>113.7280810535469</v>
      </c>
      <c r="P580" s="28">
        <v>3.79093603511823</v>
      </c>
    </row>
    <row r="581" spans="1:16">
      <c r="A581" s="55" t="s">
        <v>235</v>
      </c>
      <c r="B581" s="55" t="s">
        <v>233</v>
      </c>
      <c r="C581" s="56">
        <v>83438856000</v>
      </c>
      <c r="D581" s="56">
        <v>2798079000</v>
      </c>
      <c r="E581" s="57">
        <v>0.62165998397262845</v>
      </c>
      <c r="F581" s="57">
        <v>2.8853746750391292E-3</v>
      </c>
      <c r="G581" s="56">
        <v>821.38268200000005</v>
      </c>
      <c r="H581" s="57">
        <v>78.349999999999994</v>
      </c>
      <c r="I581" s="57">
        <v>-2.6247629646606043</v>
      </c>
      <c r="J581" s="56">
        <v>5300546000</v>
      </c>
      <c r="K581" s="57">
        <v>40.647148991820842</v>
      </c>
      <c r="L581" s="57">
        <v>14.295522034938971</v>
      </c>
      <c r="M581" s="57">
        <v>29.35</v>
      </c>
      <c r="N581" s="58">
        <v>55.277235208106767</v>
      </c>
      <c r="O581" s="59">
        <v>1122.4051713670624</v>
      </c>
      <c r="P581" s="58">
        <v>37.413505712235413</v>
      </c>
    </row>
    <row r="582" spans="1:16">
      <c r="A582" s="60" t="s">
        <v>748</v>
      </c>
      <c r="B582" s="60" t="s">
        <v>374</v>
      </c>
      <c r="C582" s="61">
        <v>47208439000</v>
      </c>
      <c r="D582" s="61">
        <v>2800000000</v>
      </c>
      <c r="E582" s="62">
        <v>3.1615753763357537</v>
      </c>
      <c r="F582" s="62">
        <v>0.11291340629770549</v>
      </c>
      <c r="G582" s="61">
        <v>1153.5045090000001</v>
      </c>
      <c r="H582" s="62">
        <v>10.97</v>
      </c>
      <c r="I582" s="62">
        <v>-6.9725321967180065E-2</v>
      </c>
      <c r="J582" s="61">
        <v>0</v>
      </c>
      <c r="K582" s="62">
        <v>0</v>
      </c>
      <c r="L582" s="62">
        <v>14.285714285714286</v>
      </c>
      <c r="M582" s="62">
        <v>41.19</v>
      </c>
      <c r="N582" s="63">
        <v>0</v>
      </c>
      <c r="O582" s="64">
        <v>422.45183045332266</v>
      </c>
      <c r="P582" s="63">
        <v>14.081727681777421</v>
      </c>
    </row>
    <row r="583" spans="1:16">
      <c r="A583" s="55" t="s">
        <v>529</v>
      </c>
      <c r="B583" s="55" t="s">
        <v>233</v>
      </c>
      <c r="C583" s="56">
        <v>11202226165</v>
      </c>
      <c r="D583" s="56">
        <v>2876530554</v>
      </c>
      <c r="E583" s="57">
        <v>9.6518689124491903</v>
      </c>
      <c r="F583" s="57">
        <v>0.67107710008695354</v>
      </c>
      <c r="G583" s="56">
        <v>750.95738100000005</v>
      </c>
      <c r="H583" s="57">
        <v>5.52</v>
      </c>
      <c r="I583" s="57">
        <v>6.1166879654918738E-2</v>
      </c>
      <c r="J583" s="56">
        <v>-880002369</v>
      </c>
      <c r="K583" s="57">
        <v>-16.343879603805931</v>
      </c>
      <c r="L583" s="57">
        <v>13.905640579543798</v>
      </c>
      <c r="M583" s="57">
        <v>26.1</v>
      </c>
      <c r="N583" s="58">
        <v>16.513505940247303</v>
      </c>
      <c r="O583" s="59">
        <v>1714.9884362401585</v>
      </c>
      <c r="P583" s="58">
        <v>57.166281208005287</v>
      </c>
    </row>
    <row r="584" spans="1:16">
      <c r="A584" s="35" t="s">
        <v>205</v>
      </c>
      <c r="B584" s="35" t="s">
        <v>200</v>
      </c>
      <c r="C584" s="36">
        <v>141356914000</v>
      </c>
      <c r="D584" s="36">
        <v>2900000000</v>
      </c>
      <c r="E584" s="37">
        <v>4.9071283031260737</v>
      </c>
      <c r="F584" s="37">
        <v>3.1926664301405817E-2</v>
      </c>
      <c r="G584" s="36">
        <v>147.02876900000001</v>
      </c>
      <c r="H584" s="37">
        <v>55.55</v>
      </c>
      <c r="I584" s="37">
        <v>-0.13313853281690058</v>
      </c>
      <c r="J584" s="36">
        <v>1502626000</v>
      </c>
      <c r="K584" s="37">
        <v>102.28759518336565</v>
      </c>
      <c r="L584" s="37">
        <v>13.793103448275861</v>
      </c>
      <c r="M584" s="37">
        <v>5.0599999999999996</v>
      </c>
      <c r="N584" s="38">
        <v>42.073912866682321</v>
      </c>
      <c r="O584" s="39">
        <v>1449.8719938175871</v>
      </c>
      <c r="P584" s="38">
        <v>48.329066460586233</v>
      </c>
    </row>
    <row r="585" spans="1:16">
      <c r="A585" s="35" t="s">
        <v>299</v>
      </c>
      <c r="B585" s="35" t="s">
        <v>208</v>
      </c>
      <c r="C585" s="36">
        <v>15218561138</v>
      </c>
      <c r="D585" s="36">
        <v>2950000000</v>
      </c>
      <c r="E585" s="37">
        <v>3.2590450313658637</v>
      </c>
      <c r="F585" s="37">
        <v>3.563745250263383E-2</v>
      </c>
      <c r="G585" s="36">
        <v>371.95620600000001</v>
      </c>
      <c r="H585" s="37">
        <v>33.020000000000003</v>
      </c>
      <c r="I585" s="37">
        <v>-0.8662185892140144</v>
      </c>
      <c r="J585" s="36">
        <v>1787902943</v>
      </c>
      <c r="K585" s="37">
        <v>51.149308947694934</v>
      </c>
      <c r="L585" s="37">
        <v>13.559322033898304</v>
      </c>
      <c r="M585" s="37">
        <v>12.6</v>
      </c>
      <c r="N585" s="38">
        <v>45.204108315085591</v>
      </c>
      <c r="O585" s="39">
        <v>345.85120506712644</v>
      </c>
      <c r="P585" s="38">
        <v>11.528373502237548</v>
      </c>
    </row>
    <row r="586" spans="1:16">
      <c r="A586" s="55" t="s">
        <v>463</v>
      </c>
      <c r="B586" s="55" t="s">
        <v>233</v>
      </c>
      <c r="C586" s="56">
        <v>40334782642</v>
      </c>
      <c r="D586" s="56">
        <v>3000000000</v>
      </c>
      <c r="E586" s="57">
        <v>12.250668273954345</v>
      </c>
      <c r="F586" s="57">
        <v>0.93445219480963726</v>
      </c>
      <c r="G586" s="56">
        <v>808.37745500000005</v>
      </c>
      <c r="H586" s="57">
        <v>4.04</v>
      </c>
      <c r="I586" s="57">
        <v>3.2730580329148218E-2</v>
      </c>
      <c r="J586" s="56">
        <v>-4574215000</v>
      </c>
      <c r="K586" s="57">
        <v>-2.8660655434866968</v>
      </c>
      <c r="L586" s="57">
        <v>13.333333333333334</v>
      </c>
      <c r="M586" s="57">
        <v>26.94</v>
      </c>
      <c r="N586" s="58">
        <v>34.170746035762861</v>
      </c>
      <c r="O586" s="59">
        <v>1154.6049997314888</v>
      </c>
      <c r="P586" s="58">
        <v>38.486833324382957</v>
      </c>
    </row>
    <row r="587" spans="1:16">
      <c r="A587" s="40" t="s">
        <v>671</v>
      </c>
      <c r="B587" s="40" t="s">
        <v>255</v>
      </c>
      <c r="C587" s="41">
        <v>4839967141</v>
      </c>
      <c r="D587" s="41">
        <v>3016276170</v>
      </c>
      <c r="E587" s="42">
        <v>19.114352928501351</v>
      </c>
      <c r="F587" s="42">
        <v>2.7916607494857373</v>
      </c>
      <c r="G587" s="41">
        <v>955.68482200000005</v>
      </c>
      <c r="H587" s="42">
        <v>2.19</v>
      </c>
      <c r="I587" s="42">
        <v>1.3115295143304451E-3</v>
      </c>
      <c r="J587" s="41">
        <v>99081839</v>
      </c>
      <c r="K587" s="42">
        <v>69.10395461069308</v>
      </c>
      <c r="L587" s="42">
        <v>13.26138514697081</v>
      </c>
      <c r="M587" s="42">
        <v>31.68</v>
      </c>
      <c r="N587" s="43">
        <v>0</v>
      </c>
      <c r="O587" s="44">
        <v>573.90738013236501</v>
      </c>
      <c r="P587" s="43">
        <v>19.130246004412168</v>
      </c>
    </row>
    <row r="588" spans="1:16">
      <c r="A588" s="30" t="s">
        <v>254</v>
      </c>
      <c r="B588" s="30" t="s">
        <v>349</v>
      </c>
      <c r="C588" s="31">
        <v>257153289000</v>
      </c>
      <c r="D588" s="31">
        <v>3063214000</v>
      </c>
      <c r="E588" s="32">
        <v>0.70546852493231671</v>
      </c>
      <c r="F588" s="32">
        <v>5.90521476355425E-3</v>
      </c>
      <c r="G588" s="31">
        <v>1450.4123199999999</v>
      </c>
      <c r="H588" s="32">
        <v>39.1</v>
      </c>
      <c r="I588" s="32">
        <v>-0.77159829817397707</v>
      </c>
      <c r="J588" s="31">
        <v>1446830000</v>
      </c>
      <c r="K588" s="32">
        <v>82.570409792442788</v>
      </c>
      <c r="L588" s="32">
        <v>13.058180068385688</v>
      </c>
      <c r="M588" s="32">
        <v>47.34</v>
      </c>
      <c r="N588" s="33">
        <v>46.868671924932023</v>
      </c>
      <c r="O588" s="34">
        <v>444.88782922992664</v>
      </c>
      <c r="P588" s="33">
        <v>14.829594307664221</v>
      </c>
    </row>
    <row r="589" spans="1:16">
      <c r="A589" s="75" t="s">
        <v>676</v>
      </c>
      <c r="B589" s="75" t="s">
        <v>350</v>
      </c>
      <c r="C589" s="76">
        <v>48672074000</v>
      </c>
      <c r="D589" s="76">
        <v>3202500000</v>
      </c>
      <c r="E589" s="77">
        <v>0.83861854193573582</v>
      </c>
      <c r="F589" s="77">
        <v>5.2372742665775848E-3</v>
      </c>
      <c r="G589" s="76">
        <v>948.26043000000004</v>
      </c>
      <c r="H589" s="77">
        <v>50.3</v>
      </c>
      <c r="I589" s="77">
        <v>1.0918880015733876</v>
      </c>
      <c r="J589" s="76">
        <v>1608957000</v>
      </c>
      <c r="K589" s="77">
        <v>99.520994035266327</v>
      </c>
      <c r="L589" s="77">
        <v>12.490241998438719</v>
      </c>
      <c r="M589" s="77">
        <v>29.61</v>
      </c>
      <c r="N589" s="78">
        <v>17.454888016732728</v>
      </c>
      <c r="O589" s="79">
        <v>1279.4873403643439</v>
      </c>
      <c r="P589" s="78">
        <v>42.649578012144801</v>
      </c>
    </row>
    <row r="590" spans="1:16">
      <c r="A590" s="70" t="s">
        <v>318</v>
      </c>
      <c r="B590" s="70" t="s">
        <v>221</v>
      </c>
      <c r="C590" s="71">
        <v>30085753929</v>
      </c>
      <c r="D590" s="71">
        <v>3250000000</v>
      </c>
      <c r="E590" s="72">
        <v>20.38764040075985</v>
      </c>
      <c r="F590" s="72">
        <v>3.1365600616553615</v>
      </c>
      <c r="G590" s="71">
        <v>797.71454900000003</v>
      </c>
      <c r="H590" s="72">
        <v>2.46</v>
      </c>
      <c r="I590" s="72">
        <v>-9.5103804440324069E-3</v>
      </c>
      <c r="J590" s="71">
        <v>-805930697</v>
      </c>
      <c r="K590" s="72">
        <v>-8.0652096069744328</v>
      </c>
      <c r="L590" s="72">
        <v>12.307692307692308</v>
      </c>
      <c r="M590" s="72">
        <v>24.54</v>
      </c>
      <c r="N590" s="73">
        <v>24.534759882572583</v>
      </c>
      <c r="O590" s="74">
        <v>589.61292531217293</v>
      </c>
      <c r="P590" s="73">
        <v>19.653764177072432</v>
      </c>
    </row>
    <row r="591" spans="1:16">
      <c r="A591" s="70" t="s">
        <v>28</v>
      </c>
      <c r="B591" s="70" t="s">
        <v>221</v>
      </c>
      <c r="C591" s="71">
        <v>27193874502</v>
      </c>
      <c r="D591" s="71">
        <v>3450000000</v>
      </c>
      <c r="E591" s="72">
        <v>22.684093040622333</v>
      </c>
      <c r="F591" s="72">
        <v>6.5750994320644445</v>
      </c>
      <c r="G591" s="71">
        <v>923.53386499999999</v>
      </c>
      <c r="H591" s="72">
        <v>1.91</v>
      </c>
      <c r="I591" s="72">
        <v>-2.8938856645795319E-2</v>
      </c>
      <c r="J591" s="71">
        <v>171341389</v>
      </c>
      <c r="K591" s="72">
        <v>20.135240061582554</v>
      </c>
      <c r="L591" s="72">
        <v>11.594202898550725</v>
      </c>
      <c r="M591" s="72">
        <v>26.76</v>
      </c>
      <c r="N591" s="73">
        <v>20.565682265413518</v>
      </c>
      <c r="O591" s="74">
        <v>692.58097344954092</v>
      </c>
      <c r="P591" s="73">
        <v>23.086032448318029</v>
      </c>
    </row>
    <row r="592" spans="1:16">
      <c r="A592" s="35" t="s">
        <v>239</v>
      </c>
      <c r="B592" s="35" t="s">
        <v>745</v>
      </c>
      <c r="C592" s="36">
        <v>243598033000</v>
      </c>
      <c r="D592" s="36">
        <v>3500000000</v>
      </c>
      <c r="E592" s="37">
        <v>1.6991833724711904</v>
      </c>
      <c r="F592" s="37">
        <v>9.7096192712639463E-3</v>
      </c>
      <c r="G592" s="36">
        <v>463.44384700000001</v>
      </c>
      <c r="H592" s="37">
        <v>50.8</v>
      </c>
      <c r="I592" s="37">
        <v>-0.96828560020704668</v>
      </c>
      <c r="J592" s="36">
        <v>10457008000</v>
      </c>
      <c r="K592" s="37">
        <v>16.735188497512866</v>
      </c>
      <c r="L592" s="37">
        <v>11.428571428571429</v>
      </c>
      <c r="M592" s="37">
        <v>13.24</v>
      </c>
      <c r="N592" s="38">
        <v>59.499713511362124</v>
      </c>
      <c r="O592" s="39">
        <v>215.44048306561194</v>
      </c>
      <c r="P592" s="38">
        <v>7.1813494355203984</v>
      </c>
    </row>
    <row r="593" spans="1:16">
      <c r="A593" s="45" t="s">
        <v>191</v>
      </c>
      <c r="B593" s="45" t="s">
        <v>375</v>
      </c>
      <c r="C593" s="46">
        <v>164435643000</v>
      </c>
      <c r="D593" s="46">
        <v>3509100000</v>
      </c>
      <c r="E593" s="47">
        <v>0.84603406345123855</v>
      </c>
      <c r="F593" s="47">
        <v>3.1723311249819588E-3</v>
      </c>
      <c r="G593" s="46">
        <v>620.28678500000001</v>
      </c>
      <c r="H593" s="47">
        <v>76.25</v>
      </c>
      <c r="I593" s="47">
        <v>-0.78710565614436234</v>
      </c>
      <c r="J593" s="46">
        <v>5498818000</v>
      </c>
      <c r="K593" s="47">
        <v>48.499804867155085</v>
      </c>
      <c r="L593" s="47">
        <v>11.398934199652333</v>
      </c>
      <c r="M593" s="47">
        <v>17.670000000000002</v>
      </c>
      <c r="N593" s="48">
        <v>64.142292396100544</v>
      </c>
      <c r="O593" s="49">
        <v>458.06750223853606</v>
      </c>
      <c r="P593" s="48">
        <v>15.268916741284535</v>
      </c>
    </row>
    <row r="594" spans="1:16">
      <c r="A594" s="70" t="s">
        <v>232</v>
      </c>
      <c r="B594" s="70" t="s">
        <v>221</v>
      </c>
      <c r="C594" s="71">
        <v>145246137000</v>
      </c>
      <c r="D594" s="71">
        <v>3800000000</v>
      </c>
      <c r="E594" s="72">
        <v>1.0852979623150905</v>
      </c>
      <c r="F594" s="72">
        <v>1.503182773289599E-2</v>
      </c>
      <c r="G594" s="71">
        <v>1837.418021</v>
      </c>
      <c r="H594" s="72">
        <v>20.059999999999999</v>
      </c>
      <c r="I594" s="72">
        <v>0.29680028211253173</v>
      </c>
      <c r="J594" s="71">
        <v>1670697000</v>
      </c>
      <c r="K594" s="72">
        <v>43.215496286879066</v>
      </c>
      <c r="L594" s="72">
        <v>10.526315789473685</v>
      </c>
      <c r="M594" s="72">
        <v>48.35</v>
      </c>
      <c r="N594" s="73">
        <v>58.815192354201898</v>
      </c>
      <c r="O594" s="74">
        <v>1087.014369383804</v>
      </c>
      <c r="P594" s="73">
        <v>36.233812312793468</v>
      </c>
    </row>
    <row r="595" spans="1:16">
      <c r="A595" s="70" t="s">
        <v>231</v>
      </c>
      <c r="B595" s="70" t="s">
        <v>221</v>
      </c>
      <c r="C595" s="71">
        <v>63039967565</v>
      </c>
      <c r="D595" s="71">
        <v>3840000000</v>
      </c>
      <c r="E595" s="72">
        <v>11.720950608476741</v>
      </c>
      <c r="F595" s="72">
        <v>0.76308272190603788</v>
      </c>
      <c r="G595" s="71">
        <v>792.09881199999995</v>
      </c>
      <c r="H595" s="72">
        <v>4.3099999999999996</v>
      </c>
      <c r="I595" s="72">
        <v>-0.17038273820476757</v>
      </c>
      <c r="J595" s="71">
        <v>1583012802</v>
      </c>
      <c r="K595" s="72">
        <v>9.7030169184948889</v>
      </c>
      <c r="L595" s="72">
        <v>10.416666666666666</v>
      </c>
      <c r="M595" s="72">
        <v>20.62</v>
      </c>
      <c r="N595" s="73">
        <v>29.52643017938497</v>
      </c>
      <c r="O595" s="74">
        <v>1173.6339944545537</v>
      </c>
      <c r="P595" s="73">
        <v>39.121133148485121</v>
      </c>
    </row>
    <row r="596" spans="1:16">
      <c r="A596" s="40" t="s">
        <v>265</v>
      </c>
      <c r="B596" s="40" t="s">
        <v>255</v>
      </c>
      <c r="C596" s="41">
        <v>33650224000</v>
      </c>
      <c r="D596" s="41">
        <v>3885000000</v>
      </c>
      <c r="E596" s="42">
        <v>3.1151830821796018</v>
      </c>
      <c r="F596" s="42">
        <v>8.0184892720195675E-2</v>
      </c>
      <c r="G596" s="41">
        <v>1198.914348</v>
      </c>
      <c r="H596" s="42">
        <v>10.71</v>
      </c>
      <c r="I596" s="42">
        <v>-0.34092013441881619</v>
      </c>
      <c r="J596" s="41">
        <v>617790000</v>
      </c>
      <c r="K596" s="42">
        <v>62.885446510950324</v>
      </c>
      <c r="L596" s="42">
        <v>10.296010296010296</v>
      </c>
      <c r="M596" s="42">
        <v>30.86</v>
      </c>
      <c r="N596" s="43">
        <v>54.813732514189361</v>
      </c>
      <c r="O596" s="44">
        <v>980.55960410378464</v>
      </c>
      <c r="P596" s="43">
        <v>32.685320136792818</v>
      </c>
    </row>
    <row r="597" spans="1:16">
      <c r="A597" s="70" t="s">
        <v>230</v>
      </c>
      <c r="B597" s="70" t="s">
        <v>221</v>
      </c>
      <c r="C597" s="71">
        <v>35563376411</v>
      </c>
      <c r="D597" s="71">
        <v>3900000000</v>
      </c>
      <c r="E597" s="72">
        <v>9.1253260878244209</v>
      </c>
      <c r="F597" s="72">
        <v>1.1699136010031308</v>
      </c>
      <c r="G597" s="71">
        <v>1726.023676</v>
      </c>
      <c r="H597" s="72">
        <v>2.54</v>
      </c>
      <c r="I597" s="72">
        <v>-3.4737635808517187E-2</v>
      </c>
      <c r="J597" s="71">
        <v>86736503</v>
      </c>
      <c r="K597" s="72">
        <v>89.92753604557933</v>
      </c>
      <c r="L597" s="72">
        <v>10.256410256410257</v>
      </c>
      <c r="M597" s="72">
        <v>44.25</v>
      </c>
      <c r="N597" s="73">
        <v>27.065497326170942</v>
      </c>
      <c r="O597" s="74">
        <v>406.41144813058287</v>
      </c>
      <c r="P597" s="73">
        <v>13.547048271019429</v>
      </c>
    </row>
    <row r="598" spans="1:16">
      <c r="A598" s="70" t="s">
        <v>124</v>
      </c>
      <c r="B598" s="70" t="s">
        <v>221</v>
      </c>
      <c r="C598" s="71">
        <v>25119375153</v>
      </c>
      <c r="D598" s="71">
        <v>4000000000</v>
      </c>
      <c r="E598" s="72">
        <v>15.217156430846392</v>
      </c>
      <c r="F598" s="72">
        <v>3.8042891077115981</v>
      </c>
      <c r="G598" s="71">
        <v>1390.9996160000001</v>
      </c>
      <c r="H598" s="72">
        <v>1.89</v>
      </c>
      <c r="I598" s="72">
        <v>-7.3518600035671788E-2</v>
      </c>
      <c r="J598" s="71">
        <v>72975866</v>
      </c>
      <c r="K598" s="72">
        <v>54.812641757481849</v>
      </c>
      <c r="L598" s="72">
        <v>10</v>
      </c>
      <c r="M598" s="72">
        <v>34.770000000000003</v>
      </c>
      <c r="N598" s="73">
        <v>36.852657403320535</v>
      </c>
      <c r="O598" s="74">
        <v>496.959384000228</v>
      </c>
      <c r="P598" s="73">
        <v>16.5653128000076</v>
      </c>
    </row>
    <row r="599" spans="1:16">
      <c r="A599" s="70" t="s">
        <v>137</v>
      </c>
      <c r="B599" s="70" t="s">
        <v>221</v>
      </c>
      <c r="C599" s="71">
        <v>52477720474</v>
      </c>
      <c r="D599" s="71">
        <v>4000000000</v>
      </c>
      <c r="E599" s="72">
        <v>5.0307479313564514</v>
      </c>
      <c r="F599" s="72">
        <v>0.41922899427970428</v>
      </c>
      <c r="G599" s="71">
        <v>2366.5207919999998</v>
      </c>
      <c r="H599" s="72">
        <v>3.36</v>
      </c>
      <c r="I599" s="72">
        <v>1.1245211244731657E-2</v>
      </c>
      <c r="J599" s="71">
        <v>557366146</v>
      </c>
      <c r="K599" s="72">
        <v>21.529832922432284</v>
      </c>
      <c r="L599" s="72">
        <v>10</v>
      </c>
      <c r="M599" s="72">
        <v>59.16</v>
      </c>
      <c r="N599" s="73">
        <v>25.984572626139563</v>
      </c>
      <c r="O599" s="74">
        <v>904.82611360687474</v>
      </c>
      <c r="P599" s="73">
        <v>30.160870453562492</v>
      </c>
    </row>
    <row r="600" spans="1:16">
      <c r="A600" s="60" t="s">
        <v>708</v>
      </c>
      <c r="B600" s="60" t="s">
        <v>374</v>
      </c>
      <c r="C600" s="61">
        <v>453087703000</v>
      </c>
      <c r="D600" s="61">
        <v>4200000000</v>
      </c>
      <c r="E600" s="62">
        <v>0.51609493669579509</v>
      </c>
      <c r="F600" s="62">
        <v>9.3801333459795548E-4</v>
      </c>
      <c r="G600" s="61">
        <v>587.28230399999995</v>
      </c>
      <c r="H600" s="62">
        <v>132</v>
      </c>
      <c r="I600" s="62">
        <v>0.9771079827982021</v>
      </c>
      <c r="J600" s="61">
        <v>0</v>
      </c>
      <c r="K600" s="62">
        <v>0</v>
      </c>
      <c r="L600" s="62">
        <v>9.5238095238095237</v>
      </c>
      <c r="M600" s="62">
        <v>13.98</v>
      </c>
      <c r="N600" s="63">
        <v>558.75548580426141</v>
      </c>
      <c r="O600" s="64">
        <v>1498.3103094244143</v>
      </c>
      <c r="P600" s="63">
        <v>49.943676980813812</v>
      </c>
    </row>
    <row r="601" spans="1:16">
      <c r="A601" s="106" t="s">
        <v>692</v>
      </c>
      <c r="B601" s="106" t="s">
        <v>693</v>
      </c>
      <c r="C601" s="107">
        <v>3482014185</v>
      </c>
      <c r="D601" s="107">
        <v>4364569202</v>
      </c>
      <c r="E601" s="108">
        <v>13.743034506577452</v>
      </c>
      <c r="F601" s="108">
        <v>1.9928938465782124</v>
      </c>
      <c r="G601" s="107">
        <v>1335.1741139999999</v>
      </c>
      <c r="H601" s="108">
        <v>2.1800000000000002</v>
      </c>
      <c r="I601" s="108">
        <v>0.17156411708913488</v>
      </c>
      <c r="J601" s="107">
        <v>-146085600</v>
      </c>
      <c r="K601" s="108">
        <v>-47.2053326200529</v>
      </c>
      <c r="L601" s="108">
        <v>9.164707477125253</v>
      </c>
      <c r="M601" s="108">
        <v>30.59</v>
      </c>
      <c r="N601" s="109">
        <v>99.461073524745089</v>
      </c>
      <c r="O601" s="110">
        <v>2339.4035902894216</v>
      </c>
      <c r="P601" s="109">
        <v>77.980119676314047</v>
      </c>
    </row>
    <row r="602" spans="1:16">
      <c r="A602" s="30" t="s">
        <v>244</v>
      </c>
      <c r="B602" s="30" t="s">
        <v>357</v>
      </c>
      <c r="C602" s="31">
        <v>11748972614</v>
      </c>
      <c r="D602" s="31">
        <v>4500000000</v>
      </c>
      <c r="E602" s="32">
        <v>3.064626851034618</v>
      </c>
      <c r="F602" s="32">
        <v>6.1911653556254907E-2</v>
      </c>
      <c r="G602" s="31">
        <v>1152.410032</v>
      </c>
      <c r="H602" s="32">
        <v>11.33</v>
      </c>
      <c r="I602" s="32">
        <v>0.5846648867875377</v>
      </c>
      <c r="J602" s="31">
        <v>374434153</v>
      </c>
      <c r="K602" s="32">
        <v>132.19947914313255</v>
      </c>
      <c r="L602" s="32">
        <v>8.8888888888888893</v>
      </c>
      <c r="M602" s="32">
        <v>25.6</v>
      </c>
      <c r="N602" s="33">
        <v>47.373497903469016</v>
      </c>
      <c r="O602" s="34">
        <v>2320.3965954256641</v>
      </c>
      <c r="P602" s="33">
        <v>77.346553180855466</v>
      </c>
    </row>
    <row r="603" spans="1:16">
      <c r="A603" s="55" t="s">
        <v>236</v>
      </c>
      <c r="B603" s="55" t="s">
        <v>233</v>
      </c>
      <c r="C603" s="56">
        <v>19322859634</v>
      </c>
      <c r="D603" s="56">
        <v>4500000000</v>
      </c>
      <c r="E603" s="57">
        <v>7.9527685078319861</v>
      </c>
      <c r="F603" s="57">
        <v>0.88364094531466508</v>
      </c>
      <c r="G603" s="56">
        <v>2540.2949250000001</v>
      </c>
      <c r="H603" s="57">
        <v>1.98</v>
      </c>
      <c r="I603" s="57">
        <v>-1.793812150414098E-2</v>
      </c>
      <c r="J603" s="56">
        <v>132915830</v>
      </c>
      <c r="K603" s="57">
        <v>67.712024970991038</v>
      </c>
      <c r="L603" s="57">
        <v>8.8888888888888893</v>
      </c>
      <c r="M603" s="57">
        <v>56.45</v>
      </c>
      <c r="N603" s="58">
        <v>33.770406908755142</v>
      </c>
      <c r="O603" s="59">
        <v>725.29275639044999</v>
      </c>
      <c r="P603" s="58">
        <v>24.176425213015001</v>
      </c>
    </row>
    <row r="604" spans="1:16">
      <c r="A604" s="55" t="s">
        <v>277</v>
      </c>
      <c r="B604" s="55" t="s">
        <v>354</v>
      </c>
      <c r="C604" s="56">
        <v>281073867000</v>
      </c>
      <c r="D604" s="56">
        <v>4560000000</v>
      </c>
      <c r="E604" s="57">
        <v>8.9366000860469474E-2</v>
      </c>
      <c r="F604" s="57">
        <v>5.0771521259697683E-5</v>
      </c>
      <c r="G604" s="56">
        <v>1175.783874</v>
      </c>
      <c r="H604" s="57">
        <v>380.75</v>
      </c>
      <c r="I604" s="57">
        <v>7.8643252189104942</v>
      </c>
      <c r="J604" s="56">
        <v>5549453000</v>
      </c>
      <c r="K604" s="57">
        <v>317.17720647422368</v>
      </c>
      <c r="L604" s="57">
        <v>8.7719298245614041</v>
      </c>
      <c r="M604" s="57">
        <v>25.78</v>
      </c>
      <c r="N604" s="58">
        <v>41.705800860307441</v>
      </c>
      <c r="O604" s="59">
        <v>1950.2196650663066</v>
      </c>
      <c r="P604" s="58">
        <v>65.007322168876883</v>
      </c>
    </row>
    <row r="605" spans="1:16">
      <c r="A605" s="70" t="s">
        <v>339</v>
      </c>
      <c r="B605" s="70" t="s">
        <v>221</v>
      </c>
      <c r="C605" s="71">
        <v>87699773164</v>
      </c>
      <c r="D605" s="71">
        <v>4693620000</v>
      </c>
      <c r="E605" s="72">
        <v>7.9733380925952408</v>
      </c>
      <c r="F605" s="72">
        <v>8.9408467940414085E-2</v>
      </c>
      <c r="G605" s="71">
        <v>256.94425699999999</v>
      </c>
      <c r="H605" s="72">
        <v>19.54</v>
      </c>
      <c r="I605" s="72">
        <v>0.34941029967109927</v>
      </c>
      <c r="J605" s="71">
        <v>378526912</v>
      </c>
      <c r="K605" s="72">
        <v>235.59429243435142</v>
      </c>
      <c r="L605" s="72">
        <v>8.5222067402133117</v>
      </c>
      <c r="M605" s="72">
        <v>5.47</v>
      </c>
      <c r="N605" s="73">
        <v>17.722282723905966</v>
      </c>
      <c r="O605" s="74">
        <v>1501.9480326390837</v>
      </c>
      <c r="P605" s="73">
        <v>50.064934421302794</v>
      </c>
    </row>
    <row r="606" spans="1:16">
      <c r="A606" s="25" t="s">
        <v>6</v>
      </c>
      <c r="B606" s="25" t="s">
        <v>353</v>
      </c>
      <c r="C606" s="26">
        <v>69393865000</v>
      </c>
      <c r="D606" s="26">
        <v>4861656000</v>
      </c>
      <c r="E606" s="27">
        <v>1.9003123083545477</v>
      </c>
      <c r="F606" s="27">
        <v>1.8613217862925208E-2</v>
      </c>
      <c r="G606" s="26">
        <v>961.42923199999996</v>
      </c>
      <c r="H606" s="27">
        <v>21.9</v>
      </c>
      <c r="I606" s="27">
        <v>0.4509500913366899</v>
      </c>
      <c r="J606" s="26">
        <v>102523000</v>
      </c>
      <c r="K606" s="27">
        <v>995.82314212420624</v>
      </c>
      <c r="L606" s="27">
        <v>8.2276491796210998</v>
      </c>
      <c r="M606" s="27">
        <v>19.77</v>
      </c>
      <c r="N606" s="28">
        <v>18.70120916399916</v>
      </c>
      <c r="O606" s="29">
        <v>1192.0787978938883</v>
      </c>
      <c r="P606" s="28">
        <v>39.73595992979628</v>
      </c>
    </row>
    <row r="607" spans="1:16">
      <c r="A607" s="70" t="s">
        <v>26</v>
      </c>
      <c r="B607" s="70" t="s">
        <v>221</v>
      </c>
      <c r="C607" s="71">
        <v>8135775636</v>
      </c>
      <c r="D607" s="71">
        <v>5000000000</v>
      </c>
      <c r="E607" s="72">
        <v>0.95746337313628249</v>
      </c>
      <c r="F607" s="72">
        <v>1.5957722885604708E-2</v>
      </c>
      <c r="G607" s="71">
        <v>3271.9011879999998</v>
      </c>
      <c r="H607" s="72">
        <v>12.77</v>
      </c>
      <c r="I607" s="72">
        <v>0.27930545870504986</v>
      </c>
      <c r="J607" s="71">
        <v>1715491599</v>
      </c>
      <c r="K607" s="72">
        <v>34.975397160193261</v>
      </c>
      <c r="L607" s="72">
        <v>8</v>
      </c>
      <c r="M607" s="72">
        <v>65.430000000000007</v>
      </c>
      <c r="N607" s="73">
        <v>40.280426802602889</v>
      </c>
      <c r="O607" s="74">
        <v>1587.0923021329118</v>
      </c>
      <c r="P607" s="73">
        <v>52.903076737763726</v>
      </c>
    </row>
    <row r="608" spans="1:16">
      <c r="A608" s="70" t="s">
        <v>755</v>
      </c>
      <c r="B608" s="70" t="s">
        <v>699</v>
      </c>
      <c r="C608" s="71">
        <v>7859832000</v>
      </c>
      <c r="D608" s="71">
        <v>5000000000</v>
      </c>
      <c r="E608" s="72">
        <v>19.428227271402623</v>
      </c>
      <c r="F608" s="72">
        <v>2.3267338049583981</v>
      </c>
      <c r="G608" s="71">
        <v>1822.4706020000001</v>
      </c>
      <c r="H608" s="72">
        <v>1.1299999999999999</v>
      </c>
      <c r="I608" s="72">
        <v>-2.3638599595660725E-2</v>
      </c>
      <c r="J608" s="71">
        <v>410655000</v>
      </c>
      <c r="K608" s="72">
        <v>20.333369860345059</v>
      </c>
      <c r="L608" s="72">
        <v>8</v>
      </c>
      <c r="M608" s="72">
        <v>36.44</v>
      </c>
      <c r="N608" s="73">
        <v>0</v>
      </c>
      <c r="O608" s="74">
        <v>609.61344235605247</v>
      </c>
      <c r="P608" s="73">
        <v>20.320448078535083</v>
      </c>
    </row>
    <row r="609" spans="1:16">
      <c r="A609" t="s">
        <v>2135</v>
      </c>
      <c r="C609" s="14">
        <v>61079335000</v>
      </c>
      <c r="D609" s="14">
        <v>5000000000</v>
      </c>
      <c r="E609" s="19">
        <v>0</v>
      </c>
      <c r="F609" s="19">
        <v>0</v>
      </c>
      <c r="G609" s="14">
        <v>0</v>
      </c>
      <c r="H609" s="19">
        <v>2.44</v>
      </c>
      <c r="I609" s="19">
        <v>-5.0538656083742861E-2</v>
      </c>
      <c r="J609" s="14">
        <v>-3064127000</v>
      </c>
      <c r="K609" s="19">
        <v>-3.2635722997121204</v>
      </c>
      <c r="L609" s="19">
        <v>8</v>
      </c>
      <c r="M609" s="19">
        <v>0</v>
      </c>
      <c r="N609" s="20">
        <v>54.768695200955861</v>
      </c>
      <c r="O609" s="21">
        <v>1116.6052227273367</v>
      </c>
      <c r="P609" s="24">
        <v>37.220174090911222</v>
      </c>
    </row>
    <row r="610" spans="1:16">
      <c r="A610" s="90" t="s">
        <v>316</v>
      </c>
      <c r="B610" s="90" t="s">
        <v>404</v>
      </c>
      <c r="C610" s="91">
        <v>13894759000</v>
      </c>
      <c r="D610" s="91">
        <v>5040000000</v>
      </c>
      <c r="E610" s="92">
        <v>10.057160879575154</v>
      </c>
      <c r="F610" s="92">
        <v>2.2936418718242915</v>
      </c>
      <c r="G610" s="91">
        <v>4679.5978699999996</v>
      </c>
      <c r="H610" s="92">
        <v>0.85</v>
      </c>
      <c r="I610" s="92">
        <v>-1.132648806366221E-2</v>
      </c>
      <c r="J610" s="91">
        <v>-245597000</v>
      </c>
      <c r="K610" s="92">
        <v>-17.853638277340522</v>
      </c>
      <c r="L610" s="92">
        <v>7.9365079365079367</v>
      </c>
      <c r="M610" s="92">
        <v>92.84</v>
      </c>
      <c r="N610" s="93">
        <v>22.994381818103587</v>
      </c>
      <c r="O610" s="94">
        <v>653.87617369971827</v>
      </c>
      <c r="P610" s="93">
        <v>21.795872456657275</v>
      </c>
    </row>
    <row r="611" spans="1:16">
      <c r="A611" s="60" t="s">
        <v>684</v>
      </c>
      <c r="B611" s="60" t="s">
        <v>374</v>
      </c>
      <c r="C611" s="61">
        <v>302574628000</v>
      </c>
      <c r="D611" s="61">
        <v>5200000000</v>
      </c>
      <c r="E611" s="62">
        <v>0.20237908760221662</v>
      </c>
      <c r="F611" s="62">
        <v>5.5598650440169398E-4</v>
      </c>
      <c r="G611" s="61">
        <v>2764.7628810000001</v>
      </c>
      <c r="H611" s="62">
        <v>71.5</v>
      </c>
      <c r="I611" s="62">
        <v>1.1119169619460223</v>
      </c>
      <c r="J611" s="61">
        <v>0</v>
      </c>
      <c r="K611" s="62">
        <v>0</v>
      </c>
      <c r="L611" s="62">
        <v>7.6923076923076925</v>
      </c>
      <c r="M611" s="62">
        <v>53.16</v>
      </c>
      <c r="N611" s="63">
        <v>462.14763056066346</v>
      </c>
      <c r="O611" s="64">
        <v>1318.9955940904588</v>
      </c>
      <c r="P611" s="63">
        <v>43.966519803015295</v>
      </c>
    </row>
    <row r="612" spans="1:16">
      <c r="A612" s="60" t="s">
        <v>737</v>
      </c>
      <c r="B612" s="60" t="s">
        <v>374</v>
      </c>
      <c r="C612" s="61">
        <v>185469496000</v>
      </c>
      <c r="D612" s="61">
        <v>5500000000</v>
      </c>
      <c r="E612" s="62">
        <v>32.444357926156641</v>
      </c>
      <c r="F612" s="62">
        <v>3.2059642219522372E-2</v>
      </c>
      <c r="G612" s="61">
        <v>6.687265</v>
      </c>
      <c r="H612" s="62">
        <v>186.8</v>
      </c>
      <c r="I612" s="62">
        <v>-3.8844339557144849</v>
      </c>
      <c r="J612" s="61">
        <v>0</v>
      </c>
      <c r="K612" s="62">
        <v>0</v>
      </c>
      <c r="L612" s="62">
        <v>7.2727272727272725</v>
      </c>
      <c r="M612" s="62">
        <v>0.12</v>
      </c>
      <c r="N612" s="63">
        <v>306.00182904578674</v>
      </c>
      <c r="O612" s="64">
        <v>526.73680598777833</v>
      </c>
      <c r="P612" s="63">
        <v>17.557893532925945</v>
      </c>
    </row>
    <row r="613" spans="1:16">
      <c r="A613" s="25" t="s">
        <v>93</v>
      </c>
      <c r="B613" s="25" t="s">
        <v>353</v>
      </c>
      <c r="C613" s="26">
        <v>23667886165</v>
      </c>
      <c r="D613" s="26">
        <v>5580000000</v>
      </c>
      <c r="E613" s="27">
        <v>2.9045995658622834</v>
      </c>
      <c r="F613" s="27">
        <v>0.17351251886871466</v>
      </c>
      <c r="G613" s="26">
        <v>3586.7231099999999</v>
      </c>
      <c r="H613" s="27">
        <v>3.84</v>
      </c>
      <c r="I613" s="27">
        <v>-0.2507666328657594</v>
      </c>
      <c r="J613" s="26">
        <v>-429118472</v>
      </c>
      <c r="K613" s="27">
        <v>-39.010206020681395</v>
      </c>
      <c r="L613" s="27">
        <v>7.1684587813620073</v>
      </c>
      <c r="M613" s="27">
        <v>64.27</v>
      </c>
      <c r="N613" s="28">
        <v>30.394596676317178</v>
      </c>
      <c r="O613" s="29">
        <v>535.30236167953376</v>
      </c>
      <c r="P613" s="28">
        <v>17.843412055984459</v>
      </c>
    </row>
    <row r="614" spans="1:16">
      <c r="A614" s="55" t="s">
        <v>681</v>
      </c>
      <c r="B614" s="55" t="s">
        <v>233</v>
      </c>
      <c r="C614" s="56">
        <v>119321530000</v>
      </c>
      <c r="D614" s="56">
        <v>5921052000</v>
      </c>
      <c r="E614" s="57">
        <v>1.1511873167749072</v>
      </c>
      <c r="F614" s="57">
        <v>1.1436633386560233E-2</v>
      </c>
      <c r="G614" s="56">
        <v>1931.812445</v>
      </c>
      <c r="H614" s="57">
        <v>17.989999999999998</v>
      </c>
      <c r="I614" s="57">
        <v>-0.71662139523048651</v>
      </c>
      <c r="J614" s="56">
        <v>4524638000</v>
      </c>
      <c r="K614" s="57">
        <v>22.246615972371714</v>
      </c>
      <c r="L614" s="57">
        <v>6.7555562761482246</v>
      </c>
      <c r="M614" s="57">
        <v>32.619999999999997</v>
      </c>
      <c r="N614" s="58">
        <v>47.07702098723442</v>
      </c>
      <c r="O614" s="59">
        <v>732.82411405078551</v>
      </c>
      <c r="P614" s="58">
        <v>24.427470468359516</v>
      </c>
    </row>
    <row r="615" spans="1:16">
      <c r="A615" s="25" t="s">
        <v>395</v>
      </c>
      <c r="B615" s="25" t="s">
        <v>376</v>
      </c>
      <c r="C615" s="26">
        <v>386633607000</v>
      </c>
      <c r="D615" s="26">
        <v>6021689000</v>
      </c>
      <c r="E615" s="27">
        <v>0.92649247629994358</v>
      </c>
      <c r="F615" s="27">
        <v>1.768496979509458E-3</v>
      </c>
      <c r="G615" s="26">
        <v>495.63727299999999</v>
      </c>
      <c r="H615" s="27">
        <v>86.8</v>
      </c>
      <c r="I615" s="27">
        <v>-0.20073358825611365</v>
      </c>
      <c r="J615" s="26">
        <v>4518370000</v>
      </c>
      <c r="K615" s="27">
        <v>115.94600331535487</v>
      </c>
      <c r="L615" s="27">
        <v>6.6426545774781793</v>
      </c>
      <c r="M615" s="27">
        <v>8.26</v>
      </c>
      <c r="N615" s="28">
        <v>22.788018269674151</v>
      </c>
      <c r="O615" s="29">
        <v>1616.7936313746966</v>
      </c>
      <c r="P615" s="28">
        <v>53.893121045823221</v>
      </c>
    </row>
    <row r="616" spans="1:16">
      <c r="A616" s="106" t="s">
        <v>706</v>
      </c>
      <c r="B616" s="106" t="s">
        <v>693</v>
      </c>
      <c r="C616" s="107">
        <v>8960111644</v>
      </c>
      <c r="D616" s="107">
        <v>6250000000</v>
      </c>
      <c r="E616" s="108">
        <v>5.5777795208338787</v>
      </c>
      <c r="F616" s="108">
        <v>0.29356734320178307</v>
      </c>
      <c r="G616" s="107">
        <v>2351.6406480000001</v>
      </c>
      <c r="H616" s="108">
        <v>3.05</v>
      </c>
      <c r="I616" s="108">
        <v>1.5000906225676847E-2</v>
      </c>
      <c r="J616" s="107">
        <v>-1191006000</v>
      </c>
      <c r="K616" s="108">
        <v>-15.952900321241035</v>
      </c>
      <c r="L616" s="108">
        <v>6.4</v>
      </c>
      <c r="M616" s="108">
        <v>37.619999999999997</v>
      </c>
      <c r="N616" s="109">
        <v>22.517969335342844</v>
      </c>
      <c r="O616" s="110">
        <v>876.16091279326065</v>
      </c>
      <c r="P616" s="109">
        <v>29.205363759775356</v>
      </c>
    </row>
    <row r="617" spans="1:16">
      <c r="A617" s="70" t="s">
        <v>224</v>
      </c>
      <c r="B617" s="70" t="s">
        <v>221</v>
      </c>
      <c r="C617" s="71">
        <v>40618634332</v>
      </c>
      <c r="D617" s="71">
        <v>6900847276</v>
      </c>
      <c r="E617" s="72">
        <v>4.6305178941858518</v>
      </c>
      <c r="F617" s="72">
        <v>0.22366905149410776</v>
      </c>
      <c r="G617" s="71">
        <v>2787.1569650000001</v>
      </c>
      <c r="H617" s="72">
        <v>3.1</v>
      </c>
      <c r="I617" s="72">
        <v>-6.9824532734579225E-2</v>
      </c>
      <c r="J617" s="71">
        <v>1633229917</v>
      </c>
      <c r="K617" s="72">
        <v>12.67582819326962</v>
      </c>
      <c r="L617" s="72">
        <v>5.7963896895839664</v>
      </c>
      <c r="M617" s="72">
        <v>40.380000000000003</v>
      </c>
      <c r="N617" s="73">
        <v>53.064254765514917</v>
      </c>
      <c r="O617" s="74">
        <v>985.56792788089706</v>
      </c>
      <c r="P617" s="73">
        <v>32.852264262696572</v>
      </c>
    </row>
    <row r="618" spans="1:16">
      <c r="A618" s="35" t="s">
        <v>206</v>
      </c>
      <c r="B618" s="35" t="s">
        <v>200</v>
      </c>
      <c r="C618" s="36">
        <v>295496351000</v>
      </c>
      <c r="D618" s="36">
        <v>7000000000</v>
      </c>
      <c r="E618" s="37">
        <v>0.32563891984267729</v>
      </c>
      <c r="F618" s="37">
        <v>1.2572931268057038E-3</v>
      </c>
      <c r="G618" s="36">
        <v>3267.1327310000001</v>
      </c>
      <c r="H618" s="37">
        <v>37.6</v>
      </c>
      <c r="I618" s="37">
        <v>-0.59372570347277076</v>
      </c>
      <c r="J618" s="36">
        <v>405786000</v>
      </c>
      <c r="K618" s="37">
        <v>638.26746117411642</v>
      </c>
      <c r="L618" s="37">
        <v>5.7142857142857144</v>
      </c>
      <c r="M618" s="37">
        <v>46.67</v>
      </c>
      <c r="N618" s="38">
        <v>47.143383227344799</v>
      </c>
      <c r="O618" s="39">
        <v>1097.938068021869</v>
      </c>
      <c r="P618" s="38">
        <v>36.597935600728967</v>
      </c>
    </row>
    <row r="619" spans="1:16">
      <c r="A619" s="60" t="s">
        <v>439</v>
      </c>
      <c r="B619" s="60" t="s">
        <v>374</v>
      </c>
      <c r="C619" s="61">
        <v>231079767000</v>
      </c>
      <c r="D619" s="61">
        <v>7184778000</v>
      </c>
      <c r="E619" s="62">
        <v>1.467161386795099</v>
      </c>
      <c r="F619" s="62">
        <v>5.1051034102762086E-3</v>
      </c>
      <c r="G619" s="61">
        <v>606.51760000000002</v>
      </c>
      <c r="H619" s="62">
        <v>44.96</v>
      </c>
      <c r="I619" s="62">
        <v>0.95158431949743516</v>
      </c>
      <c r="J619" s="61">
        <v>0</v>
      </c>
      <c r="K619" s="62">
        <v>0</v>
      </c>
      <c r="L619" s="62">
        <v>5.5673258102059657</v>
      </c>
      <c r="M619" s="62">
        <v>8.44</v>
      </c>
      <c r="N619" s="63">
        <v>445.04371990188656</v>
      </c>
      <c r="O619" s="64">
        <v>1900.3303692225545</v>
      </c>
      <c r="P619" s="63">
        <v>63.344345640751818</v>
      </c>
    </row>
    <row r="620" spans="1:16">
      <c r="A620" s="106" t="s">
        <v>749</v>
      </c>
      <c r="B620" s="106" t="s">
        <v>693</v>
      </c>
      <c r="C620" s="107">
        <v>13101802922</v>
      </c>
      <c r="D620" s="107">
        <v>7500000000</v>
      </c>
      <c r="E620" s="108">
        <v>10.688385465933441</v>
      </c>
      <c r="F620" s="108">
        <v>1.5660638045323723</v>
      </c>
      <c r="G620" s="107">
        <v>3669.4808480000002</v>
      </c>
      <c r="H620" s="108">
        <v>1.02</v>
      </c>
      <c r="I620" s="108">
        <v>4.4604855585914871E-2</v>
      </c>
      <c r="J620" s="107">
        <v>-684262200</v>
      </c>
      <c r="K620" s="108">
        <v>-9.9742467141981539</v>
      </c>
      <c r="L620" s="108">
        <v>5.333333333333333</v>
      </c>
      <c r="M620" s="108">
        <v>48.92</v>
      </c>
      <c r="N620" s="109">
        <v>0</v>
      </c>
      <c r="O620" s="110">
        <v>1582.1713948723664</v>
      </c>
      <c r="P620" s="109">
        <v>52.739046495745548</v>
      </c>
    </row>
    <row r="621" spans="1:16">
      <c r="A621" s="40" t="s">
        <v>263</v>
      </c>
      <c r="B621" s="40" t="s">
        <v>255</v>
      </c>
      <c r="C621" s="41">
        <v>14932847381</v>
      </c>
      <c r="D621" s="41">
        <v>8430000000</v>
      </c>
      <c r="E621" s="42">
        <v>4.0583643935179241</v>
      </c>
      <c r="F621" s="42">
        <v>0.24070963188125291</v>
      </c>
      <c r="G621" s="41">
        <v>3719.4775850000001</v>
      </c>
      <c r="H621" s="42">
        <v>2.65</v>
      </c>
      <c r="I621" s="42">
        <v>-7.215768984522164E-2</v>
      </c>
      <c r="J621" s="41">
        <v>-257856860</v>
      </c>
      <c r="K621" s="42">
        <v>-65.385113275636726</v>
      </c>
      <c r="L621" s="42">
        <v>4.7449584816132857</v>
      </c>
      <c r="M621" s="42">
        <v>44.12</v>
      </c>
      <c r="N621" s="43">
        <v>47.862944147720739</v>
      </c>
      <c r="O621" s="44">
        <v>323.39794083539368</v>
      </c>
      <c r="P621" s="43">
        <v>10.77993136117979</v>
      </c>
    </row>
    <row r="622" spans="1:16">
      <c r="A622" s="60" t="s">
        <v>759</v>
      </c>
      <c r="B622" s="60" t="s">
        <v>374</v>
      </c>
      <c r="C622" s="61">
        <v>271134773000</v>
      </c>
      <c r="D622" s="61">
        <v>8447051000</v>
      </c>
      <c r="E622" s="62">
        <v>0.34054666836203062</v>
      </c>
      <c r="F622" s="62">
        <v>1.1518700207141797E-3</v>
      </c>
      <c r="G622" s="61">
        <v>3255.5922759999999</v>
      </c>
      <c r="H622" s="62">
        <v>36.08</v>
      </c>
      <c r="I622" s="62">
        <v>0.56115689249125467</v>
      </c>
      <c r="J622" s="61">
        <v>0</v>
      </c>
      <c r="K622" s="62">
        <v>0</v>
      </c>
      <c r="L622" s="62">
        <v>4.7353804304010954</v>
      </c>
      <c r="M622" s="62">
        <v>38.54</v>
      </c>
      <c r="N622" s="63">
        <v>360.19262975459509</v>
      </c>
      <c r="O622" s="64">
        <v>1525.0147582992934</v>
      </c>
      <c r="P622" s="63">
        <v>50.833825276643111</v>
      </c>
    </row>
    <row r="623" spans="1:16">
      <c r="A623" s="35" t="s">
        <v>486</v>
      </c>
      <c r="B623" s="35" t="s">
        <v>208</v>
      </c>
      <c r="C623" s="36">
        <v>59206007042</v>
      </c>
      <c r="D623" s="36">
        <v>9000000000</v>
      </c>
      <c r="E623" s="37">
        <v>2.0902736952119669</v>
      </c>
      <c r="F623" s="37">
        <v>2.3225263280132965E-2</v>
      </c>
      <c r="G623" s="36">
        <v>1822.556022</v>
      </c>
      <c r="H623" s="37">
        <v>10.5</v>
      </c>
      <c r="I623" s="37">
        <v>0.18685124017387622</v>
      </c>
      <c r="J623" s="36">
        <v>2366280534</v>
      </c>
      <c r="K623" s="37">
        <v>38.034374499063517</v>
      </c>
      <c r="L623" s="37">
        <v>4.4444444444444446</v>
      </c>
      <c r="M623" s="37">
        <v>20.25</v>
      </c>
      <c r="N623" s="38">
        <v>37.21620478004462</v>
      </c>
      <c r="O623" s="39">
        <v>2803.4924332689129</v>
      </c>
      <c r="P623" s="38">
        <v>93.449747775630428</v>
      </c>
    </row>
    <row r="624" spans="1:16">
      <c r="A624" s="60" t="s">
        <v>753</v>
      </c>
      <c r="B624" s="60" t="s">
        <v>374</v>
      </c>
      <c r="C624" s="61">
        <v>355956160000</v>
      </c>
      <c r="D624" s="61">
        <v>9915922000</v>
      </c>
      <c r="E624" s="62">
        <v>1.5973831367601854</v>
      </c>
      <c r="F624" s="62">
        <v>5.0341484154227713E-3</v>
      </c>
      <c r="G624" s="61">
        <v>734.86807199999998</v>
      </c>
      <c r="H624" s="62">
        <v>34.08</v>
      </c>
      <c r="I624" s="62">
        <v>0.41003319584438103</v>
      </c>
      <c r="J624" s="61">
        <v>0</v>
      </c>
      <c r="K624" s="62">
        <v>0</v>
      </c>
      <c r="L624" s="62">
        <v>4.0339163619883251</v>
      </c>
      <c r="M624" s="62">
        <v>7.41</v>
      </c>
      <c r="N624" s="63">
        <v>406.56201047755781</v>
      </c>
      <c r="O624" s="64">
        <v>2087.4772496328078</v>
      </c>
      <c r="P624" s="63">
        <v>69.582574987760253</v>
      </c>
    </row>
    <row r="625" spans="1:16">
      <c r="A625" s="35" t="s">
        <v>213</v>
      </c>
      <c r="B625" s="35" t="s">
        <v>208</v>
      </c>
      <c r="C625" s="36">
        <v>31307114865</v>
      </c>
      <c r="D625" s="36">
        <v>10000000000</v>
      </c>
      <c r="E625" s="37">
        <v>4.2587351982334765</v>
      </c>
      <c r="F625" s="37">
        <v>0.42587351982334765</v>
      </c>
      <c r="G625" s="36">
        <v>7062.483639</v>
      </c>
      <c r="H625" s="37">
        <v>1.33</v>
      </c>
      <c r="I625" s="37">
        <v>8.1345552902654106E-3</v>
      </c>
      <c r="J625" s="36">
        <v>-953190221</v>
      </c>
      <c r="K625" s="37">
        <v>-10.4910853885061</v>
      </c>
      <c r="L625" s="37">
        <v>4</v>
      </c>
      <c r="M625" s="37">
        <v>70.62</v>
      </c>
      <c r="N625" s="38">
        <v>6.3036302502844075</v>
      </c>
      <c r="O625" s="39">
        <v>1885.3638101736819</v>
      </c>
      <c r="P625" s="38">
        <v>62.845460339122731</v>
      </c>
    </row>
    <row r="626" spans="1:16">
      <c r="A626" s="60" t="s">
        <v>726</v>
      </c>
      <c r="B626" s="60" t="s">
        <v>374</v>
      </c>
      <c r="C626" s="61">
        <v>35890787000</v>
      </c>
      <c r="D626" s="61">
        <v>10000000000</v>
      </c>
      <c r="E626" s="62">
        <v>49.724031624484113</v>
      </c>
      <c r="F626" s="62">
        <v>0.62155039530605138</v>
      </c>
      <c r="G626" s="61">
        <v>91.632469999999998</v>
      </c>
      <c r="H626" s="62">
        <v>8.84</v>
      </c>
      <c r="I626" s="62">
        <v>-5.8474465407947207E-2</v>
      </c>
      <c r="J626" s="61">
        <v>0</v>
      </c>
      <c r="K626" s="62">
        <v>0</v>
      </c>
      <c r="L626" s="62">
        <v>4</v>
      </c>
      <c r="M626" s="62">
        <v>0.91</v>
      </c>
      <c r="N626" s="63">
        <v>0</v>
      </c>
      <c r="O626" s="64">
        <v>303.50401666300218</v>
      </c>
      <c r="P626" s="63">
        <v>10.116800555433406</v>
      </c>
    </row>
    <row r="627" spans="1:16">
      <c r="A627" s="60" t="s">
        <v>776</v>
      </c>
      <c r="B627" s="60" t="s">
        <v>374</v>
      </c>
      <c r="C627" s="61">
        <v>20572406000</v>
      </c>
      <c r="D627" s="61">
        <v>12475290000</v>
      </c>
      <c r="E627" s="62">
        <v>45.287263976422942</v>
      </c>
      <c r="F627" s="62">
        <v>6.1528088354106454E-2</v>
      </c>
      <c r="G627" s="61">
        <v>15.215797999999999</v>
      </c>
      <c r="H627" s="62">
        <v>59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2.4489564673150221E-2</v>
      </c>
      <c r="J628" s="107">
        <v>734210566</v>
      </c>
      <c r="K628" s="108">
        <v>18.938708653778757</v>
      </c>
      <c r="L628" s="108">
        <v>2.9629629629629628</v>
      </c>
      <c r="M628" s="108">
        <v>39.96</v>
      </c>
      <c r="N628" s="109">
        <v>36.360147536214136</v>
      </c>
      <c r="O628" s="110">
        <v>1322.2311327470939</v>
      </c>
      <c r="P628" s="109">
        <v>44.074371091569795</v>
      </c>
    </row>
    <row r="629" spans="1:16">
      <c r="A629" s="30" t="s">
        <v>677</v>
      </c>
      <c r="B629" s="30" t="s">
        <v>349</v>
      </c>
      <c r="C629" s="31">
        <v>43272614597</v>
      </c>
      <c r="D629" s="31">
        <v>20000000000</v>
      </c>
      <c r="E629" s="32">
        <v>7.6374064895042943</v>
      </c>
      <c r="F629" s="32">
        <v>0.38187032447521474</v>
      </c>
      <c r="G629" s="31">
        <v>3998.646272</v>
      </c>
      <c r="H629" s="32">
        <v>1.31</v>
      </c>
      <c r="I629" s="32">
        <v>-1.2811211350832741E-2</v>
      </c>
      <c r="J629" s="31">
        <v>-504124534</v>
      </c>
      <c r="K629" s="32">
        <v>-39.672736895602071</v>
      </c>
      <c r="L629" s="32">
        <v>2</v>
      </c>
      <c r="M629" s="32">
        <v>19.989999999999998</v>
      </c>
      <c r="N629" s="33">
        <v>12.16233413819895</v>
      </c>
      <c r="O629" s="34">
        <v>1037.3368954863438</v>
      </c>
      <c r="P629" s="33">
        <v>34.57789651621146</v>
      </c>
    </row>
    <row r="630" spans="1:16">
      <c r="A630" s="60" t="s">
        <v>721</v>
      </c>
      <c r="B630" s="60" t="s">
        <v>374</v>
      </c>
      <c r="C630" s="61">
        <v>498064078322</v>
      </c>
      <c r="D630" s="61">
        <v>24999970000</v>
      </c>
      <c r="E630" s="62">
        <v>0.38760299810615079</v>
      </c>
      <c r="F630" s="62">
        <v>1.2920115441010223E-3</v>
      </c>
      <c r="G630" s="61">
        <v>8077.1113800000003</v>
      </c>
      <c r="H630" s="62">
        <v>12.78</v>
      </c>
      <c r="I630" s="62">
        <v>-8.3477996682464806E-2</v>
      </c>
      <c r="J630" s="61">
        <v>0</v>
      </c>
      <c r="K630" s="62">
        <v>0</v>
      </c>
      <c r="L630" s="62">
        <v>1.6000019200023039</v>
      </c>
      <c r="M630" s="62">
        <v>32.299999999999997</v>
      </c>
      <c r="N630" s="63">
        <v>368.75544770542894</v>
      </c>
      <c r="O630" s="64">
        <v>797.01731779991974</v>
      </c>
      <c r="P630" s="63">
        <v>26.567243926663991</v>
      </c>
    </row>
    <row r="631" spans="1:16">
      <c r="A631" s="40" t="s">
        <v>3</v>
      </c>
      <c r="B631" s="40" t="s">
        <v>255</v>
      </c>
      <c r="C631" s="41">
        <v>171692372000</v>
      </c>
      <c r="D631" s="41">
        <v>43815615000</v>
      </c>
      <c r="E631" s="42">
        <v>0.80433176046710009</v>
      </c>
      <c r="F631" s="42">
        <v>9.1785971789634831E-3</v>
      </c>
      <c r="G631" s="41">
        <v>23521.313182999998</v>
      </c>
      <c r="H631" s="42">
        <v>2.27</v>
      </c>
      <c r="I631" s="42">
        <v>-3.8414873192463617E-2</v>
      </c>
      <c r="J631" s="41">
        <v>1724507000</v>
      </c>
      <c r="K631" s="42">
        <v>50.815235890605258</v>
      </c>
      <c r="L631" s="42">
        <v>0.91291654813015866</v>
      </c>
      <c r="M631" s="42">
        <v>50</v>
      </c>
      <c r="N631" s="43">
        <v>51.471170747611403</v>
      </c>
      <c r="O631" s="44">
        <v>378.16782737718324</v>
      </c>
      <c r="P631" s="43">
        <v>12.605594245906108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2026-09-02T22:50:54Z</dcterms:modified>
</cp:coreProperties>
</file>