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RIPSWEET\ACC OK\BAB IV\"/>
    </mc:Choice>
  </mc:AlternateContent>
  <xr:revisionPtr revIDLastSave="0" documentId="8_{F30B4E32-C3DF-46C8-BC50-86018557FD5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JASMINE" sheetId="1" r:id="rId1"/>
    <sheet name="PARIS" sheetId="3" r:id="rId2"/>
    <sheet name="Sheet1" sheetId="2" r:id="rId3"/>
  </sheets>
  <definedNames>
    <definedName name="_xlnm.Print_Area" localSheetId="0">JASMINE!$A$1:$M$51</definedName>
    <definedName name="_xlnm.Print_Area" localSheetId="1">PARIS!$A$1:$M$51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3" l="1"/>
  <c r="G29" i="3"/>
  <c r="G28" i="3"/>
  <c r="G27" i="3"/>
  <c r="G26" i="3"/>
  <c r="G25" i="3"/>
  <c r="G24" i="3"/>
  <c r="G23" i="3"/>
  <c r="G22" i="3"/>
  <c r="G21" i="3"/>
  <c r="G20" i="3"/>
  <c r="H20" i="3" s="1"/>
  <c r="K20" i="3" s="1"/>
  <c r="G19" i="3"/>
  <c r="G18" i="3"/>
  <c r="G17" i="3"/>
  <c r="G16" i="3"/>
  <c r="H16" i="3" s="1"/>
  <c r="K16" i="3" s="1"/>
  <c r="G15" i="3"/>
  <c r="G14" i="3"/>
  <c r="G13" i="3"/>
  <c r="G11" i="3"/>
  <c r="H15" i="3"/>
  <c r="M15" i="3" s="1"/>
  <c r="H22" i="3"/>
  <c r="I22" i="3" s="1"/>
  <c r="H26" i="3"/>
  <c r="M26" i="3" s="1"/>
  <c r="H27" i="3"/>
  <c r="K27" i="3" s="1"/>
  <c r="H23" i="3"/>
  <c r="M23" i="3" s="1"/>
  <c r="G9" i="3"/>
  <c r="H19" i="3"/>
  <c r="M19" i="3" s="1"/>
  <c r="H13" i="3"/>
  <c r="H21" i="3"/>
  <c r="J21" i="3" s="1"/>
  <c r="H14" i="3"/>
  <c r="F11" i="3"/>
  <c r="F9" i="3"/>
  <c r="H30" i="3"/>
  <c r="M30" i="3" s="1"/>
  <c r="H29" i="3"/>
  <c r="I29" i="3" s="1"/>
  <c r="H28" i="3"/>
  <c r="J28" i="3" s="1"/>
  <c r="H25" i="3"/>
  <c r="I25" i="3" s="1"/>
  <c r="H24" i="3"/>
  <c r="M24" i="3" s="1"/>
  <c r="H18" i="3"/>
  <c r="I18" i="3" s="1"/>
  <c r="H17" i="3"/>
  <c r="J17" i="3" s="1"/>
  <c r="H9" i="1"/>
  <c r="H14" i="1"/>
  <c r="H16" i="1"/>
  <c r="F14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1" i="1"/>
  <c r="H13" i="1"/>
  <c r="H15" i="1"/>
  <c r="K18" i="3" l="1"/>
  <c r="H11" i="3"/>
  <c r="M11" i="3" s="1"/>
  <c r="K25" i="3"/>
  <c r="K17" i="3"/>
  <c r="I19" i="3"/>
  <c r="I26" i="3"/>
  <c r="J18" i="3"/>
  <c r="J19" i="3"/>
  <c r="J25" i="3"/>
  <c r="J26" i="3"/>
  <c r="K28" i="3"/>
  <c r="K19" i="3"/>
  <c r="K26" i="3"/>
  <c r="H9" i="3"/>
  <c r="I30" i="3"/>
  <c r="J30" i="3"/>
  <c r="K30" i="3"/>
  <c r="I23" i="3"/>
  <c r="J23" i="3"/>
  <c r="K23" i="3"/>
  <c r="J29" i="3"/>
  <c r="K29" i="3"/>
  <c r="I15" i="3"/>
  <c r="J22" i="3"/>
  <c r="J15" i="3"/>
  <c r="K22" i="3"/>
  <c r="K15" i="3"/>
  <c r="K21" i="3"/>
  <c r="I11" i="3"/>
  <c r="K11" i="3"/>
  <c r="J11" i="3"/>
  <c r="I9" i="3"/>
  <c r="J9" i="3"/>
  <c r="K9" i="3"/>
  <c r="M16" i="3"/>
  <c r="M20" i="3"/>
  <c r="M27" i="3"/>
  <c r="I16" i="3"/>
  <c r="M17" i="3"/>
  <c r="I20" i="3"/>
  <c r="M21" i="3"/>
  <c r="I27" i="3"/>
  <c r="M28" i="3"/>
  <c r="M9" i="3"/>
  <c r="J16" i="3"/>
  <c r="I17" i="3"/>
  <c r="M18" i="3"/>
  <c r="J20" i="3"/>
  <c r="I21" i="3"/>
  <c r="M22" i="3"/>
  <c r="M25" i="3"/>
  <c r="J27" i="3"/>
  <c r="I28" i="3"/>
  <c r="M29" i="3"/>
  <c r="J21" i="1"/>
  <c r="K21" i="1"/>
  <c r="M21" i="1"/>
  <c r="I21" i="1"/>
  <c r="M30" i="1"/>
  <c r="K30" i="1"/>
  <c r="J30" i="1"/>
  <c r="I30" i="1"/>
  <c r="I11" i="1"/>
  <c r="I29" i="1"/>
  <c r="J29" i="1"/>
  <c r="K29" i="1"/>
  <c r="M29" i="1"/>
  <c r="I23" i="1"/>
  <c r="M27" i="1" l="1"/>
  <c r="K28" i="1"/>
  <c r="J20" i="1"/>
  <c r="I22" i="1"/>
  <c r="J23" i="1"/>
  <c r="J25" i="1"/>
  <c r="J26" i="1"/>
  <c r="K23" i="1"/>
  <c r="K9" i="1"/>
  <c r="K11" i="1"/>
  <c r="J15" i="1"/>
  <c r="K16" i="1"/>
  <c r="I17" i="1"/>
  <c r="J18" i="1"/>
  <c r="I19" i="1"/>
  <c r="K19" i="1" l="1"/>
  <c r="M17" i="1"/>
  <c r="I16" i="1"/>
  <c r="I20" i="1"/>
  <c r="I25" i="1"/>
  <c r="M23" i="1"/>
  <c r="K20" i="1"/>
  <c r="M24" i="1"/>
  <c r="M22" i="1"/>
  <c r="K26" i="1"/>
  <c r="K22" i="1"/>
  <c r="M26" i="1"/>
  <c r="J22" i="1"/>
  <c r="I26" i="1"/>
  <c r="J28" i="1"/>
  <c r="M28" i="1"/>
  <c r="I28" i="1"/>
  <c r="I27" i="1"/>
  <c r="J27" i="1"/>
  <c r="K27" i="1"/>
  <c r="M25" i="1"/>
  <c r="K25" i="1"/>
  <c r="M20" i="1"/>
  <c r="M11" i="1"/>
  <c r="M16" i="1"/>
  <c r="K17" i="1"/>
  <c r="M19" i="1"/>
  <c r="J9" i="1"/>
  <c r="M9" i="1"/>
  <c r="I9" i="1"/>
  <c r="K15" i="1"/>
  <c r="I15" i="1"/>
  <c r="M15" i="1"/>
  <c r="K18" i="1"/>
  <c r="I18" i="1"/>
  <c r="M18" i="1"/>
  <c r="J11" i="1"/>
  <c r="J16" i="1"/>
  <c r="J17" i="1"/>
  <c r="J19" i="1"/>
</calcChain>
</file>

<file path=xl/sharedStrings.xml><?xml version="1.0" encoding="utf-8"?>
<sst xmlns="http://schemas.openxmlformats.org/spreadsheetml/2006/main" count="90" uniqueCount="49">
  <si>
    <t>BLOK</t>
  </si>
  <si>
    <t>NO KAV</t>
  </si>
  <si>
    <t>LB</t>
  </si>
  <si>
    <t>LT</t>
  </si>
  <si>
    <t>HARGA JUAL</t>
  </si>
  <si>
    <t>MAKSIMUM</t>
  </si>
  <si>
    <t>ASUMSI BUNGA 10%</t>
  </si>
  <si>
    <t>KREDIT</t>
  </si>
  <si>
    <t>5 TAHUN</t>
  </si>
  <si>
    <t>10 TAHUN</t>
  </si>
  <si>
    <t>15 TAHUN</t>
  </si>
  <si>
    <t>20 TAHUN</t>
  </si>
  <si>
    <t>AD1</t>
  </si>
  <si>
    <t>AD2</t>
  </si>
  <si>
    <t>AD4</t>
  </si>
  <si>
    <t>132,3</t>
  </si>
  <si>
    <t>35-HK</t>
  </si>
  <si>
    <t>125,3</t>
  </si>
  <si>
    <t>AD5</t>
  </si>
  <si>
    <t>AD7</t>
  </si>
  <si>
    <t>Catatan   :</t>
  </si>
  <si>
    <t>* Harga tersebut belum termasuk :</t>
  </si>
  <si>
    <t xml:space="preserve">    - Biaya adiministrasi KPR (Bila menggunakan fasilitas KPR),Besarnya ditentukan oleh Bank yang bersangkutan</t>
  </si>
  <si>
    <t>* Boking Fee (Tanda jadi) Rp.2.500.000,- dibayarkan saat pemesanan rumah/kavling,diperhitungkan sebagai</t>
  </si>
  <si>
    <t xml:space="preserve">   bagian harga jual (untuk Cash) atau uang muka (untuk KPR) dan tidak dapat dikembalikan apabila terjadi pembatalan dengan    </t>
  </si>
  <si>
    <t xml:space="preserve">   alasan apapun.</t>
  </si>
  <si>
    <t>* Melalui Kredit : Berkas Aplikasi KPR diserahkan paling lambat 10 hari (sepuluh) hari setelah Booking Fee</t>
  </si>
  <si>
    <t>* Developer tidak menjamin disetujuinya permohonan KPR oleh Bank pemberi Kredit</t>
  </si>
  <si>
    <t>* Apabila permohonan kredit diajukan ada penurunan,maka kekurangan uang muka harus dilunasi sebelum Akad kredit</t>
  </si>
  <si>
    <t xml:space="preserve">* Luas dalam sertifikat akan mengikuti luas pengukuran Akhir BPN jika tardapat perbedaan luas lebih dari 1m maka harga jual akan </t>
  </si>
  <si>
    <t xml:space="preserve">   disesuaikan.</t>
  </si>
  <si>
    <t>15 s/d 22</t>
  </si>
  <si>
    <t>12 s/d 20</t>
  </si>
  <si>
    <t>AD3</t>
  </si>
  <si>
    <t>AD6</t>
  </si>
  <si>
    <t>20,22,23,25,26,27</t>
  </si>
  <si>
    <t>29,30,31,32,33,35</t>
  </si>
  <si>
    <t>6,10</t>
  </si>
  <si>
    <t>6,7,9</t>
  </si>
  <si>
    <t>15,16,17</t>
  </si>
  <si>
    <t>3,6</t>
  </si>
  <si>
    <t>218-HK</t>
  </si>
  <si>
    <t>DP</t>
  </si>
  <si>
    <t>AC2</t>
  </si>
  <si>
    <t>AC3</t>
  </si>
  <si>
    <t>AC4</t>
  </si>
  <si>
    <t>AC12</t>
  </si>
  <si>
    <t>AC11</t>
  </si>
  <si>
    <t>AC6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</si>
</sst>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2">
    <xf numFmtId="0" fontId="0" fillId="0" borderId="0" xfId="0"/>
    <xf numFmtId="165" fontId="4" fillId="0" borderId="0" xfId="1" applyNumberFormat="1" applyFont="1" applyBorder="1"/>
    <xf numFmtId="0" fontId="4" fillId="0" borderId="0" xfId="0" applyFont="1" applyBorder="1" applyAlignment="1">
      <alignment horizontal="center"/>
    </xf>
    <xf numFmtId="165" fontId="4" fillId="2" borderId="0" xfId="0" applyNumberFormat="1" applyFont="1" applyFill="1" applyBorder="1"/>
    <xf numFmtId="0" fontId="3" fillId="0" borderId="0" xfId="0" applyFont="1" applyBorder="1" applyAlignment="1">
      <alignment horizontal="left"/>
    </xf>
    <xf numFmtId="165" fontId="3" fillId="0" borderId="7" xfId="0" applyNumberFormat="1" applyFont="1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165" fontId="4" fillId="0" borderId="1" xfId="1" applyNumberFormat="1" applyFont="1" applyBorder="1" applyAlignment="1">
      <alignment vertical="center"/>
    </xf>
    <xf numFmtId="165" fontId="4" fillId="2" borderId="1" xfId="0" applyNumberFormat="1" applyFont="1" applyFill="1" applyBorder="1" applyAlignment="1">
      <alignment vertical="center"/>
    </xf>
    <xf numFmtId="165" fontId="4" fillId="0" borderId="2" xfId="1" applyNumberFormat="1" applyFont="1" applyBorder="1" applyAlignment="1">
      <alignment vertical="center"/>
    </xf>
    <xf numFmtId="165" fontId="4" fillId="0" borderId="14" xfId="1" applyNumberFormat="1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2" xfId="0" applyNumberFormat="1" applyFont="1" applyBorder="1" applyAlignment="1">
      <alignment vertical="center"/>
    </xf>
    <xf numFmtId="165" fontId="4" fillId="0" borderId="14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horizontal="center"/>
    </xf>
    <xf numFmtId="165" fontId="4" fillId="0" borderId="0" xfId="1" applyNumberFormat="1" applyFont="1" applyFill="1" applyBorder="1"/>
    <xf numFmtId="0" fontId="5" fillId="0" borderId="0" xfId="0" applyFont="1" applyAlignment="1">
      <alignment vertical="center"/>
    </xf>
    <xf numFmtId="165" fontId="4" fillId="0" borderId="0" xfId="0" applyNumberFormat="1" applyFont="1" applyBorder="1"/>
    <xf numFmtId="0" fontId="4" fillId="0" borderId="0" xfId="0" applyFont="1" applyBorder="1"/>
    <xf numFmtId="165" fontId="4" fillId="0" borderId="0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65" fontId="3" fillId="0" borderId="0" xfId="1" applyNumberFormat="1" applyFont="1" applyFill="1" applyBorder="1"/>
    <xf numFmtId="0" fontId="0" fillId="0" borderId="0" xfId="0" applyFill="1" applyBorder="1"/>
    <xf numFmtId="165" fontId="3" fillId="0" borderId="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5" fontId="4" fillId="0" borderId="7" xfId="1" applyNumberFormat="1" applyFont="1" applyBorder="1" applyAlignment="1">
      <alignment horizontal="center" vertical="center"/>
    </xf>
    <xf numFmtId="165" fontId="4" fillId="0" borderId="22" xfId="1" applyNumberFormat="1" applyFont="1" applyBorder="1" applyAlignment="1">
      <alignment horizontal="center" vertical="center"/>
    </xf>
    <xf numFmtId="165" fontId="4" fillId="0" borderId="25" xfId="1" applyNumberFormat="1" applyFont="1" applyBorder="1" applyAlignment="1">
      <alignment horizontal="center" vertical="center"/>
    </xf>
    <xf numFmtId="165" fontId="4" fillId="0" borderId="26" xfId="1" applyNumberFormat="1" applyFont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65" fontId="4" fillId="0" borderId="20" xfId="1" applyNumberFormat="1" applyFont="1" applyBorder="1" applyAlignment="1">
      <alignment horizontal="center" vertical="center"/>
    </xf>
    <xf numFmtId="165" fontId="4" fillId="2" borderId="22" xfId="0" applyNumberFormat="1" applyFont="1" applyFill="1" applyBorder="1" applyAlignment="1">
      <alignment horizontal="center" vertical="center"/>
    </xf>
    <xf numFmtId="165" fontId="4" fillId="0" borderId="2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5" fontId="4" fillId="2" borderId="7" xfId="0" applyNumberFormat="1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165" fontId="3" fillId="0" borderId="9" xfId="0" applyNumberFormat="1" applyFont="1" applyBorder="1" applyAlignment="1">
      <alignment horizontal="center" vertical="center"/>
    </xf>
    <xf numFmtId="165" fontId="3" fillId="0" borderId="10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65" fontId="4" fillId="0" borderId="20" xfId="1" applyNumberFormat="1" applyFont="1" applyBorder="1" applyAlignment="1">
      <alignment vertical="center"/>
    </xf>
    <xf numFmtId="165" fontId="9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278605</xdr:colOff>
      <xdr:row>42</xdr:row>
      <xdr:rowOff>247650</xdr:rowOff>
    </xdr:from>
    <xdr:to>
      <xdr:col>7</xdr:col>
      <xdr:colOff>962025</xdr:colOff>
      <xdr:row>49</xdr:row>
      <xdr:rowOff>100012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59630" y="9486900"/>
          <a:ext cx="5912645" cy="1709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0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ea typeface="Times New Roman"/>
              <a:cs typeface="Times New Roman"/>
            </a:rPr>
            <a:t>Kami tidak menerima pembayaran DP secara tunai,Cek/Giro. </a:t>
          </a:r>
        </a:p>
        <a:p>
          <a:pPr marL="0" marR="0" algn="ctr">
            <a:lnSpc>
              <a:spcPct val="100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ea typeface="Times New Roman"/>
              <a:cs typeface="Times New Roman"/>
            </a:rPr>
            <a:t>Pembayaran DP ditransfer ke Rek.Bank: BCA (Cabang Duta Merlin) </a:t>
          </a:r>
        </a:p>
        <a:p>
          <a:pPr marL="0" marR="0" algn="ctr">
            <a:lnSpc>
              <a:spcPct val="100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ea typeface="Times New Roman"/>
              <a:cs typeface="Times New Roman"/>
            </a:rPr>
            <a:t>No.Rek/Account: 308.303.3386 atas nama : PT. Duta Putra Mahkota</a:t>
          </a:r>
          <a:endParaRPr lang="en-US" sz="1100">
            <a:effectLst/>
            <a:ea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278605</xdr:colOff>
      <xdr:row>42</xdr:row>
      <xdr:rowOff>247650</xdr:rowOff>
    </xdr:from>
    <xdr:to>
      <xdr:col>7</xdr:col>
      <xdr:colOff>962025</xdr:colOff>
      <xdr:row>49</xdr:row>
      <xdr:rowOff>100012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C8419F4-21E6-47AF-B294-312C015505F2}"/>
            </a:ext>
          </a:extLst>
        </xdr:cNvPr>
        <xdr:cNvSpPr/>
      </xdr:nvSpPr>
      <xdr:spPr>
        <a:xfrm>
          <a:off x="859630" y="9486900"/>
          <a:ext cx="6074570" cy="1709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0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ea typeface="Times New Roman"/>
              <a:cs typeface="Times New Roman"/>
            </a:rPr>
            <a:t>Kami tidak menerima pembayaran DP secara tunai,Cek/Giro. </a:t>
          </a:r>
        </a:p>
        <a:p>
          <a:pPr marL="0" marR="0" algn="ctr">
            <a:lnSpc>
              <a:spcPct val="100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ea typeface="Times New Roman"/>
              <a:cs typeface="Times New Roman"/>
            </a:rPr>
            <a:t>Pembayaran DP ditransfer ke Rek.Bank: BCA (Cabang Duta Merlin) </a:t>
          </a:r>
        </a:p>
        <a:p>
          <a:pPr marL="0" marR="0" algn="ctr">
            <a:lnSpc>
              <a:spcPct val="100000"/>
            </a:lnSpc>
            <a:spcBef>
              <a:spcPts val="0"/>
            </a:spcBef>
            <a:spcAft>
              <a:spcPts val="1000"/>
            </a:spcAft>
          </a:pPr>
          <a:r>
            <a:rPr lang="en-US" sz="1100" b="1">
              <a:effectLst/>
              <a:ea typeface="Times New Roman"/>
              <a:cs typeface="Times New Roman"/>
            </a:rPr>
            <a:t>No.Rek/Account: 308.303.3386 atas nama : PT. Duta Putra Mahkota</a:t>
          </a:r>
          <a:endParaRPr lang="en-US" sz="1100">
            <a:effectLst/>
            <a:ea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51"/>
  <sheetViews>
    <sheetView tabSelected="1" view="pageBreakPreview" topLeftCell="A37" zoomScaleNormal="100" zoomScaleSheetLayoutView="100" workbookViewId="0">
      <selection activeCell="I1" sqref="I1"/>
    </sheetView>
  </sheetViews>
  <sheetFormatPr defaultRowHeight="15" x14ac:dyDescent="0.25"/>
  <cols>
    <col min="1" max="1" width="8.7109375" customWidth="1"/>
    <col min="2" max="2" width="7.85546875" customWidth="1"/>
    <col min="3" max="3" width="12" customWidth="1"/>
    <col min="4" max="4" width="8.5703125" bestFit="1" customWidth="1"/>
    <col min="5" max="5" width="9.7109375" bestFit="1" customWidth="1"/>
    <col min="6" max="6" width="22.85546875" bestFit="1" customWidth="1"/>
    <col min="7" max="7" width="19.85546875" bestFit="1" customWidth="1"/>
    <col min="8" max="8" width="18.28515625" bestFit="1" customWidth="1"/>
    <col min="9" max="9" width="14.85546875" bestFit="1" customWidth="1"/>
    <col min="10" max="10" width="14.7109375" bestFit="1" customWidth="1"/>
    <col min="11" max="11" width="16.42578125" bestFit="1" customWidth="1"/>
    <col min="12" max="12" width="0.28515625" customWidth="1"/>
    <col min="13" max="13" width="16.42578125" bestFit="1" customWidth="1"/>
    <col min="15" max="15" width="13.28515625" customWidth="1"/>
    <col min="19" max="19" width="9.85546875" bestFit="1" customWidth="1"/>
  </cols>
  <sheetData>
    <row r="4" spans="1:13" ht="15" customHeight="1" x14ac:dyDescent="0.25">
      <c r="A4" s="10"/>
    </row>
    <row r="5" spans="1:13" ht="15" customHeight="1" x14ac:dyDescent="0.25">
      <c r="A5" s="10"/>
    </row>
    <row r="6" spans="1:13" ht="19.5" thickBot="1" x14ac:dyDescent="0.35">
      <c r="A6" s="4"/>
      <c r="B6" s="2"/>
      <c r="C6" s="2"/>
      <c r="D6" s="2"/>
      <c r="E6" s="2"/>
      <c r="F6" s="1"/>
      <c r="G6" s="3"/>
      <c r="H6" s="1"/>
      <c r="I6" s="1"/>
      <c r="J6" s="1"/>
      <c r="K6" s="1"/>
      <c r="L6" s="1"/>
      <c r="M6" s="1"/>
    </row>
    <row r="7" spans="1:13" ht="19.5" customHeight="1" thickTop="1" x14ac:dyDescent="0.25">
      <c r="A7" s="79" t="s">
        <v>0</v>
      </c>
      <c r="B7" s="82" t="s">
        <v>1</v>
      </c>
      <c r="C7" s="83"/>
      <c r="D7" s="72" t="s">
        <v>2</v>
      </c>
      <c r="E7" s="72" t="s">
        <v>3</v>
      </c>
      <c r="F7" s="74" t="s">
        <v>4</v>
      </c>
      <c r="G7" s="74" t="s">
        <v>42</v>
      </c>
      <c r="H7" s="5" t="s">
        <v>5</v>
      </c>
      <c r="I7" s="76" t="s">
        <v>6</v>
      </c>
      <c r="J7" s="77"/>
      <c r="K7" s="77"/>
      <c r="L7" s="77"/>
      <c r="M7" s="78"/>
    </row>
    <row r="8" spans="1:13" ht="19.5" thickBot="1" x14ac:dyDescent="0.35">
      <c r="A8" s="80"/>
      <c r="B8" s="84"/>
      <c r="C8" s="85"/>
      <c r="D8" s="73"/>
      <c r="E8" s="73"/>
      <c r="F8" s="75"/>
      <c r="G8" s="75"/>
      <c r="H8" s="6" t="s">
        <v>7</v>
      </c>
      <c r="I8" s="7" t="s">
        <v>8</v>
      </c>
      <c r="J8" s="7" t="s">
        <v>9</v>
      </c>
      <c r="K8" s="7" t="s">
        <v>10</v>
      </c>
      <c r="L8" s="8"/>
      <c r="M8" s="9" t="s">
        <v>11</v>
      </c>
    </row>
    <row r="9" spans="1:13" ht="24.95" customHeight="1" thickTop="1" x14ac:dyDescent="0.25">
      <c r="A9" s="60" t="s">
        <v>12</v>
      </c>
      <c r="B9" s="65" t="s">
        <v>35</v>
      </c>
      <c r="C9" s="66"/>
      <c r="D9" s="58">
        <v>157</v>
      </c>
      <c r="E9" s="58">
        <v>160</v>
      </c>
      <c r="F9" s="55">
        <v>989644999</v>
      </c>
      <c r="G9" s="59">
        <v>14900000</v>
      </c>
      <c r="H9" s="46">
        <f>F9-G9</f>
        <v>974744999</v>
      </c>
      <c r="I9" s="46">
        <f t="shared" ref="I9:I30" si="0">H9*0.263797/12</f>
        <v>21427900.541766915</v>
      </c>
      <c r="J9" s="46">
        <f t="shared" ref="J9:J30" si="1">H9*0.16275/12</f>
        <v>13219979.0489375</v>
      </c>
      <c r="K9" s="46">
        <f t="shared" ref="K9:K30" si="2">H9*0.13147/12</f>
        <v>10679143.751544166</v>
      </c>
      <c r="L9" s="14"/>
      <c r="M9" s="48">
        <f t="shared" ref="M9:M30" si="3">H9*0.11746/12</f>
        <v>9541128.9652116653</v>
      </c>
    </row>
    <row r="10" spans="1:13" ht="24.95" customHeight="1" thickBot="1" x14ac:dyDescent="0.3">
      <c r="A10" s="61"/>
      <c r="B10" s="67"/>
      <c r="C10" s="68"/>
      <c r="D10" s="54"/>
      <c r="E10" s="54"/>
      <c r="F10" s="47"/>
      <c r="G10" s="56"/>
      <c r="H10" s="47"/>
      <c r="I10" s="47"/>
      <c r="J10" s="47"/>
      <c r="K10" s="47"/>
      <c r="L10" s="14"/>
      <c r="M10" s="49"/>
    </row>
    <row r="11" spans="1:13" ht="24.95" customHeight="1" thickTop="1" x14ac:dyDescent="0.25">
      <c r="A11" s="60" t="s">
        <v>13</v>
      </c>
      <c r="B11" s="50" t="s">
        <v>36</v>
      </c>
      <c r="C11" s="51"/>
      <c r="D11" s="58">
        <v>157</v>
      </c>
      <c r="E11" s="58">
        <v>160</v>
      </c>
      <c r="F11" s="55">
        <v>989644999</v>
      </c>
      <c r="G11" s="59">
        <v>14900000</v>
      </c>
      <c r="H11" s="46">
        <f>F11-G11</f>
        <v>974744999</v>
      </c>
      <c r="I11" s="46">
        <f t="shared" si="0"/>
        <v>21427900.541766915</v>
      </c>
      <c r="J11" s="55">
        <f t="shared" si="1"/>
        <v>13219979.0489375</v>
      </c>
      <c r="K11" s="55">
        <f t="shared" si="2"/>
        <v>10679143.751544166</v>
      </c>
      <c r="L11" s="14"/>
      <c r="M11" s="57">
        <f t="shared" si="3"/>
        <v>9541128.9652116653</v>
      </c>
    </row>
    <row r="12" spans="1:13" ht="24.95" customHeight="1" x14ac:dyDescent="0.25">
      <c r="A12" s="61"/>
      <c r="B12" s="52"/>
      <c r="C12" s="53"/>
      <c r="D12" s="54"/>
      <c r="E12" s="54"/>
      <c r="F12" s="47"/>
      <c r="G12" s="56"/>
      <c r="H12" s="47"/>
      <c r="I12" s="47"/>
      <c r="J12" s="47"/>
      <c r="K12" s="47"/>
      <c r="L12" s="14"/>
      <c r="M12" s="49"/>
    </row>
    <row r="13" spans="1:13" ht="24.95" customHeight="1" x14ac:dyDescent="0.25">
      <c r="A13" s="60" t="s">
        <v>33</v>
      </c>
      <c r="B13" s="62">
        <v>3</v>
      </c>
      <c r="C13" s="63"/>
      <c r="D13" s="11">
        <v>157</v>
      </c>
      <c r="E13" s="11">
        <v>160</v>
      </c>
      <c r="F13" s="12">
        <v>989644999</v>
      </c>
      <c r="G13" s="13">
        <v>14900000</v>
      </c>
      <c r="H13" s="12">
        <f>F13-G13</f>
        <v>974744999</v>
      </c>
      <c r="I13" s="12">
        <v>9057030.333333334</v>
      </c>
      <c r="J13" s="12">
        <v>5587750</v>
      </c>
      <c r="K13" s="12">
        <v>4513803.333333333</v>
      </c>
      <c r="L13" s="14"/>
      <c r="M13" s="15">
        <v>4032793.3333333335</v>
      </c>
    </row>
    <row r="14" spans="1:13" ht="24.95" customHeight="1" x14ac:dyDescent="0.25">
      <c r="A14" s="61"/>
      <c r="B14" s="62">
        <v>8</v>
      </c>
      <c r="C14" s="63"/>
      <c r="D14" s="11">
        <v>157</v>
      </c>
      <c r="E14" s="11" t="s">
        <v>41</v>
      </c>
      <c r="F14" s="12">
        <f>F13+500000000</f>
        <v>1489644999</v>
      </c>
      <c r="G14" s="13">
        <v>18700000</v>
      </c>
      <c r="H14" s="12">
        <f>F14-G14</f>
        <v>1470944999</v>
      </c>
      <c r="I14" s="12">
        <v>12811967</v>
      </c>
      <c r="J14" s="12">
        <v>7968689</v>
      </c>
      <c r="K14" s="12">
        <v>6479868</v>
      </c>
      <c r="L14" s="14">
        <v>5819080</v>
      </c>
      <c r="M14" s="15">
        <v>5818080</v>
      </c>
    </row>
    <row r="15" spans="1:13" ht="24.95" customHeight="1" x14ac:dyDescent="0.25">
      <c r="A15" s="60" t="s">
        <v>14</v>
      </c>
      <c r="B15" s="62" t="s">
        <v>37</v>
      </c>
      <c r="C15" s="63"/>
      <c r="D15" s="11">
        <v>157</v>
      </c>
      <c r="E15" s="11">
        <v>160</v>
      </c>
      <c r="F15" s="12">
        <v>989644999</v>
      </c>
      <c r="G15" s="13">
        <v>14900000</v>
      </c>
      <c r="H15" s="12">
        <f>F15-G15</f>
        <v>974744999</v>
      </c>
      <c r="I15" s="12">
        <f t="shared" si="0"/>
        <v>21427900.541766915</v>
      </c>
      <c r="J15" s="12">
        <f t="shared" si="1"/>
        <v>13219979.0489375</v>
      </c>
      <c r="K15" s="12">
        <f t="shared" si="2"/>
        <v>10679143.751544166</v>
      </c>
      <c r="L15" s="14"/>
      <c r="M15" s="15">
        <f t="shared" si="3"/>
        <v>9541128.9652116653</v>
      </c>
    </row>
    <row r="16" spans="1:13" ht="24.95" customHeight="1" x14ac:dyDescent="0.25">
      <c r="A16" s="64"/>
      <c r="B16" s="62">
        <v>12</v>
      </c>
      <c r="C16" s="63"/>
      <c r="D16" s="11">
        <v>157</v>
      </c>
      <c r="E16" s="11" t="s">
        <v>41</v>
      </c>
      <c r="F16" s="12">
        <v>1489644999</v>
      </c>
      <c r="G16" s="13">
        <v>18700000</v>
      </c>
      <c r="H16" s="12">
        <f t="shared" ref="H16:H30" si="4">F16-G16</f>
        <v>1470944999</v>
      </c>
      <c r="I16" s="12">
        <f t="shared" si="0"/>
        <v>32335906.491766915</v>
      </c>
      <c r="J16" s="12">
        <f t="shared" si="1"/>
        <v>19949691.5489375</v>
      </c>
      <c r="K16" s="12">
        <f t="shared" si="2"/>
        <v>16115428.251544168</v>
      </c>
      <c r="L16" s="14"/>
      <c r="M16" s="15">
        <f t="shared" si="3"/>
        <v>14398099.965211667</v>
      </c>
    </row>
    <row r="17" spans="1:13" ht="24.95" hidden="1" customHeight="1" x14ac:dyDescent="0.25">
      <c r="A17" s="64"/>
      <c r="B17" s="62">
        <v>11</v>
      </c>
      <c r="C17" s="63"/>
      <c r="D17" s="11">
        <v>157</v>
      </c>
      <c r="E17" s="16" t="s">
        <v>15</v>
      </c>
      <c r="F17" s="17">
        <v>613969125</v>
      </c>
      <c r="G17" s="13">
        <v>61396912.5</v>
      </c>
      <c r="H17" s="12">
        <f t="shared" si="4"/>
        <v>552572212.5</v>
      </c>
      <c r="I17" s="18">
        <f t="shared" si="0"/>
        <v>12147240.995071875</v>
      </c>
      <c r="J17" s="18">
        <f t="shared" si="1"/>
        <v>7494260.6320312507</v>
      </c>
      <c r="K17" s="18">
        <f t="shared" si="2"/>
        <v>6053889.0647812495</v>
      </c>
      <c r="L17" s="19"/>
      <c r="M17" s="20">
        <f t="shared" si="3"/>
        <v>5408761.0066874996</v>
      </c>
    </row>
    <row r="18" spans="1:13" ht="24.95" hidden="1" customHeight="1" x14ac:dyDescent="0.25">
      <c r="A18" s="64"/>
      <c r="B18" s="62">
        <v>12</v>
      </c>
      <c r="C18" s="63"/>
      <c r="D18" s="11">
        <v>157</v>
      </c>
      <c r="E18" s="16" t="s">
        <v>17</v>
      </c>
      <c r="F18" s="17">
        <v>550969650</v>
      </c>
      <c r="G18" s="13">
        <v>55096965</v>
      </c>
      <c r="H18" s="12">
        <f t="shared" si="4"/>
        <v>495872685</v>
      </c>
      <c r="I18" s="18">
        <f t="shared" si="0"/>
        <v>10900810.557078751</v>
      </c>
      <c r="J18" s="18">
        <f t="shared" si="1"/>
        <v>6725273.2903124997</v>
      </c>
      <c r="K18" s="18">
        <f t="shared" si="2"/>
        <v>5432698.4914124999</v>
      </c>
      <c r="L18" s="19"/>
      <c r="M18" s="20">
        <f t="shared" si="3"/>
        <v>4853767.1316750003</v>
      </c>
    </row>
    <row r="19" spans="1:13" ht="24.95" hidden="1" customHeight="1" x14ac:dyDescent="0.25">
      <c r="A19" s="64"/>
      <c r="B19" s="62" t="s">
        <v>31</v>
      </c>
      <c r="C19" s="63"/>
      <c r="D19" s="11">
        <v>157</v>
      </c>
      <c r="E19" s="16">
        <v>84</v>
      </c>
      <c r="F19" s="17">
        <v>414818250</v>
      </c>
      <c r="G19" s="13">
        <v>41481825</v>
      </c>
      <c r="H19" s="12">
        <f t="shared" si="4"/>
        <v>373336425</v>
      </c>
      <c r="I19" s="18">
        <f t="shared" si="0"/>
        <v>8207085.7421437502</v>
      </c>
      <c r="J19" s="18">
        <f t="shared" si="1"/>
        <v>5063375.2640625006</v>
      </c>
      <c r="K19" s="18">
        <f t="shared" si="2"/>
        <v>4090211.6495625004</v>
      </c>
      <c r="L19" s="19"/>
      <c r="M19" s="20">
        <f t="shared" si="3"/>
        <v>3654341.373375</v>
      </c>
    </row>
    <row r="20" spans="1:13" ht="24.95" hidden="1" customHeight="1" x14ac:dyDescent="0.25">
      <c r="A20" s="64"/>
      <c r="B20" s="62">
        <v>23</v>
      </c>
      <c r="C20" s="63"/>
      <c r="D20" s="11">
        <v>157</v>
      </c>
      <c r="E20" s="16">
        <v>154</v>
      </c>
      <c r="F20" s="17">
        <v>637155750</v>
      </c>
      <c r="G20" s="13">
        <v>63715575</v>
      </c>
      <c r="H20" s="12">
        <f t="shared" si="4"/>
        <v>573440175</v>
      </c>
      <c r="I20" s="18">
        <f t="shared" si="0"/>
        <v>12605983.153706251</v>
      </c>
      <c r="J20" s="18">
        <f t="shared" si="1"/>
        <v>7777282.3734375006</v>
      </c>
      <c r="K20" s="18">
        <f t="shared" si="2"/>
        <v>6282514.983937501</v>
      </c>
      <c r="L20" s="21"/>
      <c r="M20" s="20">
        <f t="shared" si="3"/>
        <v>5613023.5796249993</v>
      </c>
    </row>
    <row r="21" spans="1:13" ht="24.95" customHeight="1" x14ac:dyDescent="0.25">
      <c r="A21" s="61"/>
      <c r="B21" s="62">
        <v>17</v>
      </c>
      <c r="C21" s="63"/>
      <c r="D21" s="11">
        <v>157</v>
      </c>
      <c r="E21" s="11">
        <v>160</v>
      </c>
      <c r="F21" s="12">
        <v>989644999</v>
      </c>
      <c r="G21" s="13">
        <v>14900000</v>
      </c>
      <c r="H21" s="12">
        <f t="shared" si="4"/>
        <v>974744999</v>
      </c>
      <c r="I21" s="18">
        <f t="shared" si="0"/>
        <v>21427900.541766915</v>
      </c>
      <c r="J21" s="18">
        <f t="shared" si="1"/>
        <v>13219979.0489375</v>
      </c>
      <c r="K21" s="18">
        <f t="shared" si="2"/>
        <v>10679143.751544166</v>
      </c>
      <c r="L21" s="21"/>
      <c r="M21" s="20">
        <f t="shared" si="3"/>
        <v>9541128.9652116653</v>
      </c>
    </row>
    <row r="22" spans="1:13" ht="24.95" customHeight="1" x14ac:dyDescent="0.25">
      <c r="A22" s="60" t="s">
        <v>18</v>
      </c>
      <c r="B22" s="69" t="s">
        <v>38</v>
      </c>
      <c r="C22" s="70"/>
      <c r="D22" s="11">
        <v>157</v>
      </c>
      <c r="E22" s="11">
        <v>160</v>
      </c>
      <c r="F22" s="12">
        <v>989644999</v>
      </c>
      <c r="G22" s="13">
        <v>14900000</v>
      </c>
      <c r="H22" s="12">
        <f t="shared" si="4"/>
        <v>974744999</v>
      </c>
      <c r="I22" s="18">
        <f t="shared" si="0"/>
        <v>21427900.541766915</v>
      </c>
      <c r="J22" s="18">
        <f t="shared" si="1"/>
        <v>13219979.0489375</v>
      </c>
      <c r="K22" s="18">
        <f t="shared" si="2"/>
        <v>10679143.751544166</v>
      </c>
      <c r="L22" s="21"/>
      <c r="M22" s="20">
        <f t="shared" si="3"/>
        <v>9541128.9652116653</v>
      </c>
    </row>
    <row r="23" spans="1:13" ht="24.95" customHeight="1" x14ac:dyDescent="0.25">
      <c r="A23" s="64"/>
      <c r="B23" s="62" t="s">
        <v>39</v>
      </c>
      <c r="C23" s="63"/>
      <c r="D23" s="11">
        <v>157</v>
      </c>
      <c r="E23" s="11">
        <v>160</v>
      </c>
      <c r="F23" s="12">
        <v>989644999</v>
      </c>
      <c r="G23" s="13">
        <v>14900000</v>
      </c>
      <c r="H23" s="12">
        <f t="shared" si="4"/>
        <v>974744999</v>
      </c>
      <c r="I23" s="18">
        <f t="shared" si="0"/>
        <v>21427900.541766915</v>
      </c>
      <c r="J23" s="18">
        <f t="shared" si="1"/>
        <v>13219979.0489375</v>
      </c>
      <c r="K23" s="18">
        <f t="shared" si="2"/>
        <v>10679143.751544166</v>
      </c>
      <c r="L23" s="21"/>
      <c r="M23" s="20">
        <f t="shared" si="3"/>
        <v>9541128.9652116653</v>
      </c>
    </row>
    <row r="24" spans="1:13" ht="24.95" hidden="1" customHeight="1" x14ac:dyDescent="0.25">
      <c r="A24" s="61"/>
      <c r="B24" s="62"/>
      <c r="C24" s="63"/>
      <c r="D24" s="11"/>
      <c r="E24" s="11"/>
      <c r="F24" s="12"/>
      <c r="G24" s="13">
        <v>0</v>
      </c>
      <c r="H24" s="12">
        <f t="shared" si="4"/>
        <v>0</v>
      </c>
      <c r="I24" s="18"/>
      <c r="J24" s="18"/>
      <c r="K24" s="18"/>
      <c r="L24" s="21"/>
      <c r="M24" s="20">
        <f t="shared" si="3"/>
        <v>0</v>
      </c>
    </row>
    <row r="25" spans="1:13" ht="24.95" hidden="1" customHeight="1" x14ac:dyDescent="0.25">
      <c r="A25" s="44"/>
      <c r="B25" s="62">
        <v>11</v>
      </c>
      <c r="C25" s="63"/>
      <c r="D25" s="16" t="s">
        <v>16</v>
      </c>
      <c r="E25" s="22">
        <v>125</v>
      </c>
      <c r="F25" s="12">
        <v>550068750</v>
      </c>
      <c r="G25" s="13">
        <v>55006875</v>
      </c>
      <c r="H25" s="12">
        <f t="shared" si="4"/>
        <v>495061875</v>
      </c>
      <c r="I25" s="18">
        <f t="shared" si="0"/>
        <v>10882986.45328125</v>
      </c>
      <c r="J25" s="18">
        <f t="shared" si="1"/>
        <v>6714276.6796875</v>
      </c>
      <c r="K25" s="18">
        <f t="shared" si="2"/>
        <v>5423815.3921875004</v>
      </c>
      <c r="L25" s="21"/>
      <c r="M25" s="20">
        <f t="shared" si="3"/>
        <v>4845830.6531250002</v>
      </c>
    </row>
    <row r="26" spans="1:13" ht="24.95" hidden="1" customHeight="1" x14ac:dyDescent="0.25">
      <c r="A26" s="44"/>
      <c r="B26" s="62" t="s">
        <v>32</v>
      </c>
      <c r="C26" s="63"/>
      <c r="D26" s="16">
        <v>35</v>
      </c>
      <c r="E26" s="16">
        <v>84</v>
      </c>
      <c r="F26" s="17">
        <v>414818250</v>
      </c>
      <c r="G26" s="13">
        <v>41481825</v>
      </c>
      <c r="H26" s="12">
        <f t="shared" si="4"/>
        <v>373336425</v>
      </c>
      <c r="I26" s="18">
        <f t="shared" si="0"/>
        <v>8207085.7421437502</v>
      </c>
      <c r="J26" s="18">
        <f t="shared" si="1"/>
        <v>5063375.2640625006</v>
      </c>
      <c r="K26" s="18">
        <f t="shared" si="2"/>
        <v>4090211.6495625004</v>
      </c>
      <c r="L26" s="21"/>
      <c r="M26" s="20">
        <f t="shared" si="3"/>
        <v>3654341.373375</v>
      </c>
    </row>
    <row r="27" spans="1:13" ht="24.95" hidden="1" customHeight="1" x14ac:dyDescent="0.25">
      <c r="A27" s="44"/>
      <c r="B27" s="62">
        <v>21</v>
      </c>
      <c r="C27" s="63"/>
      <c r="D27" s="16" t="s">
        <v>16</v>
      </c>
      <c r="E27" s="16">
        <v>154</v>
      </c>
      <c r="F27" s="17">
        <v>637155750</v>
      </c>
      <c r="G27" s="13">
        <v>63715575</v>
      </c>
      <c r="H27" s="12">
        <f t="shared" si="4"/>
        <v>573440175</v>
      </c>
      <c r="I27" s="18">
        <f t="shared" si="0"/>
        <v>12605983.153706251</v>
      </c>
      <c r="J27" s="18">
        <f t="shared" si="1"/>
        <v>7777282.3734375006</v>
      </c>
      <c r="K27" s="18">
        <f t="shared" si="2"/>
        <v>6282514.983937501</v>
      </c>
      <c r="L27" s="21"/>
      <c r="M27" s="20">
        <f t="shared" si="3"/>
        <v>5613023.5796249993</v>
      </c>
    </row>
    <row r="28" spans="1:13" ht="24.95" hidden="1" customHeight="1" x14ac:dyDescent="0.25">
      <c r="A28" s="44" t="s">
        <v>19</v>
      </c>
      <c r="B28" s="69">
        <v>1</v>
      </c>
      <c r="C28" s="70"/>
      <c r="D28" s="16">
        <v>35</v>
      </c>
      <c r="E28" s="11">
        <v>99</v>
      </c>
      <c r="F28" s="12">
        <v>448428750</v>
      </c>
      <c r="G28" s="13">
        <v>44842875</v>
      </c>
      <c r="H28" s="12">
        <f t="shared" si="4"/>
        <v>403585875</v>
      </c>
      <c r="I28" s="18">
        <f t="shared" si="0"/>
        <v>8872061.9222812504</v>
      </c>
      <c r="J28" s="18">
        <f t="shared" si="1"/>
        <v>5473633.4296875</v>
      </c>
      <c r="K28" s="18">
        <f t="shared" si="2"/>
        <v>4421619.5821874999</v>
      </c>
      <c r="L28" s="21"/>
      <c r="M28" s="20">
        <f t="shared" si="3"/>
        <v>3950433.0731249996</v>
      </c>
    </row>
    <row r="29" spans="1:13" ht="24.95" customHeight="1" x14ac:dyDescent="0.25">
      <c r="A29" s="71" t="s">
        <v>34</v>
      </c>
      <c r="B29" s="69">
        <v>1</v>
      </c>
      <c r="C29" s="70"/>
      <c r="D29" s="11">
        <v>157</v>
      </c>
      <c r="E29" s="11" t="s">
        <v>41</v>
      </c>
      <c r="F29" s="12">
        <v>1489644999</v>
      </c>
      <c r="G29" s="13">
        <v>18700000</v>
      </c>
      <c r="H29" s="12">
        <f t="shared" si="4"/>
        <v>1470944999</v>
      </c>
      <c r="I29" s="18">
        <f t="shared" si="0"/>
        <v>32335906.491766915</v>
      </c>
      <c r="J29" s="18">
        <f t="shared" si="1"/>
        <v>19949691.5489375</v>
      </c>
      <c r="K29" s="18">
        <f t="shared" si="2"/>
        <v>16115428.251544168</v>
      </c>
      <c r="L29" s="21"/>
      <c r="M29" s="20">
        <f t="shared" si="3"/>
        <v>14398099.965211667</v>
      </c>
    </row>
    <row r="30" spans="1:13" ht="24.95" customHeight="1" x14ac:dyDescent="0.25">
      <c r="A30" s="71"/>
      <c r="B30" s="69" t="s">
        <v>40</v>
      </c>
      <c r="C30" s="70"/>
      <c r="D30" s="11">
        <v>157</v>
      </c>
      <c r="E30" s="11">
        <v>84</v>
      </c>
      <c r="F30" s="12">
        <v>989644999</v>
      </c>
      <c r="G30" s="13">
        <v>14900000</v>
      </c>
      <c r="H30" s="12">
        <f t="shared" si="4"/>
        <v>974744999</v>
      </c>
      <c r="I30" s="18">
        <f t="shared" si="0"/>
        <v>21427900.541766915</v>
      </c>
      <c r="J30" s="18">
        <f t="shared" si="1"/>
        <v>13219979.0489375</v>
      </c>
      <c r="K30" s="18">
        <f t="shared" si="2"/>
        <v>10679143.751544166</v>
      </c>
      <c r="L30" s="21"/>
      <c r="M30" s="20">
        <f t="shared" si="3"/>
        <v>9541128.9652116653</v>
      </c>
    </row>
    <row r="31" spans="1:13" ht="24.95" hidden="1" customHeight="1" x14ac:dyDescent="0.25">
      <c r="A31" s="71"/>
      <c r="B31" s="69"/>
      <c r="C31" s="70"/>
      <c r="D31" s="45"/>
      <c r="E31" s="11"/>
      <c r="F31" s="12"/>
      <c r="G31" s="13"/>
      <c r="H31" s="12"/>
      <c r="I31" s="18"/>
      <c r="J31" s="18"/>
      <c r="K31" s="18"/>
      <c r="L31" s="21"/>
      <c r="M31" s="20"/>
    </row>
    <row r="32" spans="1:13" ht="24.95" customHeight="1" x14ac:dyDescent="0.25"/>
    <row r="33" spans="1:13" ht="24.95" customHeight="1" x14ac:dyDescent="0.3">
      <c r="A33" s="23" t="s">
        <v>20</v>
      </c>
      <c r="B33" s="2"/>
      <c r="C33" s="2"/>
      <c r="D33" s="24"/>
      <c r="E33" s="25"/>
      <c r="F33" s="3"/>
      <c r="G33" s="1"/>
      <c r="H33" s="1"/>
      <c r="J33" s="1"/>
      <c r="K33" s="1"/>
      <c r="L33" s="1"/>
      <c r="M33" s="1"/>
    </row>
    <row r="34" spans="1:13" ht="24.95" customHeight="1" x14ac:dyDescent="0.3">
      <c r="A34" s="26" t="s">
        <v>21</v>
      </c>
      <c r="B34" s="24"/>
      <c r="C34" s="24"/>
      <c r="D34" s="24"/>
      <c r="E34" s="27"/>
      <c r="F34" s="27"/>
      <c r="G34" s="27"/>
      <c r="H34" s="27"/>
      <c r="J34" s="27"/>
      <c r="K34" s="27"/>
      <c r="L34" s="27"/>
      <c r="M34" s="27"/>
    </row>
    <row r="35" spans="1:13" ht="24.95" customHeight="1" x14ac:dyDescent="0.3">
      <c r="A35" s="26" t="s">
        <v>22</v>
      </c>
      <c r="B35" s="24"/>
      <c r="C35" s="24"/>
      <c r="D35" s="24"/>
      <c r="E35" s="25"/>
      <c r="F35" s="3"/>
      <c r="G35" s="27"/>
      <c r="H35" s="27"/>
      <c r="J35" s="27"/>
      <c r="K35" s="27"/>
      <c r="L35" s="27"/>
      <c r="M35" s="27"/>
    </row>
    <row r="36" spans="1:13" ht="24.95" customHeight="1" x14ac:dyDescent="0.3">
      <c r="A36" s="26" t="s">
        <v>23</v>
      </c>
      <c r="B36" s="24"/>
      <c r="C36" s="24"/>
      <c r="D36" s="24"/>
      <c r="E36" s="25"/>
      <c r="F36" s="3"/>
      <c r="G36" s="27"/>
      <c r="H36" s="27"/>
      <c r="J36" s="27"/>
      <c r="K36" s="27"/>
      <c r="L36" s="27"/>
      <c r="M36" s="27"/>
    </row>
    <row r="37" spans="1:13" ht="24.95" customHeight="1" x14ac:dyDescent="0.3">
      <c r="A37" s="26" t="s">
        <v>24</v>
      </c>
      <c r="B37" s="24"/>
      <c r="C37" s="24"/>
      <c r="D37" s="24"/>
      <c r="E37" s="25"/>
      <c r="F37" s="3"/>
      <c r="G37" s="27"/>
      <c r="H37" s="27"/>
      <c r="J37" s="27"/>
      <c r="K37" s="27"/>
      <c r="L37" s="27"/>
      <c r="M37" s="27"/>
    </row>
    <row r="38" spans="1:13" ht="24.95" customHeight="1" x14ac:dyDescent="0.3">
      <c r="A38" s="26" t="s">
        <v>25</v>
      </c>
      <c r="B38" s="24"/>
      <c r="C38" s="24"/>
      <c r="D38" s="24"/>
      <c r="E38" s="25"/>
      <c r="F38" s="3"/>
      <c r="G38" s="27"/>
      <c r="H38" s="27"/>
      <c r="J38" s="27"/>
      <c r="K38" s="27"/>
      <c r="L38" s="27"/>
      <c r="M38" s="27"/>
    </row>
    <row r="39" spans="1:13" ht="24.95" customHeight="1" x14ac:dyDescent="0.3">
      <c r="A39" s="26" t="s">
        <v>26</v>
      </c>
      <c r="B39" s="24"/>
      <c r="C39" s="24"/>
      <c r="D39" s="24"/>
      <c r="E39" s="25"/>
      <c r="F39" s="3"/>
      <c r="G39" s="27"/>
      <c r="H39" s="27"/>
      <c r="J39" s="27"/>
      <c r="K39" s="27"/>
      <c r="L39" s="27"/>
      <c r="M39" s="27"/>
    </row>
    <row r="40" spans="1:13" ht="24.95" customHeight="1" x14ac:dyDescent="0.3">
      <c r="A40" s="26" t="s">
        <v>27</v>
      </c>
      <c r="B40" s="24"/>
      <c r="C40" s="24"/>
      <c r="D40" s="24"/>
      <c r="E40" s="25"/>
      <c r="F40" s="3"/>
      <c r="G40" s="27"/>
      <c r="H40" s="27"/>
      <c r="J40" s="27"/>
      <c r="K40" s="27"/>
      <c r="L40" s="27"/>
      <c r="M40" s="27"/>
    </row>
    <row r="41" spans="1:13" ht="24.95" customHeight="1" x14ac:dyDescent="0.3">
      <c r="A41" s="26" t="s">
        <v>28</v>
      </c>
      <c r="B41" s="28"/>
      <c r="C41" s="28"/>
      <c r="D41" s="28"/>
      <c r="E41" s="27"/>
      <c r="F41" s="27"/>
      <c r="G41" s="27"/>
      <c r="H41" s="27"/>
      <c r="J41" s="27"/>
      <c r="K41" s="27"/>
      <c r="L41" s="27"/>
      <c r="M41" s="27"/>
    </row>
    <row r="42" spans="1:13" ht="24.95" customHeight="1" x14ac:dyDescent="0.3">
      <c r="A42" s="26" t="s">
        <v>29</v>
      </c>
      <c r="B42" s="28"/>
      <c r="C42" s="28"/>
      <c r="D42" s="28"/>
      <c r="E42" s="27"/>
      <c r="F42" s="27"/>
      <c r="G42" s="27"/>
      <c r="H42" s="27"/>
      <c r="J42" s="27"/>
      <c r="K42" s="27"/>
      <c r="L42" s="27"/>
      <c r="M42" s="27"/>
    </row>
    <row r="43" spans="1:13" ht="24.95" customHeight="1" x14ac:dyDescent="0.3">
      <c r="A43" s="26" t="s">
        <v>30</v>
      </c>
      <c r="B43" s="2"/>
      <c r="C43" s="2"/>
      <c r="D43" s="2"/>
      <c r="E43" s="29"/>
      <c r="F43" s="29"/>
      <c r="G43" s="29"/>
      <c r="H43" s="29"/>
      <c r="J43" s="29"/>
      <c r="K43" s="29"/>
      <c r="L43" s="29"/>
      <c r="M43" s="29"/>
    </row>
    <row r="44" spans="1:13" ht="18.75" x14ac:dyDescent="0.25">
      <c r="A44" s="86"/>
      <c r="B44" s="87"/>
      <c r="C44" s="34"/>
      <c r="D44" s="86"/>
      <c r="E44" s="86"/>
      <c r="F44" s="88"/>
      <c r="G44" s="88"/>
      <c r="H44" s="30"/>
      <c r="I44" s="31"/>
      <c r="J44" s="31"/>
      <c r="K44" s="31"/>
      <c r="L44" s="31"/>
      <c r="M44" s="31"/>
    </row>
    <row r="45" spans="1:13" ht="23.25" x14ac:dyDescent="0.3">
      <c r="A45" s="86"/>
      <c r="B45" s="87"/>
      <c r="C45" s="34"/>
      <c r="D45" s="86"/>
      <c r="E45" s="86"/>
      <c r="F45" s="88"/>
      <c r="G45" s="88"/>
      <c r="H45" s="30"/>
      <c r="I45" s="32"/>
      <c r="J45" s="89"/>
      <c r="K45" s="89"/>
      <c r="L45" s="89"/>
      <c r="M45" s="89"/>
    </row>
    <row r="46" spans="1:13" ht="23.25" x14ac:dyDescent="0.3">
      <c r="A46" s="33"/>
      <c r="B46" s="34"/>
      <c r="C46" s="34"/>
      <c r="D46" s="33"/>
      <c r="E46" s="33"/>
      <c r="F46" s="30"/>
      <c r="G46" s="30"/>
      <c r="H46" s="30"/>
      <c r="I46" s="32"/>
      <c r="J46" s="36"/>
      <c r="K46" s="36"/>
      <c r="L46" s="36"/>
      <c r="M46" s="36"/>
    </row>
    <row r="47" spans="1:13" ht="18.75" x14ac:dyDescent="0.3">
      <c r="A47" s="86"/>
      <c r="B47" s="2"/>
      <c r="C47" s="2"/>
      <c r="D47" s="2"/>
      <c r="E47" s="2"/>
      <c r="F47" s="1"/>
      <c r="G47" s="3"/>
      <c r="H47" s="1"/>
      <c r="I47" s="1"/>
      <c r="J47" s="37"/>
      <c r="K47" s="38"/>
      <c r="L47" s="25"/>
      <c r="M47" s="25"/>
    </row>
    <row r="48" spans="1:13" ht="18.75" x14ac:dyDescent="0.3">
      <c r="A48" s="86"/>
      <c r="B48" s="2"/>
      <c r="C48" s="2"/>
      <c r="D48" s="2"/>
      <c r="E48" s="2"/>
      <c r="F48" s="1"/>
      <c r="G48" s="3"/>
      <c r="H48" s="1"/>
      <c r="I48" s="1"/>
      <c r="J48" s="37"/>
      <c r="K48" s="38"/>
      <c r="L48" s="25"/>
      <c r="M48" s="25"/>
    </row>
    <row r="49" spans="1:13" ht="18.75" x14ac:dyDescent="0.3">
      <c r="A49" s="86"/>
      <c r="B49" s="2"/>
      <c r="C49" s="2"/>
      <c r="D49" s="2"/>
      <c r="E49" s="2"/>
      <c r="F49" s="1"/>
      <c r="G49" s="3"/>
      <c r="H49" s="1"/>
      <c r="I49" s="1"/>
      <c r="J49" s="39"/>
      <c r="K49" s="39"/>
      <c r="L49" s="39"/>
      <c r="M49" s="39"/>
    </row>
    <row r="50" spans="1:13" ht="18.75" x14ac:dyDescent="0.3">
      <c r="A50" s="86"/>
      <c r="B50" s="2"/>
      <c r="C50" s="2"/>
      <c r="D50" s="2"/>
      <c r="E50" s="2"/>
      <c r="F50" s="1"/>
      <c r="G50" s="3"/>
      <c r="H50" s="1"/>
      <c r="I50" s="1"/>
      <c r="J50" s="81"/>
      <c r="K50" s="81"/>
      <c r="L50" s="81"/>
      <c r="M50" s="81"/>
    </row>
    <row r="51" spans="1:13" ht="18.75" x14ac:dyDescent="0.3">
      <c r="A51" s="35"/>
      <c r="B51" s="2"/>
      <c r="C51" s="2"/>
      <c r="D51" s="2"/>
      <c r="E51" s="2"/>
      <c r="F51" s="1"/>
      <c r="G51" s="3"/>
      <c r="H51" s="1"/>
      <c r="I51" s="1"/>
      <c r="J51" s="81"/>
      <c r="K51" s="81"/>
      <c r="L51" s="81"/>
      <c r="M51" s="81"/>
    </row>
  </sheetData>
  <mergeCells count="62">
    <mergeCell ref="J51:M51"/>
    <mergeCell ref="B7:C8"/>
    <mergeCell ref="A44:A45"/>
    <mergeCell ref="B44:B45"/>
    <mergeCell ref="D44:D45"/>
    <mergeCell ref="E44:E45"/>
    <mergeCell ref="F44:F45"/>
    <mergeCell ref="B28:C28"/>
    <mergeCell ref="B26:C26"/>
    <mergeCell ref="G44:G45"/>
    <mergeCell ref="J45:M45"/>
    <mergeCell ref="A47:A50"/>
    <mergeCell ref="J50:M50"/>
    <mergeCell ref="B27:C27"/>
    <mergeCell ref="A7:A8"/>
    <mergeCell ref="B17:C17"/>
    <mergeCell ref="B15:C15"/>
    <mergeCell ref="B18:C18"/>
    <mergeCell ref="B19:C19"/>
    <mergeCell ref="D7:D8"/>
    <mergeCell ref="E7:E8"/>
    <mergeCell ref="F7:F8"/>
    <mergeCell ref="G7:G8"/>
    <mergeCell ref="I7:M7"/>
    <mergeCell ref="B21:C21"/>
    <mergeCell ref="A15:A21"/>
    <mergeCell ref="B9:C10"/>
    <mergeCell ref="B30:C30"/>
    <mergeCell ref="B31:C31"/>
    <mergeCell ref="A29:A31"/>
    <mergeCell ref="A22:A24"/>
    <mergeCell ref="B13:C13"/>
    <mergeCell ref="B29:C29"/>
    <mergeCell ref="B16:C16"/>
    <mergeCell ref="B20:C20"/>
    <mergeCell ref="B22:C22"/>
    <mergeCell ref="B23:C23"/>
    <mergeCell ref="B24:C24"/>
    <mergeCell ref="B25:C25"/>
    <mergeCell ref="F9:F10"/>
    <mergeCell ref="G9:G10"/>
    <mergeCell ref="H9:H10"/>
    <mergeCell ref="A9:A10"/>
    <mergeCell ref="B14:C14"/>
    <mergeCell ref="A11:A12"/>
    <mergeCell ref="A13:A14"/>
    <mergeCell ref="I9:I10"/>
    <mergeCell ref="J9:J10"/>
    <mergeCell ref="K9:K10"/>
    <mergeCell ref="M9:M10"/>
    <mergeCell ref="B11:C12"/>
    <mergeCell ref="D11:D12"/>
    <mergeCell ref="E11:E12"/>
    <mergeCell ref="F11:F12"/>
    <mergeCell ref="G11:G12"/>
    <mergeCell ref="H11:H12"/>
    <mergeCell ref="I11:I12"/>
    <mergeCell ref="J11:J12"/>
    <mergeCell ref="K11:K12"/>
    <mergeCell ref="M11:M12"/>
    <mergeCell ref="D9:D10"/>
    <mergeCell ref="E9:E10"/>
  </mergeCells>
  <printOptions horizontalCentered="1"/>
  <pageMargins left="0" right="0.25" top="0.5" bottom="0.5" header="0.5" footer="0.5"/>
  <pageSetup paperSize="9" scale="60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D48A-10A7-4E8E-ABC7-3C6D3B054336}">
  <dimension ref="A4:M51"/>
  <sheetViews>
    <sheetView view="pageBreakPreview" zoomScaleNormal="100" zoomScaleSheetLayoutView="100" workbookViewId="0">
      <selection activeCell="G5" sqref="G5"/>
    </sheetView>
  </sheetViews>
  <sheetFormatPr defaultRowHeight="15" x14ac:dyDescent="0.25"/>
  <cols>
    <col min="1" max="1" width="8.7109375" customWidth="1"/>
    <col min="2" max="2" width="7.85546875" customWidth="1"/>
    <col min="3" max="3" width="12" customWidth="1"/>
    <col min="4" max="4" width="8.5703125" bestFit="1" customWidth="1"/>
    <col min="5" max="5" width="9.7109375" bestFit="1" customWidth="1"/>
    <col min="6" max="6" width="22.85546875" bestFit="1" customWidth="1"/>
    <col min="7" max="7" width="19.85546875" bestFit="1" customWidth="1"/>
    <col min="8" max="8" width="18.28515625" bestFit="1" customWidth="1"/>
    <col min="9" max="9" width="14.85546875" bestFit="1" customWidth="1"/>
    <col min="10" max="10" width="14.7109375" bestFit="1" customWidth="1"/>
    <col min="11" max="11" width="16.42578125" bestFit="1" customWidth="1"/>
    <col min="12" max="12" width="0.28515625" customWidth="1"/>
    <col min="13" max="13" width="16.42578125" bestFit="1" customWidth="1"/>
    <col min="15" max="15" width="13.28515625" customWidth="1"/>
    <col min="19" max="19" width="9.85546875" bestFit="1" customWidth="1"/>
  </cols>
  <sheetData>
    <row r="4" spans="1:13" ht="15" customHeight="1" x14ac:dyDescent="0.25">
      <c r="A4" s="10"/>
    </row>
    <row r="5" spans="1:13" ht="15" customHeight="1" x14ac:dyDescent="0.25">
      <c r="A5" s="10"/>
    </row>
    <row r="6" spans="1:13" ht="19.5" thickBot="1" x14ac:dyDescent="0.35">
      <c r="A6" s="4"/>
      <c r="B6" s="2"/>
      <c r="C6" s="2"/>
      <c r="D6" s="2"/>
      <c r="E6" s="2"/>
      <c r="F6" s="91">
        <v>150000000</v>
      </c>
      <c r="G6" s="3"/>
      <c r="H6" s="1"/>
      <c r="I6" s="1"/>
      <c r="J6" s="1"/>
      <c r="K6" s="1"/>
      <c r="L6" s="1"/>
      <c r="M6" s="1"/>
    </row>
    <row r="7" spans="1:13" ht="19.5" customHeight="1" thickTop="1" x14ac:dyDescent="0.25">
      <c r="A7" s="79" t="s">
        <v>0</v>
      </c>
      <c r="B7" s="82" t="s">
        <v>1</v>
      </c>
      <c r="C7" s="83"/>
      <c r="D7" s="72" t="s">
        <v>2</v>
      </c>
      <c r="E7" s="72" t="s">
        <v>3</v>
      </c>
      <c r="F7" s="74" t="s">
        <v>4</v>
      </c>
      <c r="G7" s="74" t="s">
        <v>42</v>
      </c>
      <c r="H7" s="5" t="s">
        <v>5</v>
      </c>
      <c r="I7" s="76" t="s">
        <v>6</v>
      </c>
      <c r="J7" s="77"/>
      <c r="K7" s="77"/>
      <c r="L7" s="77"/>
      <c r="M7" s="78"/>
    </row>
    <row r="8" spans="1:13" ht="19.5" thickBot="1" x14ac:dyDescent="0.35">
      <c r="A8" s="80"/>
      <c r="B8" s="84"/>
      <c r="C8" s="85"/>
      <c r="D8" s="73"/>
      <c r="E8" s="73"/>
      <c r="F8" s="75"/>
      <c r="G8" s="75"/>
      <c r="H8" s="6" t="s">
        <v>7</v>
      </c>
      <c r="I8" s="7" t="s">
        <v>8</v>
      </c>
      <c r="J8" s="7" t="s">
        <v>9</v>
      </c>
      <c r="K8" s="7" t="s">
        <v>10</v>
      </c>
      <c r="L8" s="8"/>
      <c r="M8" s="9" t="s">
        <v>11</v>
      </c>
    </row>
    <row r="9" spans="1:13" ht="24.95" customHeight="1" thickTop="1" x14ac:dyDescent="0.25">
      <c r="A9" s="60" t="s">
        <v>43</v>
      </c>
      <c r="B9" s="65" t="s">
        <v>35</v>
      </c>
      <c r="C9" s="66"/>
      <c r="D9" s="58">
        <v>170</v>
      </c>
      <c r="E9" s="58">
        <v>160</v>
      </c>
      <c r="F9" s="55">
        <f>989644999+F6</f>
        <v>1139644999</v>
      </c>
      <c r="G9" s="59">
        <f>F9*5%</f>
        <v>56982249.950000003</v>
      </c>
      <c r="H9" s="46">
        <f>F9-G9</f>
        <v>1082662749.05</v>
      </c>
      <c r="I9" s="46">
        <f t="shared" ref="I9:I30" si="0">H9*0.263797/12</f>
        <v>23800265.434261903</v>
      </c>
      <c r="J9" s="46">
        <f t="shared" ref="J9:J30" si="1">H9*0.16275/12</f>
        <v>14683613.533990623</v>
      </c>
      <c r="K9" s="46">
        <f t="shared" ref="K9:K30" si="2">H9*0.13147/12</f>
        <v>11861472.634800293</v>
      </c>
      <c r="L9" s="14"/>
      <c r="M9" s="48">
        <f t="shared" ref="M9:M30" si="3">H9*0.11746/12</f>
        <v>10597463.875284417</v>
      </c>
    </row>
    <row r="10" spans="1:13" ht="24.95" customHeight="1" thickBot="1" x14ac:dyDescent="0.3">
      <c r="A10" s="61"/>
      <c r="B10" s="67"/>
      <c r="C10" s="68"/>
      <c r="D10" s="54"/>
      <c r="E10" s="54"/>
      <c r="F10" s="47"/>
      <c r="G10" s="56"/>
      <c r="H10" s="47"/>
      <c r="I10" s="47"/>
      <c r="J10" s="47"/>
      <c r="K10" s="47"/>
      <c r="L10" s="14"/>
      <c r="M10" s="49"/>
    </row>
    <row r="11" spans="1:13" ht="24.95" customHeight="1" thickTop="1" x14ac:dyDescent="0.25">
      <c r="A11" s="60" t="s">
        <v>44</v>
      </c>
      <c r="B11" s="50" t="s">
        <v>36</v>
      </c>
      <c r="C11" s="51"/>
      <c r="D11" s="58">
        <v>170</v>
      </c>
      <c r="E11" s="58">
        <v>160</v>
      </c>
      <c r="F11" s="55">
        <f>989644999+F6</f>
        <v>1139644999</v>
      </c>
      <c r="G11" s="59">
        <f>F11*5%</f>
        <v>56982249.950000003</v>
      </c>
      <c r="H11" s="46">
        <f>F11-G11</f>
        <v>1082662749.05</v>
      </c>
      <c r="I11" s="46">
        <f t="shared" si="0"/>
        <v>23800265.434261903</v>
      </c>
      <c r="J11" s="55">
        <f t="shared" si="1"/>
        <v>14683613.533990623</v>
      </c>
      <c r="K11" s="55">
        <f t="shared" si="2"/>
        <v>11861472.634800293</v>
      </c>
      <c r="L11" s="14"/>
      <c r="M11" s="57">
        <f t="shared" si="3"/>
        <v>10597463.875284417</v>
      </c>
    </row>
    <row r="12" spans="1:13" ht="24.95" customHeight="1" thickBot="1" x14ac:dyDescent="0.3">
      <c r="A12" s="61"/>
      <c r="B12" s="52"/>
      <c r="C12" s="53"/>
      <c r="D12" s="54"/>
      <c r="E12" s="54"/>
      <c r="F12" s="47"/>
      <c r="G12" s="56"/>
      <c r="H12" s="47"/>
      <c r="I12" s="47"/>
      <c r="J12" s="47"/>
      <c r="K12" s="47"/>
      <c r="L12" s="14"/>
      <c r="M12" s="49"/>
    </row>
    <row r="13" spans="1:13" ht="24.95" customHeight="1" thickTop="1" x14ac:dyDescent="0.25">
      <c r="A13" s="60" t="s">
        <v>45</v>
      </c>
      <c r="B13" s="62">
        <v>4</v>
      </c>
      <c r="C13" s="63"/>
      <c r="D13" s="58">
        <v>170</v>
      </c>
      <c r="E13" s="11">
        <v>160</v>
      </c>
      <c r="F13" s="90">
        <v>1139644999</v>
      </c>
      <c r="G13" s="13">
        <f>F13*5%</f>
        <v>56982249.950000003</v>
      </c>
      <c r="H13" s="12">
        <f>F13-G13</f>
        <v>1082662749.05</v>
      </c>
      <c r="I13" s="12">
        <v>9057030.333333334</v>
      </c>
      <c r="J13" s="12">
        <v>5587750</v>
      </c>
      <c r="K13" s="12">
        <v>4513803.333333333</v>
      </c>
      <c r="L13" s="14"/>
      <c r="M13" s="15">
        <v>4032793.3333333335</v>
      </c>
    </row>
    <row r="14" spans="1:13" ht="24.95" customHeight="1" thickBot="1" x14ac:dyDescent="0.3">
      <c r="A14" s="61"/>
      <c r="B14" s="62">
        <v>8</v>
      </c>
      <c r="C14" s="63"/>
      <c r="D14" s="54"/>
      <c r="E14" s="11" t="s">
        <v>41</v>
      </c>
      <c r="F14" s="12">
        <v>1489644999</v>
      </c>
      <c r="G14" s="13">
        <f t="shared" ref="G14:G30" si="4">F14*5%</f>
        <v>74482249.950000003</v>
      </c>
      <c r="H14" s="12">
        <f>F14-G14</f>
        <v>1415162749.05</v>
      </c>
      <c r="I14" s="12">
        <v>12811967</v>
      </c>
      <c r="J14" s="12">
        <v>7968689</v>
      </c>
      <c r="K14" s="12">
        <v>6479868</v>
      </c>
      <c r="L14" s="14">
        <v>5819080</v>
      </c>
      <c r="M14" s="15">
        <v>5818080</v>
      </c>
    </row>
    <row r="15" spans="1:13" ht="24.95" customHeight="1" thickTop="1" x14ac:dyDescent="0.25">
      <c r="A15" s="60" t="s">
        <v>48</v>
      </c>
      <c r="B15" s="62" t="s">
        <v>37</v>
      </c>
      <c r="C15" s="63"/>
      <c r="D15" s="58">
        <v>170</v>
      </c>
      <c r="E15" s="11">
        <v>160</v>
      </c>
      <c r="F15" s="90">
        <v>1139644999</v>
      </c>
      <c r="G15" s="13">
        <f t="shared" si="4"/>
        <v>56982249.950000003</v>
      </c>
      <c r="H15" s="12">
        <f>F15-G15</f>
        <v>1082662749.05</v>
      </c>
      <c r="I15" s="12">
        <f t="shared" si="0"/>
        <v>23800265.434261903</v>
      </c>
      <c r="J15" s="12">
        <f t="shared" si="1"/>
        <v>14683613.533990623</v>
      </c>
      <c r="K15" s="12">
        <f t="shared" si="2"/>
        <v>11861472.634800293</v>
      </c>
      <c r="L15" s="14"/>
      <c r="M15" s="15">
        <f t="shared" si="3"/>
        <v>10597463.875284417</v>
      </c>
    </row>
    <row r="16" spans="1:13" ht="24.95" customHeight="1" thickBot="1" x14ac:dyDescent="0.3">
      <c r="A16" s="64"/>
      <c r="B16" s="62">
        <v>12</v>
      </c>
      <c r="C16" s="63"/>
      <c r="D16" s="54"/>
      <c r="E16" s="11" t="s">
        <v>41</v>
      </c>
      <c r="F16" s="12">
        <v>1489644999</v>
      </c>
      <c r="G16" s="13">
        <f t="shared" si="4"/>
        <v>74482249.950000003</v>
      </c>
      <c r="H16" s="12">
        <f t="shared" ref="H16:H30" si="5">F16-G16</f>
        <v>1415162749.05</v>
      </c>
      <c r="I16" s="12">
        <f t="shared" si="0"/>
        <v>31109640.642595235</v>
      </c>
      <c r="J16" s="12">
        <f t="shared" si="1"/>
        <v>19193144.783990625</v>
      </c>
      <c r="K16" s="12">
        <f t="shared" si="2"/>
        <v>15504287.218133627</v>
      </c>
      <c r="L16" s="14"/>
      <c r="M16" s="15">
        <f t="shared" si="3"/>
        <v>13852084.708617749</v>
      </c>
    </row>
    <row r="17" spans="1:13" ht="24.95" hidden="1" customHeight="1" x14ac:dyDescent="0.3">
      <c r="A17" s="64"/>
      <c r="B17" s="62">
        <v>11</v>
      </c>
      <c r="C17" s="63"/>
      <c r="D17" s="58">
        <v>170</v>
      </c>
      <c r="E17" s="16" t="s">
        <v>15</v>
      </c>
      <c r="F17" s="17">
        <v>613969125</v>
      </c>
      <c r="G17" s="13">
        <f t="shared" si="4"/>
        <v>30698456.25</v>
      </c>
      <c r="H17" s="12">
        <f t="shared" si="5"/>
        <v>583270668.75</v>
      </c>
      <c r="I17" s="18">
        <f t="shared" si="0"/>
        <v>12822087.717020312</v>
      </c>
      <c r="J17" s="18">
        <f t="shared" si="1"/>
        <v>7910608.4449218744</v>
      </c>
      <c r="K17" s="18">
        <f t="shared" si="2"/>
        <v>6390216.2350468747</v>
      </c>
      <c r="L17" s="19"/>
      <c r="M17" s="20">
        <f t="shared" si="3"/>
        <v>5709247.7292812495</v>
      </c>
    </row>
    <row r="18" spans="1:13" ht="24.95" hidden="1" customHeight="1" x14ac:dyDescent="0.3">
      <c r="A18" s="64"/>
      <c r="B18" s="62">
        <v>12</v>
      </c>
      <c r="C18" s="63"/>
      <c r="D18" s="54"/>
      <c r="E18" s="16" t="s">
        <v>17</v>
      </c>
      <c r="F18" s="17">
        <v>550969650</v>
      </c>
      <c r="G18" s="13">
        <f t="shared" si="4"/>
        <v>27548482.5</v>
      </c>
      <c r="H18" s="12">
        <f t="shared" si="5"/>
        <v>523421167.5</v>
      </c>
      <c r="I18" s="18">
        <f t="shared" si="0"/>
        <v>11506411.143583126</v>
      </c>
      <c r="J18" s="18">
        <f t="shared" si="1"/>
        <v>7098899.5842187507</v>
      </c>
      <c r="K18" s="18">
        <f t="shared" si="2"/>
        <v>5734515.0742687499</v>
      </c>
      <c r="L18" s="19"/>
      <c r="M18" s="20">
        <f t="shared" si="3"/>
        <v>5123420.8612125004</v>
      </c>
    </row>
    <row r="19" spans="1:13" ht="24.95" hidden="1" customHeight="1" x14ac:dyDescent="0.3">
      <c r="A19" s="64"/>
      <c r="B19" s="62" t="s">
        <v>31</v>
      </c>
      <c r="C19" s="63"/>
      <c r="D19" s="58">
        <v>170</v>
      </c>
      <c r="E19" s="16">
        <v>84</v>
      </c>
      <c r="F19" s="17">
        <v>414818250</v>
      </c>
      <c r="G19" s="13">
        <f t="shared" si="4"/>
        <v>20740912.5</v>
      </c>
      <c r="H19" s="12">
        <f t="shared" si="5"/>
        <v>394077337.5</v>
      </c>
      <c r="I19" s="18">
        <f t="shared" si="0"/>
        <v>8663034.9500406254</v>
      </c>
      <c r="J19" s="18">
        <f t="shared" si="1"/>
        <v>5344673.8898437498</v>
      </c>
      <c r="K19" s="18">
        <f t="shared" si="2"/>
        <v>4317445.6300937505</v>
      </c>
      <c r="L19" s="19"/>
      <c r="M19" s="20">
        <f t="shared" si="3"/>
        <v>3857360.3385624997</v>
      </c>
    </row>
    <row r="20" spans="1:13" ht="24.95" hidden="1" customHeight="1" x14ac:dyDescent="0.3">
      <c r="A20" s="64"/>
      <c r="B20" s="62">
        <v>23</v>
      </c>
      <c r="C20" s="63"/>
      <c r="D20" s="54"/>
      <c r="E20" s="16">
        <v>154</v>
      </c>
      <c r="F20" s="17">
        <v>637155750</v>
      </c>
      <c r="G20" s="13">
        <f t="shared" si="4"/>
        <v>31857787.5</v>
      </c>
      <c r="H20" s="12">
        <f t="shared" si="5"/>
        <v>605297962.5</v>
      </c>
      <c r="I20" s="18">
        <f t="shared" si="0"/>
        <v>13306315.551134376</v>
      </c>
      <c r="J20" s="18">
        <f t="shared" si="1"/>
        <v>8209353.6164062507</v>
      </c>
      <c r="K20" s="18">
        <f t="shared" si="2"/>
        <v>6631543.5941562504</v>
      </c>
      <c r="L20" s="21"/>
      <c r="M20" s="20">
        <f t="shared" si="3"/>
        <v>5924858.2229374992</v>
      </c>
    </row>
    <row r="21" spans="1:13" ht="24.95" customHeight="1" thickTop="1" x14ac:dyDescent="0.25">
      <c r="A21" s="61"/>
      <c r="B21" s="62">
        <v>17</v>
      </c>
      <c r="C21" s="63"/>
      <c r="D21" s="58">
        <v>170</v>
      </c>
      <c r="E21" s="11">
        <v>160</v>
      </c>
      <c r="F21" s="90">
        <v>1139644999</v>
      </c>
      <c r="G21" s="13">
        <f t="shared" si="4"/>
        <v>56982249.950000003</v>
      </c>
      <c r="H21" s="12">
        <f t="shared" si="5"/>
        <v>1082662749.05</v>
      </c>
      <c r="I21" s="18">
        <f t="shared" si="0"/>
        <v>23800265.434261903</v>
      </c>
      <c r="J21" s="18">
        <f t="shared" si="1"/>
        <v>14683613.533990623</v>
      </c>
      <c r="K21" s="18">
        <f t="shared" si="2"/>
        <v>11861472.634800293</v>
      </c>
      <c r="L21" s="21"/>
      <c r="M21" s="20">
        <f t="shared" si="3"/>
        <v>10597463.875284417</v>
      </c>
    </row>
    <row r="22" spans="1:13" ht="24.95" customHeight="1" thickBot="1" x14ac:dyDescent="0.3">
      <c r="A22" s="60" t="s">
        <v>47</v>
      </c>
      <c r="B22" s="69" t="s">
        <v>38</v>
      </c>
      <c r="C22" s="70"/>
      <c r="D22" s="54"/>
      <c r="E22" s="11">
        <v>160</v>
      </c>
      <c r="F22" s="90">
        <v>1139644999</v>
      </c>
      <c r="G22" s="13">
        <f t="shared" si="4"/>
        <v>56982249.950000003</v>
      </c>
      <c r="H22" s="12">
        <f t="shared" si="5"/>
        <v>1082662749.05</v>
      </c>
      <c r="I22" s="18">
        <f t="shared" si="0"/>
        <v>23800265.434261903</v>
      </c>
      <c r="J22" s="18">
        <f t="shared" si="1"/>
        <v>14683613.533990623</v>
      </c>
      <c r="K22" s="18">
        <f t="shared" si="2"/>
        <v>11861472.634800293</v>
      </c>
      <c r="L22" s="21"/>
      <c r="M22" s="20">
        <f t="shared" si="3"/>
        <v>10597463.875284417</v>
      </c>
    </row>
    <row r="23" spans="1:13" ht="24.95" customHeight="1" thickTop="1" thickBot="1" x14ac:dyDescent="0.3">
      <c r="A23" s="64"/>
      <c r="B23" s="62" t="s">
        <v>39</v>
      </c>
      <c r="C23" s="63"/>
      <c r="D23" s="58">
        <v>170</v>
      </c>
      <c r="E23" s="11">
        <v>160</v>
      </c>
      <c r="F23" s="90">
        <v>1139644999</v>
      </c>
      <c r="G23" s="13">
        <f t="shared" si="4"/>
        <v>56982249.950000003</v>
      </c>
      <c r="H23" s="12">
        <f t="shared" si="5"/>
        <v>1082662749.05</v>
      </c>
      <c r="I23" s="18">
        <f t="shared" si="0"/>
        <v>23800265.434261903</v>
      </c>
      <c r="J23" s="18">
        <f t="shared" si="1"/>
        <v>14683613.533990623</v>
      </c>
      <c r="K23" s="18">
        <f t="shared" si="2"/>
        <v>11861472.634800293</v>
      </c>
      <c r="L23" s="21"/>
      <c r="M23" s="20">
        <f t="shared" si="3"/>
        <v>10597463.875284417</v>
      </c>
    </row>
    <row r="24" spans="1:13" ht="24.95" hidden="1" customHeight="1" x14ac:dyDescent="0.3">
      <c r="A24" s="61"/>
      <c r="B24" s="62"/>
      <c r="C24" s="63"/>
      <c r="D24" s="54"/>
      <c r="E24" s="11"/>
      <c r="F24" s="12"/>
      <c r="G24" s="13">
        <f t="shared" si="4"/>
        <v>0</v>
      </c>
      <c r="H24" s="12">
        <f t="shared" si="5"/>
        <v>0</v>
      </c>
      <c r="I24" s="18"/>
      <c r="J24" s="18"/>
      <c r="K24" s="18"/>
      <c r="L24" s="21"/>
      <c r="M24" s="20">
        <f t="shared" si="3"/>
        <v>0</v>
      </c>
    </row>
    <row r="25" spans="1:13" ht="24.95" hidden="1" customHeight="1" x14ac:dyDescent="0.3">
      <c r="A25" s="44"/>
      <c r="B25" s="62">
        <v>11</v>
      </c>
      <c r="C25" s="63"/>
      <c r="D25" s="58">
        <v>170</v>
      </c>
      <c r="E25" s="22">
        <v>125</v>
      </c>
      <c r="F25" s="12">
        <v>550068750</v>
      </c>
      <c r="G25" s="13">
        <f t="shared" si="4"/>
        <v>27503437.5</v>
      </c>
      <c r="H25" s="12">
        <f t="shared" si="5"/>
        <v>522565312.5</v>
      </c>
      <c r="I25" s="18">
        <f t="shared" si="0"/>
        <v>11487596.811796876</v>
      </c>
      <c r="J25" s="18">
        <f t="shared" si="1"/>
        <v>7087292.05078125</v>
      </c>
      <c r="K25" s="18">
        <f t="shared" si="2"/>
        <v>5725138.4695312502</v>
      </c>
      <c r="L25" s="21"/>
      <c r="M25" s="20">
        <f t="shared" si="3"/>
        <v>5115043.4671874996</v>
      </c>
    </row>
    <row r="26" spans="1:13" ht="24.95" hidden="1" customHeight="1" x14ac:dyDescent="0.3">
      <c r="A26" s="44"/>
      <c r="B26" s="62" t="s">
        <v>32</v>
      </c>
      <c r="C26" s="63"/>
      <c r="D26" s="54"/>
      <c r="E26" s="16">
        <v>84</v>
      </c>
      <c r="F26" s="17">
        <v>414818250</v>
      </c>
      <c r="G26" s="13">
        <f t="shared" si="4"/>
        <v>20740912.5</v>
      </c>
      <c r="H26" s="12">
        <f t="shared" si="5"/>
        <v>394077337.5</v>
      </c>
      <c r="I26" s="18">
        <f t="shared" si="0"/>
        <v>8663034.9500406254</v>
      </c>
      <c r="J26" s="18">
        <f t="shared" si="1"/>
        <v>5344673.8898437498</v>
      </c>
      <c r="K26" s="18">
        <f t="shared" si="2"/>
        <v>4317445.6300937505</v>
      </c>
      <c r="L26" s="21"/>
      <c r="M26" s="20">
        <f t="shared" si="3"/>
        <v>3857360.3385624997</v>
      </c>
    </row>
    <row r="27" spans="1:13" ht="24.95" hidden="1" customHeight="1" x14ac:dyDescent="0.3">
      <c r="A27" s="44"/>
      <c r="B27" s="62">
        <v>21</v>
      </c>
      <c r="C27" s="63"/>
      <c r="D27" s="58">
        <v>170</v>
      </c>
      <c r="E27" s="16">
        <v>154</v>
      </c>
      <c r="F27" s="17">
        <v>637155750</v>
      </c>
      <c r="G27" s="13">
        <f t="shared" si="4"/>
        <v>31857787.5</v>
      </c>
      <c r="H27" s="12">
        <f t="shared" si="5"/>
        <v>605297962.5</v>
      </c>
      <c r="I27" s="18">
        <f t="shared" si="0"/>
        <v>13306315.551134376</v>
      </c>
      <c r="J27" s="18">
        <f t="shared" si="1"/>
        <v>8209353.6164062507</v>
      </c>
      <c r="K27" s="18">
        <f t="shared" si="2"/>
        <v>6631543.5941562504</v>
      </c>
      <c r="L27" s="21"/>
      <c r="M27" s="20">
        <f t="shared" si="3"/>
        <v>5924858.2229374992</v>
      </c>
    </row>
    <row r="28" spans="1:13" ht="24.95" hidden="1" customHeight="1" x14ac:dyDescent="0.3">
      <c r="A28" s="44" t="s">
        <v>19</v>
      </c>
      <c r="B28" s="69">
        <v>1</v>
      </c>
      <c r="C28" s="70"/>
      <c r="D28" s="54"/>
      <c r="E28" s="11">
        <v>99</v>
      </c>
      <c r="F28" s="12">
        <v>448428750</v>
      </c>
      <c r="G28" s="13">
        <f t="shared" si="4"/>
        <v>22421437.5</v>
      </c>
      <c r="H28" s="12">
        <f t="shared" si="5"/>
        <v>426007312.5</v>
      </c>
      <c r="I28" s="18">
        <f t="shared" si="0"/>
        <v>9364954.251296876</v>
      </c>
      <c r="J28" s="18">
        <f t="shared" si="1"/>
        <v>5777724.17578125</v>
      </c>
      <c r="K28" s="18">
        <f t="shared" si="2"/>
        <v>4667265.1145312497</v>
      </c>
      <c r="L28" s="21"/>
      <c r="M28" s="20">
        <f t="shared" si="3"/>
        <v>4169901.5771874995</v>
      </c>
    </row>
    <row r="29" spans="1:13" ht="24.95" customHeight="1" thickTop="1" x14ac:dyDescent="0.25">
      <c r="A29" s="71" t="s">
        <v>46</v>
      </c>
      <c r="B29" s="69">
        <v>1</v>
      </c>
      <c r="C29" s="70"/>
      <c r="D29" s="58">
        <v>170</v>
      </c>
      <c r="E29" s="11" t="s">
        <v>41</v>
      </c>
      <c r="F29" s="12">
        <v>1489644999</v>
      </c>
      <c r="G29" s="13">
        <f t="shared" si="4"/>
        <v>74482249.950000003</v>
      </c>
      <c r="H29" s="12">
        <f t="shared" si="5"/>
        <v>1415162749.05</v>
      </c>
      <c r="I29" s="18">
        <f t="shared" si="0"/>
        <v>31109640.642595235</v>
      </c>
      <c r="J29" s="18">
        <f t="shared" si="1"/>
        <v>19193144.783990625</v>
      </c>
      <c r="K29" s="18">
        <f t="shared" si="2"/>
        <v>15504287.218133627</v>
      </c>
      <c r="L29" s="21"/>
      <c r="M29" s="20">
        <f t="shared" si="3"/>
        <v>13852084.708617749</v>
      </c>
    </row>
    <row r="30" spans="1:13" ht="24.95" customHeight="1" x14ac:dyDescent="0.25">
      <c r="A30" s="71"/>
      <c r="B30" s="69" t="s">
        <v>40</v>
      </c>
      <c r="C30" s="70"/>
      <c r="D30" s="54"/>
      <c r="E30" s="11">
        <v>84</v>
      </c>
      <c r="F30" s="90">
        <v>1139644999</v>
      </c>
      <c r="G30" s="13">
        <f t="shared" si="4"/>
        <v>56982249.950000003</v>
      </c>
      <c r="H30" s="12">
        <f t="shared" si="5"/>
        <v>1082662749.05</v>
      </c>
      <c r="I30" s="18">
        <f t="shared" si="0"/>
        <v>23800265.434261903</v>
      </c>
      <c r="J30" s="18">
        <f t="shared" si="1"/>
        <v>14683613.533990623</v>
      </c>
      <c r="K30" s="18">
        <f t="shared" si="2"/>
        <v>11861472.634800293</v>
      </c>
      <c r="L30" s="21"/>
      <c r="M30" s="20">
        <f t="shared" si="3"/>
        <v>10597463.875284417</v>
      </c>
    </row>
    <row r="31" spans="1:13" ht="24.95" hidden="1" customHeight="1" x14ac:dyDescent="0.25">
      <c r="A31" s="71"/>
      <c r="B31" s="69"/>
      <c r="C31" s="70"/>
      <c r="D31" s="45"/>
      <c r="E31" s="11"/>
      <c r="F31" s="12"/>
      <c r="G31" s="13"/>
      <c r="H31" s="12"/>
      <c r="I31" s="18"/>
      <c r="J31" s="18"/>
      <c r="K31" s="18"/>
      <c r="L31" s="21"/>
      <c r="M31" s="20"/>
    </row>
    <row r="32" spans="1:13" ht="24.95" customHeight="1" x14ac:dyDescent="0.25"/>
    <row r="33" spans="1:13" ht="24.95" customHeight="1" x14ac:dyDescent="0.3">
      <c r="A33" s="23" t="s">
        <v>20</v>
      </c>
      <c r="B33" s="2"/>
      <c r="C33" s="2"/>
      <c r="D33" s="24"/>
      <c r="E33" s="25"/>
      <c r="F33" s="3"/>
      <c r="G33" s="1"/>
      <c r="H33" s="1"/>
      <c r="J33" s="1"/>
      <c r="K33" s="1"/>
      <c r="L33" s="1"/>
      <c r="M33" s="1"/>
    </row>
    <row r="34" spans="1:13" ht="24.95" customHeight="1" x14ac:dyDescent="0.3">
      <c r="A34" s="26" t="s">
        <v>21</v>
      </c>
      <c r="B34" s="24"/>
      <c r="C34" s="24"/>
      <c r="D34" s="24"/>
      <c r="E34" s="27"/>
      <c r="F34" s="27"/>
      <c r="G34" s="27"/>
      <c r="H34" s="27"/>
      <c r="J34" s="27"/>
      <c r="K34" s="27"/>
      <c r="L34" s="27"/>
      <c r="M34" s="27"/>
    </row>
    <row r="35" spans="1:13" ht="24.95" customHeight="1" x14ac:dyDescent="0.3">
      <c r="A35" s="26" t="s">
        <v>22</v>
      </c>
      <c r="B35" s="24"/>
      <c r="C35" s="24"/>
      <c r="D35" s="24"/>
      <c r="E35" s="25"/>
      <c r="F35" s="3"/>
      <c r="G35" s="27"/>
      <c r="H35" s="27"/>
      <c r="J35" s="27"/>
      <c r="K35" s="27"/>
      <c r="L35" s="27"/>
      <c r="M35" s="27"/>
    </row>
    <row r="36" spans="1:13" ht="24.95" customHeight="1" x14ac:dyDescent="0.3">
      <c r="A36" s="26" t="s">
        <v>23</v>
      </c>
      <c r="B36" s="24"/>
      <c r="C36" s="24"/>
      <c r="D36" s="24"/>
      <c r="E36" s="25"/>
      <c r="F36" s="3"/>
      <c r="G36" s="27"/>
      <c r="H36" s="27"/>
      <c r="J36" s="27"/>
      <c r="K36" s="27"/>
      <c r="L36" s="27"/>
      <c r="M36" s="27"/>
    </row>
    <row r="37" spans="1:13" ht="24.95" customHeight="1" x14ac:dyDescent="0.3">
      <c r="A37" s="26" t="s">
        <v>24</v>
      </c>
      <c r="B37" s="24"/>
      <c r="C37" s="24"/>
      <c r="D37" s="24"/>
      <c r="E37" s="25"/>
      <c r="F37" s="3"/>
      <c r="G37" s="27"/>
      <c r="H37" s="27"/>
      <c r="J37" s="27"/>
      <c r="K37" s="27"/>
      <c r="L37" s="27"/>
      <c r="M37" s="27"/>
    </row>
    <row r="38" spans="1:13" ht="24.95" customHeight="1" x14ac:dyDescent="0.3">
      <c r="A38" s="26" t="s">
        <v>25</v>
      </c>
      <c r="B38" s="24"/>
      <c r="C38" s="24"/>
      <c r="D38" s="24"/>
      <c r="E38" s="25"/>
      <c r="F38" s="3"/>
      <c r="G38" s="27"/>
      <c r="H38" s="27"/>
      <c r="J38" s="27"/>
      <c r="K38" s="27"/>
      <c r="L38" s="27"/>
      <c r="M38" s="27"/>
    </row>
    <row r="39" spans="1:13" ht="24.95" customHeight="1" x14ac:dyDescent="0.3">
      <c r="A39" s="26" t="s">
        <v>26</v>
      </c>
      <c r="B39" s="24"/>
      <c r="C39" s="24"/>
      <c r="D39" s="24"/>
      <c r="E39" s="25"/>
      <c r="F39" s="3"/>
      <c r="G39" s="27"/>
      <c r="H39" s="27"/>
      <c r="J39" s="27"/>
      <c r="K39" s="27"/>
      <c r="L39" s="27"/>
      <c r="M39" s="27"/>
    </row>
    <row r="40" spans="1:13" ht="24.95" customHeight="1" x14ac:dyDescent="0.3">
      <c r="A40" s="26" t="s">
        <v>27</v>
      </c>
      <c r="B40" s="24"/>
      <c r="C40" s="24"/>
      <c r="D40" s="24"/>
      <c r="E40" s="25"/>
      <c r="F40" s="3"/>
      <c r="G40" s="27"/>
      <c r="H40" s="27"/>
      <c r="J40" s="27"/>
      <c r="K40" s="27"/>
      <c r="L40" s="27"/>
      <c r="M40" s="27"/>
    </row>
    <row r="41" spans="1:13" ht="24.95" customHeight="1" x14ac:dyDescent="0.3">
      <c r="A41" s="26" t="s">
        <v>28</v>
      </c>
      <c r="B41" s="28"/>
      <c r="C41" s="28"/>
      <c r="D41" s="28"/>
      <c r="E41" s="27"/>
      <c r="F41" s="27"/>
      <c r="G41" s="27"/>
      <c r="H41" s="27"/>
      <c r="J41" s="27"/>
      <c r="K41" s="27"/>
      <c r="L41" s="27"/>
      <c r="M41" s="27"/>
    </row>
    <row r="42" spans="1:13" ht="24.95" customHeight="1" x14ac:dyDescent="0.3">
      <c r="A42" s="26" t="s">
        <v>29</v>
      </c>
      <c r="B42" s="28"/>
      <c r="C42" s="28"/>
      <c r="D42" s="28"/>
      <c r="E42" s="27"/>
      <c r="F42" s="27"/>
      <c r="G42" s="27"/>
      <c r="H42" s="27"/>
      <c r="J42" s="27"/>
      <c r="K42" s="27"/>
      <c r="L42" s="27"/>
      <c r="M42" s="27"/>
    </row>
    <row r="43" spans="1:13" ht="24.95" customHeight="1" x14ac:dyDescent="0.3">
      <c r="A43" s="26" t="s">
        <v>30</v>
      </c>
      <c r="B43" s="2"/>
      <c r="C43" s="2"/>
      <c r="D43" s="2"/>
      <c r="E43" s="29"/>
      <c r="F43" s="29"/>
      <c r="G43" s="29"/>
      <c r="H43" s="29"/>
      <c r="J43" s="29"/>
      <c r="K43" s="29"/>
      <c r="L43" s="29"/>
      <c r="M43" s="29"/>
    </row>
    <row r="44" spans="1:13" ht="18.75" x14ac:dyDescent="0.25">
      <c r="A44" s="86"/>
      <c r="B44" s="87"/>
      <c r="C44" s="43"/>
      <c r="D44" s="86"/>
      <c r="E44" s="86"/>
      <c r="F44" s="88"/>
      <c r="G44" s="88"/>
      <c r="H44" s="40"/>
      <c r="I44" s="31"/>
      <c r="J44" s="31"/>
      <c r="K44" s="31"/>
      <c r="L44" s="31"/>
      <c r="M44" s="31"/>
    </row>
    <row r="45" spans="1:13" ht="23.25" x14ac:dyDescent="0.3">
      <c r="A45" s="86"/>
      <c r="B45" s="87"/>
      <c r="C45" s="43"/>
      <c r="D45" s="86"/>
      <c r="E45" s="86"/>
      <c r="F45" s="88"/>
      <c r="G45" s="88"/>
      <c r="H45" s="40"/>
      <c r="I45" s="32"/>
      <c r="J45" s="89"/>
      <c r="K45" s="89"/>
      <c r="L45" s="89"/>
      <c r="M45" s="89"/>
    </row>
    <row r="46" spans="1:13" ht="23.25" x14ac:dyDescent="0.3">
      <c r="A46" s="42"/>
      <c r="B46" s="43"/>
      <c r="C46" s="43"/>
      <c r="D46" s="42"/>
      <c r="E46" s="42"/>
      <c r="F46" s="40"/>
      <c r="G46" s="40"/>
      <c r="H46" s="40"/>
      <c r="I46" s="32"/>
      <c r="J46" s="41"/>
      <c r="K46" s="41"/>
      <c r="L46" s="41"/>
      <c r="M46" s="41"/>
    </row>
    <row r="47" spans="1:13" ht="18.75" x14ac:dyDescent="0.3">
      <c r="A47" s="86"/>
      <c r="B47" s="2"/>
      <c r="C47" s="2"/>
      <c r="D47" s="2"/>
      <c r="E47" s="2"/>
      <c r="F47" s="1"/>
      <c r="G47" s="3"/>
      <c r="H47" s="1"/>
      <c r="I47" s="1"/>
      <c r="J47" s="37"/>
      <c r="K47" s="38"/>
      <c r="L47" s="25"/>
      <c r="M47" s="25"/>
    </row>
    <row r="48" spans="1:13" ht="18.75" x14ac:dyDescent="0.3">
      <c r="A48" s="86"/>
      <c r="B48" s="2"/>
      <c r="C48" s="2"/>
      <c r="D48" s="2"/>
      <c r="E48" s="2"/>
      <c r="F48" s="1"/>
      <c r="G48" s="3"/>
      <c r="H48" s="1"/>
      <c r="I48" s="1"/>
      <c r="J48" s="37"/>
      <c r="K48" s="38"/>
      <c r="L48" s="25"/>
      <c r="M48" s="25"/>
    </row>
    <row r="49" spans="1:13" ht="18.75" x14ac:dyDescent="0.3">
      <c r="A49" s="86"/>
      <c r="B49" s="2"/>
      <c r="C49" s="2"/>
      <c r="D49" s="2"/>
      <c r="E49" s="2"/>
      <c r="F49" s="1"/>
      <c r="G49" s="3"/>
      <c r="H49" s="1"/>
      <c r="I49" s="1"/>
      <c r="J49" s="39"/>
      <c r="K49" s="39"/>
      <c r="L49" s="39"/>
      <c r="M49" s="39"/>
    </row>
    <row r="50" spans="1:13" ht="18.75" x14ac:dyDescent="0.3">
      <c r="A50" s="86"/>
      <c r="B50" s="2"/>
      <c r="C50" s="2"/>
      <c r="D50" s="2"/>
      <c r="E50" s="2"/>
      <c r="F50" s="1"/>
      <c r="G50" s="3"/>
      <c r="H50" s="1"/>
      <c r="I50" s="1"/>
      <c r="J50" s="81"/>
      <c r="K50" s="81"/>
      <c r="L50" s="81"/>
      <c r="M50" s="81"/>
    </row>
    <row r="51" spans="1:13" ht="18.75" x14ac:dyDescent="0.3">
      <c r="A51" s="35"/>
      <c r="B51" s="2"/>
      <c r="C51" s="2"/>
      <c r="D51" s="2"/>
      <c r="E51" s="2"/>
      <c r="F51" s="1"/>
      <c r="G51" s="3"/>
      <c r="H51" s="1"/>
      <c r="I51" s="1"/>
      <c r="J51" s="81"/>
      <c r="K51" s="81"/>
      <c r="L51" s="81"/>
      <c r="M51" s="81"/>
    </row>
  </sheetData>
  <mergeCells count="71">
    <mergeCell ref="D25:D26"/>
    <mergeCell ref="D27:D28"/>
    <mergeCell ref="D29:D30"/>
    <mergeCell ref="J45:M45"/>
    <mergeCell ref="A47:A50"/>
    <mergeCell ref="J50:M50"/>
    <mergeCell ref="J51:M51"/>
    <mergeCell ref="D13:D14"/>
    <mergeCell ref="D15:D16"/>
    <mergeCell ref="D17:D18"/>
    <mergeCell ref="D19:D20"/>
    <mergeCell ref="D21:D22"/>
    <mergeCell ref="D23:D24"/>
    <mergeCell ref="A44:A45"/>
    <mergeCell ref="B44:B45"/>
    <mergeCell ref="D44:D45"/>
    <mergeCell ref="E44:E45"/>
    <mergeCell ref="F44:F45"/>
    <mergeCell ref="G44:G45"/>
    <mergeCell ref="B27:C27"/>
    <mergeCell ref="B28:C28"/>
    <mergeCell ref="A29:A31"/>
    <mergeCell ref="B29:C29"/>
    <mergeCell ref="B30:C30"/>
    <mergeCell ref="B31:C31"/>
    <mergeCell ref="A22:A24"/>
    <mergeCell ref="B22:C22"/>
    <mergeCell ref="B23:C23"/>
    <mergeCell ref="B24:C24"/>
    <mergeCell ref="B25:C25"/>
    <mergeCell ref="B26:C26"/>
    <mergeCell ref="A15:A21"/>
    <mergeCell ref="B15:C15"/>
    <mergeCell ref="B16:C16"/>
    <mergeCell ref="B17:C17"/>
    <mergeCell ref="B18:C18"/>
    <mergeCell ref="B19:C19"/>
    <mergeCell ref="B20:C20"/>
    <mergeCell ref="B21:C21"/>
    <mergeCell ref="J11:J12"/>
    <mergeCell ref="K11:K12"/>
    <mergeCell ref="M11:M12"/>
    <mergeCell ref="A13:A14"/>
    <mergeCell ref="B13:C13"/>
    <mergeCell ref="B14:C14"/>
    <mergeCell ref="K9:K10"/>
    <mergeCell ref="M9:M10"/>
    <mergeCell ref="A11:A12"/>
    <mergeCell ref="B11:C12"/>
    <mergeCell ref="D11:D12"/>
    <mergeCell ref="E11:E12"/>
    <mergeCell ref="F11:F12"/>
    <mergeCell ref="G11:G12"/>
    <mergeCell ref="H11:H12"/>
    <mergeCell ref="I11:I12"/>
    <mergeCell ref="I7:M7"/>
    <mergeCell ref="A9:A10"/>
    <mergeCell ref="B9:C10"/>
    <mergeCell ref="D9:D10"/>
    <mergeCell ref="E9:E10"/>
    <mergeCell ref="F9:F10"/>
    <mergeCell ref="G9:G10"/>
    <mergeCell ref="H9:H10"/>
    <mergeCell ref="I9:I10"/>
    <mergeCell ref="J9:J10"/>
    <mergeCell ref="A7:A8"/>
    <mergeCell ref="B7:C8"/>
    <mergeCell ref="D7:D8"/>
    <mergeCell ref="E7:E8"/>
    <mergeCell ref="F7:F8"/>
    <mergeCell ref="G7:G8"/>
  </mergeCells>
  <printOptions horizontalCentered="1"/>
  <pageMargins left="0" right="0.25" top="0.5" bottom="0.5" header="0.5" footer="0.5"/>
  <pageSetup paperSize="9" scale="60" orientation="landscape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7" sqref="A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JASMINE</vt:lpstr>
      <vt:lpstr>PARIS</vt:lpstr>
      <vt:lpstr>Sheet1</vt:lpstr>
      <vt:lpstr>JASMINE!Print_Area</vt:lpstr>
      <vt:lpstr>PARIS!Print_Area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 1</dc:creator>
  <cp:lastModifiedBy>ALDA</cp:lastModifiedBy>
  <cp:lastPrinted>2018-04-11T05:02:33Z</cp:lastPrinted>
  <dcterms:created xsi:type="dcterms:W3CDTF">2017-01-23T08:34:47Z</dcterms:created>
  <dcterms:modified xsi:type="dcterms:W3CDTF">2020-06-29T15:39:53Z</dcterms:modified>
</cp:coreProperties>
</file>