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wrt\Documents\Bees\projecto PhD\PhD thesis_01_2022\tese\3_Results &amp; Discussion\Varroa_EAG results\"/>
    </mc:Choice>
  </mc:AlternateContent>
  <xr:revisionPtr revIDLastSave="0" documentId="13_ncr:1_{69EFD72A-F644-4855-92C1-DBDF2D2EB724}" xr6:coauthVersionLast="47" xr6:coauthVersionMax="47" xr10:uidLastSave="{00000000-0000-0000-0000-000000000000}"/>
  <bookViews>
    <workbookView xWindow="-120" yWindow="-120" windowWidth="20730" windowHeight="11040" tabRatio="790" activeTab="11" xr2:uid="{00000000-000D-0000-FFFF-FFFF00000000}"/>
  </bookViews>
  <sheets>
    <sheet name="01fev1" sheetId="1" r:id="rId1"/>
    <sheet name="01fev2" sheetId="2" r:id="rId2"/>
    <sheet name="01fev3" sheetId="3" r:id="rId3"/>
    <sheet name="01fev4" sheetId="4" r:id="rId4"/>
    <sheet name="01fev5" sheetId="5" r:id="rId5"/>
    <sheet name="01fev6" sheetId="6" r:id="rId6"/>
    <sheet name="02fev1" sheetId="7" r:id="rId7"/>
    <sheet name="02fev2" sheetId="9" r:id="rId8"/>
    <sheet name="02fev3" sheetId="10" r:id="rId9"/>
    <sheet name="02fev4" sheetId="11" r:id="rId10"/>
    <sheet name="FINAL_all data" sheetId="12" r:id="rId11"/>
    <sheet name="R studio feb 2022"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5" i="12" l="1"/>
  <c r="E63" i="12"/>
  <c r="F63" i="12"/>
  <c r="G63" i="12"/>
  <c r="G72" i="12" s="1"/>
  <c r="H63" i="12"/>
  <c r="I63" i="12"/>
  <c r="J63" i="12"/>
  <c r="K63" i="12"/>
  <c r="K72" i="12" s="1"/>
  <c r="L63" i="12"/>
  <c r="M63" i="12"/>
  <c r="D63" i="12"/>
  <c r="D66" i="12" s="1"/>
  <c r="M50" i="12"/>
  <c r="M52" i="12" s="1"/>
  <c r="E50" i="12"/>
  <c r="E53" i="12" s="1"/>
  <c r="F50" i="12"/>
  <c r="F54" i="12" s="1"/>
  <c r="G50" i="12"/>
  <c r="G52" i="12" s="1"/>
  <c r="H50" i="12"/>
  <c r="H53" i="12" s="1"/>
  <c r="I50" i="12"/>
  <c r="I52" i="12" s="1"/>
  <c r="J50" i="12"/>
  <c r="J53" i="12" s="1"/>
  <c r="K50" i="12"/>
  <c r="K52" i="12" s="1"/>
  <c r="L50" i="12"/>
  <c r="L55" i="12" s="1"/>
  <c r="D50" i="12"/>
  <c r="D58" i="12" s="1"/>
  <c r="E36" i="12"/>
  <c r="E39" i="12" s="1"/>
  <c r="F36" i="12"/>
  <c r="F41" i="12" s="1"/>
  <c r="G36" i="12"/>
  <c r="H36" i="12"/>
  <c r="H41" i="12" s="1"/>
  <c r="I36" i="12"/>
  <c r="I39" i="12" s="1"/>
  <c r="J36" i="12"/>
  <c r="J41" i="12" s="1"/>
  <c r="K36" i="12"/>
  <c r="L36" i="12"/>
  <c r="L41" i="12" s="1"/>
  <c r="M36" i="12"/>
  <c r="M39" i="12" s="1"/>
  <c r="D36" i="12"/>
  <c r="L24" i="12"/>
  <c r="L29" i="12" s="1"/>
  <c r="M24" i="12"/>
  <c r="M27" i="12" s="1"/>
  <c r="E24" i="12"/>
  <c r="E27" i="12" s="1"/>
  <c r="F24" i="12"/>
  <c r="F29" i="12" s="1"/>
  <c r="G24" i="12"/>
  <c r="G28" i="12" s="1"/>
  <c r="H24" i="12"/>
  <c r="H29" i="12" s="1"/>
  <c r="I24" i="12"/>
  <c r="I27" i="12" s="1"/>
  <c r="J24" i="12"/>
  <c r="J29" i="12" s="1"/>
  <c r="K24" i="12"/>
  <c r="K30" i="12" s="1"/>
  <c r="D24" i="12"/>
  <c r="D26" i="12" s="1"/>
  <c r="G27" i="12" l="1"/>
  <c r="G26" i="12"/>
  <c r="K68" i="12"/>
  <c r="K66" i="12"/>
  <c r="G67" i="12"/>
  <c r="K28" i="12"/>
  <c r="K58" i="12"/>
  <c r="G58" i="12"/>
  <c r="K67" i="12"/>
  <c r="G57" i="12"/>
  <c r="G56" i="12"/>
  <c r="G54" i="12"/>
  <c r="D57" i="12"/>
  <c r="G66" i="12"/>
  <c r="K29" i="12"/>
  <c r="G65" i="12"/>
  <c r="K57" i="12"/>
  <c r="D55" i="12"/>
  <c r="K27" i="12"/>
  <c r="D31" i="12"/>
  <c r="I67" i="12"/>
  <c r="I72" i="12"/>
  <c r="D72" i="12"/>
  <c r="D65" i="12"/>
  <c r="F66" i="12"/>
  <c r="F72" i="12"/>
  <c r="D71" i="12"/>
  <c r="K56" i="12"/>
  <c r="G55" i="12"/>
  <c r="D54" i="12"/>
  <c r="K26" i="12"/>
  <c r="D30" i="12"/>
  <c r="D56" i="12"/>
  <c r="M67" i="12"/>
  <c r="M72" i="12"/>
  <c r="E67" i="12"/>
  <c r="E72" i="12"/>
  <c r="G71" i="12"/>
  <c r="D70" i="12"/>
  <c r="K55" i="12"/>
  <c r="D53" i="12"/>
  <c r="G31" i="12"/>
  <c r="D29" i="12"/>
  <c r="L68" i="12"/>
  <c r="L72" i="12"/>
  <c r="K71" i="12"/>
  <c r="G70" i="12"/>
  <c r="D69" i="12"/>
  <c r="K54" i="12"/>
  <c r="G53" i="12"/>
  <c r="D52" i="12"/>
  <c r="G30" i="12"/>
  <c r="D28" i="12"/>
  <c r="H68" i="12"/>
  <c r="H72" i="12"/>
  <c r="K43" i="12"/>
  <c r="K38" i="12"/>
  <c r="K39" i="12"/>
  <c r="K40" i="12"/>
  <c r="K41" i="12"/>
  <c r="K42" i="12"/>
  <c r="G41" i="12"/>
  <c r="G43" i="12"/>
  <c r="G42" i="12"/>
  <c r="G38" i="12"/>
  <c r="G39" i="12"/>
  <c r="G40" i="12"/>
  <c r="K70" i="12"/>
  <c r="G69" i="12"/>
  <c r="D68" i="12"/>
  <c r="K53" i="12"/>
  <c r="K31" i="12"/>
  <c r="G29" i="12"/>
  <c r="D27" i="12"/>
  <c r="D39" i="12"/>
  <c r="D40" i="12"/>
  <c r="D41" i="12"/>
  <c r="D42" i="12"/>
  <c r="D43" i="12"/>
  <c r="D38" i="12"/>
  <c r="J66" i="12"/>
  <c r="J72" i="12"/>
  <c r="K69" i="12"/>
  <c r="G68" i="12"/>
  <c r="D67" i="12"/>
  <c r="E30" i="12"/>
  <c r="I28" i="12"/>
  <c r="L26" i="12"/>
  <c r="F42" i="12"/>
  <c r="H40" i="12"/>
  <c r="J38" i="12"/>
  <c r="M55" i="12"/>
  <c r="E58" i="12"/>
  <c r="I68" i="12"/>
  <c r="M71" i="12"/>
  <c r="E28" i="12"/>
  <c r="I26" i="12"/>
  <c r="F40" i="12"/>
  <c r="H38" i="12"/>
  <c r="L42" i="12"/>
  <c r="M53" i="12"/>
  <c r="I57" i="12"/>
  <c r="E56" i="12"/>
  <c r="M70" i="12"/>
  <c r="E70" i="12"/>
  <c r="I66" i="12"/>
  <c r="E31" i="12"/>
  <c r="E26" i="12"/>
  <c r="L30" i="12"/>
  <c r="F38" i="12"/>
  <c r="J42" i="12"/>
  <c r="L40" i="12"/>
  <c r="I55" i="12"/>
  <c r="E54" i="12"/>
  <c r="M68" i="12"/>
  <c r="E68" i="12"/>
  <c r="I30" i="12"/>
  <c r="L28" i="12"/>
  <c r="H42" i="12"/>
  <c r="J40" i="12"/>
  <c r="L38" i="12"/>
  <c r="M57" i="12"/>
  <c r="I53" i="12"/>
  <c r="E52" i="12"/>
  <c r="I70" i="12"/>
  <c r="M66" i="12"/>
  <c r="E66" i="12"/>
  <c r="O36" i="12"/>
  <c r="M42" i="12"/>
  <c r="H56" i="12"/>
  <c r="H52" i="12"/>
  <c r="L58" i="12"/>
  <c r="L54" i="12"/>
  <c r="J56" i="12"/>
  <c r="J52" i="12"/>
  <c r="F57" i="12"/>
  <c r="F53" i="12"/>
  <c r="L71" i="12"/>
  <c r="H71" i="12"/>
  <c r="J69" i="12"/>
  <c r="F69" i="12"/>
  <c r="L67" i="12"/>
  <c r="H67" i="12"/>
  <c r="J65" i="12"/>
  <c r="F65" i="12"/>
  <c r="F28" i="12"/>
  <c r="H28" i="12"/>
  <c r="J28" i="12"/>
  <c r="M30" i="12"/>
  <c r="M26" i="12"/>
  <c r="E42" i="12"/>
  <c r="E38" i="12"/>
  <c r="I42" i="12"/>
  <c r="I38" i="12"/>
  <c r="M38" i="12"/>
  <c r="E29" i="12"/>
  <c r="F31" i="12"/>
  <c r="F27" i="12"/>
  <c r="H31" i="12"/>
  <c r="H27" i="12"/>
  <c r="I29" i="12"/>
  <c r="J31" i="12"/>
  <c r="J27" i="12"/>
  <c r="L31" i="12"/>
  <c r="L27" i="12"/>
  <c r="M29" i="12"/>
  <c r="E41" i="12"/>
  <c r="F43" i="12"/>
  <c r="F39" i="12"/>
  <c r="H43" i="12"/>
  <c r="H39" i="12"/>
  <c r="I41" i="12"/>
  <c r="J43" i="12"/>
  <c r="J39" i="12"/>
  <c r="L43" i="12"/>
  <c r="L39" i="12"/>
  <c r="M41" i="12"/>
  <c r="H55" i="12"/>
  <c r="M58" i="12"/>
  <c r="M54" i="12"/>
  <c r="L57" i="12"/>
  <c r="L53" i="12"/>
  <c r="J55" i="12"/>
  <c r="I58" i="12"/>
  <c r="I54" i="12"/>
  <c r="F56" i="12"/>
  <c r="F52" i="12"/>
  <c r="E55" i="12"/>
  <c r="L70" i="12"/>
  <c r="H70" i="12"/>
  <c r="M69" i="12"/>
  <c r="I69" i="12"/>
  <c r="E69" i="12"/>
  <c r="J68" i="12"/>
  <c r="F68" i="12"/>
  <c r="L66" i="12"/>
  <c r="H66" i="12"/>
  <c r="M65" i="12"/>
  <c r="I65" i="12"/>
  <c r="E65" i="12"/>
  <c r="F26" i="12"/>
  <c r="H30" i="12"/>
  <c r="H26" i="12"/>
  <c r="J26" i="12"/>
  <c r="M28" i="12"/>
  <c r="E40" i="12"/>
  <c r="I40" i="12"/>
  <c r="M40" i="12"/>
  <c r="N50" i="12"/>
  <c r="H58" i="12"/>
  <c r="H54" i="12"/>
  <c r="L56" i="12"/>
  <c r="L52" i="12"/>
  <c r="N52" i="12" s="1"/>
  <c r="J58" i="12"/>
  <c r="J54" i="12"/>
  <c r="F55" i="12"/>
  <c r="N63" i="12"/>
  <c r="J71" i="12"/>
  <c r="F71" i="12"/>
  <c r="L69" i="12"/>
  <c r="H69" i="12"/>
  <c r="J67" i="12"/>
  <c r="F67" i="12"/>
  <c r="L65" i="12"/>
  <c r="H65" i="12"/>
  <c r="N24" i="12"/>
  <c r="F30" i="12"/>
  <c r="J30" i="12"/>
  <c r="N36" i="12"/>
  <c r="O24" i="12"/>
  <c r="I31" i="12"/>
  <c r="M31" i="12"/>
  <c r="E43" i="12"/>
  <c r="I43" i="12"/>
  <c r="M43" i="12"/>
  <c r="O50" i="12"/>
  <c r="H57" i="12"/>
  <c r="M56" i="12"/>
  <c r="J57" i="12"/>
  <c r="I56" i="12"/>
  <c r="F58" i="12"/>
  <c r="E57" i="12"/>
  <c r="O63" i="12"/>
  <c r="I71" i="12"/>
  <c r="E71" i="12"/>
  <c r="J70" i="12"/>
  <c r="F70" i="12"/>
  <c r="N58" i="12" l="1"/>
  <c r="O43" i="12"/>
  <c r="O41" i="12"/>
  <c r="O66" i="12"/>
  <c r="O56" i="12"/>
  <c r="O40" i="12"/>
  <c r="N56" i="12"/>
  <c r="O67" i="12"/>
  <c r="N40" i="12"/>
  <c r="O38" i="12"/>
  <c r="N42" i="12"/>
  <c r="N69" i="12"/>
  <c r="O42" i="12"/>
  <c r="O72" i="12"/>
  <c r="N72" i="12"/>
  <c r="O58" i="12"/>
  <c r="N30" i="12"/>
  <c r="N38" i="12"/>
  <c r="O26" i="12"/>
  <c r="N54" i="12"/>
  <c r="O53" i="12"/>
  <c r="O70" i="12"/>
  <c r="N66" i="12"/>
  <c r="N53" i="12"/>
  <c r="O55" i="12"/>
  <c r="O52" i="12"/>
  <c r="N41" i="12"/>
  <c r="O39" i="12"/>
  <c r="O29" i="12"/>
  <c r="N26" i="12"/>
  <c r="N68" i="12"/>
  <c r="O28" i="12"/>
  <c r="N39" i="12"/>
  <c r="O54" i="12"/>
  <c r="O57" i="12"/>
  <c r="N31" i="12"/>
  <c r="O30" i="12"/>
  <c r="N67" i="12"/>
  <c r="N65" i="12"/>
  <c r="O65" i="12"/>
  <c r="N43" i="12"/>
  <c r="N70" i="12"/>
  <c r="O69" i="12"/>
  <c r="O71" i="12"/>
  <c r="N55" i="12"/>
  <c r="N71" i="12"/>
  <c r="O68" i="12"/>
  <c r="N27" i="12"/>
  <c r="O27" i="12"/>
  <c r="N28" i="12"/>
  <c r="N57" i="12"/>
  <c r="N29" i="12"/>
  <c r="O31" i="12"/>
  <c r="D5" i="11" l="1"/>
  <c r="D6" i="11"/>
  <c r="D7" i="11"/>
  <c r="D8" i="11"/>
  <c r="D9" i="11"/>
  <c r="D10" i="11"/>
  <c r="D11" i="11"/>
  <c r="D12" i="11"/>
  <c r="D13" i="11"/>
  <c r="D14" i="11"/>
  <c r="D15" i="11"/>
  <c r="D4" i="11"/>
  <c r="D5" i="10"/>
  <c r="D6" i="10"/>
  <c r="D7" i="10"/>
  <c r="D8" i="10"/>
  <c r="D9" i="10"/>
  <c r="D10" i="10"/>
  <c r="D11" i="10"/>
  <c r="D12" i="10"/>
  <c r="D13" i="10"/>
  <c r="D14" i="10"/>
  <c r="D15" i="10"/>
  <c r="D4" i="10"/>
  <c r="D5" i="9"/>
  <c r="D6" i="9"/>
  <c r="D7" i="9"/>
  <c r="D8" i="9"/>
  <c r="D9" i="9"/>
  <c r="D10" i="9"/>
  <c r="D11" i="9"/>
  <c r="D12" i="9"/>
  <c r="D13" i="9"/>
  <c r="D14" i="9"/>
  <c r="D4" i="9"/>
  <c r="D5" i="7"/>
  <c r="D6" i="7"/>
  <c r="D7" i="7"/>
  <c r="D8" i="7"/>
  <c r="D9" i="7"/>
  <c r="D10" i="7"/>
  <c r="D11" i="7"/>
  <c r="D12" i="7"/>
  <c r="D13" i="7"/>
  <c r="D14" i="7"/>
  <c r="D15" i="7"/>
  <c r="D4" i="7"/>
  <c r="D5" i="6"/>
  <c r="D6" i="6"/>
  <c r="D7" i="6"/>
  <c r="D8" i="6"/>
  <c r="D9" i="6"/>
  <c r="D10" i="6"/>
  <c r="D11" i="6"/>
  <c r="D12" i="6"/>
  <c r="D13" i="6"/>
  <c r="D14" i="6"/>
  <c r="D15" i="6"/>
  <c r="D4" i="6"/>
  <c r="D5" i="5"/>
  <c r="D6" i="5"/>
  <c r="D7" i="5"/>
  <c r="D8" i="5"/>
  <c r="D9" i="5"/>
  <c r="D10" i="5"/>
  <c r="D11" i="5"/>
  <c r="D12" i="5"/>
  <c r="D13" i="5"/>
  <c r="D14" i="5"/>
  <c r="D15" i="5"/>
  <c r="D4" i="5"/>
  <c r="D5" i="4"/>
  <c r="D6" i="4"/>
  <c r="D7" i="4"/>
  <c r="D8" i="4"/>
  <c r="D9" i="4"/>
  <c r="D10" i="4"/>
  <c r="D11" i="4"/>
  <c r="D12" i="4"/>
  <c r="D13" i="4"/>
  <c r="D14" i="4"/>
  <c r="D15" i="4"/>
  <c r="D4" i="4"/>
  <c r="D5" i="2"/>
  <c r="D6" i="2"/>
  <c r="D7" i="2"/>
  <c r="D8" i="2"/>
  <c r="D9" i="2"/>
  <c r="D10" i="2"/>
  <c r="D11" i="2"/>
  <c r="D12" i="2"/>
  <c r="D13" i="2"/>
  <c r="D14" i="2"/>
  <c r="D15" i="2"/>
  <c r="D4" i="2"/>
  <c r="D5" i="3"/>
  <c r="D6" i="3"/>
  <c r="D7" i="3"/>
  <c r="D8" i="3"/>
  <c r="D9" i="3"/>
  <c r="D10" i="3"/>
  <c r="D11" i="3"/>
  <c r="D12" i="3"/>
  <c r="D13" i="3"/>
  <c r="D14" i="3"/>
  <c r="D15" i="3"/>
  <c r="D4" i="3"/>
  <c r="D5" i="1"/>
  <c r="D6" i="1"/>
  <c r="D7" i="1"/>
  <c r="D8" i="1"/>
  <c r="D9" i="1"/>
  <c r="D10" i="1"/>
  <c r="D11" i="1"/>
  <c r="D12" i="1"/>
  <c r="D13" i="1"/>
  <c r="D14" i="1"/>
  <c r="D15" i="1"/>
  <c r="D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aslima</author>
  </authors>
  <commentList>
    <comment ref="C4" authorId="0" shapeId="0" xr:uid="{00000000-0006-0000-0000-000001000000}">
      <text>
        <r>
          <rPr>
            <b/>
            <sz val="9"/>
            <color indexed="81"/>
            <rFont val="Tahoma"/>
            <family val="2"/>
          </rPr>
          <t>aslima:</t>
        </r>
        <r>
          <rPr>
            <sz val="9"/>
            <color indexed="81"/>
            <rFont val="Tahoma"/>
            <family val="2"/>
          </rPr>
          <t xml:space="preserve">
original measurings came out directly from the software
</t>
        </r>
      </text>
    </comment>
    <comment ref="D4" authorId="0" shapeId="0" xr:uid="{00000000-0006-0000-0000-000002000000}">
      <text>
        <r>
          <rPr>
            <b/>
            <sz val="9"/>
            <color indexed="81"/>
            <rFont val="Tahoma"/>
            <family val="2"/>
          </rPr>
          <t>aslima:</t>
        </r>
        <r>
          <rPr>
            <sz val="9"/>
            <color indexed="81"/>
            <rFont val="Tahoma"/>
            <family val="2"/>
          </rPr>
          <t xml:space="preserve">
turned values positive so that we can use them on the analysis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aslima</author>
  </authors>
  <commentList>
    <comment ref="M7" authorId="0" shapeId="0" xr:uid="{00000000-0006-0000-0A00-000001000000}">
      <text>
        <r>
          <rPr>
            <b/>
            <sz val="8"/>
            <color indexed="81"/>
            <rFont val="Tahoma"/>
            <family val="2"/>
          </rPr>
          <t>Customer:</t>
        </r>
        <r>
          <rPr>
            <sz val="8"/>
            <color indexed="81"/>
            <rFont val="Tahoma"/>
            <family val="2"/>
          </rPr>
          <t xml:space="preserve">
90s between each puff</t>
        </r>
      </text>
    </comment>
    <comment ref="C72" authorId="1" shapeId="0" xr:uid="{00000000-0006-0000-0A00-000002000000}">
      <text>
        <r>
          <rPr>
            <b/>
            <sz val="10"/>
            <color indexed="81"/>
            <rFont val="Arial"/>
            <family val="2"/>
          </rPr>
          <t>aslima:</t>
        </r>
        <r>
          <rPr>
            <sz val="10"/>
            <color indexed="81"/>
            <rFont val="Arial"/>
            <family val="2"/>
          </rPr>
          <t xml:space="preserve">
not sure if including this final measuring of the control will add some information.
In this case, the compounds of the EO seemed to have some blocking effect on the sensory receptors of the mite by the decreasing response to the higher concentrations. However, the final measuring with the acetone showed that the receptors are still "alive" and that they are reacting. </t>
        </r>
      </text>
    </comment>
    <comment ref="C131" authorId="0" shapeId="0" xr:uid="{00000000-0006-0000-0A00-000003000000}">
      <text>
        <r>
          <rPr>
            <b/>
            <sz val="8"/>
            <color indexed="81"/>
            <rFont val="Tahoma"/>
            <family val="2"/>
          </rPr>
          <t>Customer:</t>
        </r>
        <r>
          <rPr>
            <sz val="8"/>
            <color indexed="81"/>
            <rFont val="Tahoma"/>
            <family val="2"/>
          </rPr>
          <t xml:space="preserve">
90s between each puff</t>
        </r>
      </text>
    </comment>
    <comment ref="I131" authorId="0" shapeId="0" xr:uid="{00000000-0006-0000-0A00-000004000000}">
      <text>
        <r>
          <rPr>
            <b/>
            <sz val="8"/>
            <color indexed="81"/>
            <rFont val="Tahoma"/>
            <family val="2"/>
          </rPr>
          <t>Customer:</t>
        </r>
        <r>
          <rPr>
            <sz val="8"/>
            <color indexed="81"/>
            <rFont val="Tahoma"/>
            <family val="2"/>
          </rPr>
          <t xml:space="preserve">
90s between each puff</t>
        </r>
      </text>
    </comment>
    <comment ref="C132" authorId="0" shapeId="0" xr:uid="{00000000-0006-0000-0A00-000005000000}">
      <text>
        <r>
          <rPr>
            <b/>
            <sz val="8"/>
            <color indexed="81"/>
            <rFont val="Tahoma"/>
            <family val="2"/>
          </rPr>
          <t>Customer:</t>
        </r>
        <r>
          <rPr>
            <sz val="8"/>
            <color indexed="81"/>
            <rFont val="Tahoma"/>
            <family val="2"/>
          </rPr>
          <t xml:space="preserve">
90s between each puff</t>
        </r>
      </text>
    </comment>
    <comment ref="I132" authorId="0" shapeId="0" xr:uid="{00000000-0006-0000-0A00-000006000000}">
      <text>
        <r>
          <rPr>
            <b/>
            <sz val="8"/>
            <color indexed="81"/>
            <rFont val="Tahoma"/>
            <family val="2"/>
          </rPr>
          <t>Customer:</t>
        </r>
        <r>
          <rPr>
            <sz val="8"/>
            <color indexed="81"/>
            <rFont val="Tahoma"/>
            <family val="2"/>
          </rPr>
          <t xml:space="preserve">
90s between each puff</t>
        </r>
      </text>
    </comment>
    <comment ref="C133" authorId="0" shapeId="0" xr:uid="{00000000-0006-0000-0A00-000007000000}">
      <text>
        <r>
          <rPr>
            <b/>
            <sz val="8"/>
            <color indexed="81"/>
            <rFont val="Tahoma"/>
            <family val="2"/>
          </rPr>
          <t>Customer:</t>
        </r>
        <r>
          <rPr>
            <sz val="8"/>
            <color indexed="81"/>
            <rFont val="Tahoma"/>
            <family val="2"/>
          </rPr>
          <t xml:space="preserve">
90s between each puff</t>
        </r>
      </text>
    </comment>
    <comment ref="I133" authorId="0" shapeId="0" xr:uid="{00000000-0006-0000-0A00-000008000000}">
      <text>
        <r>
          <rPr>
            <b/>
            <sz val="8"/>
            <color indexed="81"/>
            <rFont val="Tahoma"/>
            <family val="2"/>
          </rPr>
          <t>Customer:</t>
        </r>
        <r>
          <rPr>
            <sz val="8"/>
            <color indexed="81"/>
            <rFont val="Tahoma"/>
            <family val="2"/>
          </rPr>
          <t xml:space="preserve">
90s between each puff</t>
        </r>
      </text>
    </comment>
    <comment ref="C134" authorId="0" shapeId="0" xr:uid="{00000000-0006-0000-0A00-000009000000}">
      <text>
        <r>
          <rPr>
            <b/>
            <sz val="8"/>
            <color indexed="81"/>
            <rFont val="Tahoma"/>
            <family val="2"/>
          </rPr>
          <t>Customer:</t>
        </r>
        <r>
          <rPr>
            <sz val="8"/>
            <color indexed="81"/>
            <rFont val="Tahoma"/>
            <family val="2"/>
          </rPr>
          <t xml:space="preserve">
90s between each puff</t>
        </r>
      </text>
    </comment>
    <comment ref="I134" authorId="0" shapeId="0" xr:uid="{00000000-0006-0000-0A00-00000A000000}">
      <text>
        <r>
          <rPr>
            <b/>
            <sz val="8"/>
            <color indexed="81"/>
            <rFont val="Tahoma"/>
            <family val="2"/>
          </rPr>
          <t>Customer:</t>
        </r>
        <r>
          <rPr>
            <sz val="8"/>
            <color indexed="81"/>
            <rFont val="Tahoma"/>
            <family val="2"/>
          </rPr>
          <t xml:space="preserve">
90s between each puff</t>
        </r>
      </text>
    </comment>
    <comment ref="C135" authorId="0" shapeId="0" xr:uid="{00000000-0006-0000-0A00-00000B000000}">
      <text>
        <r>
          <rPr>
            <b/>
            <sz val="8"/>
            <color indexed="81"/>
            <rFont val="Tahoma"/>
            <family val="2"/>
          </rPr>
          <t>Customer:</t>
        </r>
        <r>
          <rPr>
            <sz val="8"/>
            <color indexed="81"/>
            <rFont val="Tahoma"/>
            <family val="2"/>
          </rPr>
          <t xml:space="preserve">
90s between each puff</t>
        </r>
      </text>
    </comment>
    <comment ref="I135" authorId="0" shapeId="0" xr:uid="{00000000-0006-0000-0A00-00000C000000}">
      <text>
        <r>
          <rPr>
            <b/>
            <sz val="8"/>
            <color indexed="81"/>
            <rFont val="Tahoma"/>
            <family val="2"/>
          </rPr>
          <t>Customer:</t>
        </r>
        <r>
          <rPr>
            <sz val="8"/>
            <color indexed="81"/>
            <rFont val="Tahoma"/>
            <family val="2"/>
          </rPr>
          <t xml:space="preserve">
90s between each puff</t>
        </r>
      </text>
    </comment>
    <comment ref="C136" authorId="0" shapeId="0" xr:uid="{00000000-0006-0000-0A00-00000D000000}">
      <text>
        <r>
          <rPr>
            <b/>
            <sz val="8"/>
            <color indexed="81"/>
            <rFont val="Tahoma"/>
            <family val="2"/>
          </rPr>
          <t>Customer:</t>
        </r>
        <r>
          <rPr>
            <sz val="8"/>
            <color indexed="81"/>
            <rFont val="Tahoma"/>
            <family val="2"/>
          </rPr>
          <t xml:space="preserve">
90s between each puff</t>
        </r>
      </text>
    </comment>
    <comment ref="I136" authorId="0" shapeId="0" xr:uid="{00000000-0006-0000-0A00-00000E000000}">
      <text>
        <r>
          <rPr>
            <b/>
            <sz val="8"/>
            <color indexed="81"/>
            <rFont val="Tahoma"/>
            <family val="2"/>
          </rPr>
          <t>Customer:</t>
        </r>
        <r>
          <rPr>
            <sz val="8"/>
            <color indexed="81"/>
            <rFont val="Tahoma"/>
            <family val="2"/>
          </rPr>
          <t xml:space="preserve">
90s between each puff</t>
        </r>
      </text>
    </comment>
    <comment ref="O140" authorId="0" shapeId="0" xr:uid="{00000000-0006-0000-0A00-00000F000000}">
      <text>
        <r>
          <rPr>
            <b/>
            <sz val="8"/>
            <color indexed="81"/>
            <rFont val="Tahoma"/>
            <family val="2"/>
          </rPr>
          <t>Customer:</t>
        </r>
        <r>
          <rPr>
            <sz val="8"/>
            <color indexed="81"/>
            <rFont val="Tahoma"/>
            <family val="2"/>
          </rPr>
          <t xml:space="preserve">
90s between each puff</t>
        </r>
      </text>
    </comment>
    <comment ref="U140" authorId="0" shapeId="0" xr:uid="{00000000-0006-0000-0A00-000010000000}">
      <text>
        <r>
          <rPr>
            <b/>
            <sz val="8"/>
            <color indexed="81"/>
            <rFont val="Tahoma"/>
            <family val="2"/>
          </rPr>
          <t>Customer:</t>
        </r>
        <r>
          <rPr>
            <sz val="8"/>
            <color indexed="81"/>
            <rFont val="Tahoma"/>
            <family val="2"/>
          </rPr>
          <t xml:space="preserve">
90s between each puff</t>
        </r>
      </text>
    </comment>
    <comment ref="O141" authorId="0" shapeId="0" xr:uid="{00000000-0006-0000-0A00-000011000000}">
      <text>
        <r>
          <rPr>
            <b/>
            <sz val="8"/>
            <color indexed="81"/>
            <rFont val="Tahoma"/>
            <family val="2"/>
          </rPr>
          <t>Customer:</t>
        </r>
        <r>
          <rPr>
            <sz val="8"/>
            <color indexed="81"/>
            <rFont val="Tahoma"/>
            <family val="2"/>
          </rPr>
          <t xml:space="preserve">
90s between each puff</t>
        </r>
      </text>
    </comment>
    <comment ref="U141" authorId="0" shapeId="0" xr:uid="{00000000-0006-0000-0A00-000012000000}">
      <text>
        <r>
          <rPr>
            <b/>
            <sz val="8"/>
            <color indexed="81"/>
            <rFont val="Tahoma"/>
            <family val="2"/>
          </rPr>
          <t>Customer:</t>
        </r>
        <r>
          <rPr>
            <sz val="8"/>
            <color indexed="81"/>
            <rFont val="Tahoma"/>
            <family val="2"/>
          </rPr>
          <t xml:space="preserve">
90s between each puff</t>
        </r>
      </text>
    </comment>
    <comment ref="O142" authorId="0" shapeId="0" xr:uid="{00000000-0006-0000-0A00-000013000000}">
      <text>
        <r>
          <rPr>
            <b/>
            <sz val="8"/>
            <color indexed="81"/>
            <rFont val="Tahoma"/>
            <family val="2"/>
          </rPr>
          <t>Customer:</t>
        </r>
        <r>
          <rPr>
            <sz val="8"/>
            <color indexed="81"/>
            <rFont val="Tahoma"/>
            <family val="2"/>
          </rPr>
          <t xml:space="preserve">
90s between each puff</t>
        </r>
      </text>
    </comment>
    <comment ref="U142" authorId="0" shapeId="0" xr:uid="{00000000-0006-0000-0A00-000014000000}">
      <text>
        <r>
          <rPr>
            <b/>
            <sz val="8"/>
            <color indexed="81"/>
            <rFont val="Tahoma"/>
            <family val="2"/>
          </rPr>
          <t>Customer:</t>
        </r>
        <r>
          <rPr>
            <sz val="8"/>
            <color indexed="81"/>
            <rFont val="Tahoma"/>
            <family val="2"/>
          </rPr>
          <t xml:space="preserve">
90s between each puff</t>
        </r>
      </text>
    </comment>
    <comment ref="O143" authorId="0" shapeId="0" xr:uid="{00000000-0006-0000-0A00-000015000000}">
      <text>
        <r>
          <rPr>
            <b/>
            <sz val="8"/>
            <color indexed="81"/>
            <rFont val="Tahoma"/>
            <family val="2"/>
          </rPr>
          <t>Customer:</t>
        </r>
        <r>
          <rPr>
            <sz val="8"/>
            <color indexed="81"/>
            <rFont val="Tahoma"/>
            <family val="2"/>
          </rPr>
          <t xml:space="preserve">
90s between each puff</t>
        </r>
      </text>
    </comment>
    <comment ref="U143" authorId="0" shapeId="0" xr:uid="{00000000-0006-0000-0A00-000016000000}">
      <text>
        <r>
          <rPr>
            <b/>
            <sz val="8"/>
            <color indexed="81"/>
            <rFont val="Tahoma"/>
            <family val="2"/>
          </rPr>
          <t>Customer:</t>
        </r>
        <r>
          <rPr>
            <sz val="8"/>
            <color indexed="81"/>
            <rFont val="Tahoma"/>
            <family val="2"/>
          </rPr>
          <t xml:space="preserve">
90s between each puff</t>
        </r>
      </text>
    </comment>
    <comment ref="O144" authorId="0" shapeId="0" xr:uid="{00000000-0006-0000-0A00-000017000000}">
      <text>
        <r>
          <rPr>
            <b/>
            <sz val="8"/>
            <color indexed="81"/>
            <rFont val="Tahoma"/>
            <family val="2"/>
          </rPr>
          <t>Customer:</t>
        </r>
        <r>
          <rPr>
            <sz val="8"/>
            <color indexed="81"/>
            <rFont val="Tahoma"/>
            <family val="2"/>
          </rPr>
          <t xml:space="preserve">
90s between each puff</t>
        </r>
      </text>
    </comment>
    <comment ref="U144" authorId="0" shapeId="0" xr:uid="{00000000-0006-0000-0A00-000018000000}">
      <text>
        <r>
          <rPr>
            <b/>
            <sz val="8"/>
            <color indexed="81"/>
            <rFont val="Tahoma"/>
            <family val="2"/>
          </rPr>
          <t>Customer:</t>
        </r>
        <r>
          <rPr>
            <sz val="8"/>
            <color indexed="81"/>
            <rFont val="Tahoma"/>
            <family val="2"/>
          </rPr>
          <t xml:space="preserve">
90s between each puff</t>
        </r>
      </text>
    </comment>
    <comment ref="O145" authorId="0" shapeId="0" xr:uid="{00000000-0006-0000-0A00-000019000000}">
      <text>
        <r>
          <rPr>
            <b/>
            <sz val="8"/>
            <color indexed="81"/>
            <rFont val="Tahoma"/>
            <family val="2"/>
          </rPr>
          <t>Customer:</t>
        </r>
        <r>
          <rPr>
            <sz val="8"/>
            <color indexed="81"/>
            <rFont val="Tahoma"/>
            <family val="2"/>
          </rPr>
          <t xml:space="preserve">
90s between each puff</t>
        </r>
      </text>
    </comment>
    <comment ref="U145" authorId="0" shapeId="0" xr:uid="{00000000-0006-0000-0A00-00001A000000}">
      <text>
        <r>
          <rPr>
            <b/>
            <sz val="8"/>
            <color indexed="81"/>
            <rFont val="Tahoma"/>
            <family val="2"/>
          </rPr>
          <t>Customer:</t>
        </r>
        <r>
          <rPr>
            <sz val="8"/>
            <color indexed="81"/>
            <rFont val="Tahoma"/>
            <family val="2"/>
          </rPr>
          <t xml:space="preserve">
90s between each puff</t>
        </r>
      </text>
    </comment>
    <comment ref="O146" authorId="0" shapeId="0" xr:uid="{00000000-0006-0000-0A00-00001B000000}">
      <text>
        <r>
          <rPr>
            <b/>
            <sz val="8"/>
            <color indexed="81"/>
            <rFont val="Tahoma"/>
            <family val="2"/>
          </rPr>
          <t>Customer:</t>
        </r>
        <r>
          <rPr>
            <sz val="8"/>
            <color indexed="81"/>
            <rFont val="Tahoma"/>
            <family val="2"/>
          </rPr>
          <t xml:space="preserve">
90s between each puff</t>
        </r>
      </text>
    </comment>
    <comment ref="U146" authorId="0" shapeId="0" xr:uid="{00000000-0006-0000-0A00-00001C000000}">
      <text>
        <r>
          <rPr>
            <b/>
            <sz val="8"/>
            <color indexed="81"/>
            <rFont val="Tahoma"/>
            <family val="2"/>
          </rPr>
          <t>Customer:</t>
        </r>
        <r>
          <rPr>
            <sz val="8"/>
            <color indexed="81"/>
            <rFont val="Tahoma"/>
            <family val="2"/>
          </rPr>
          <t xml:space="preserve">
90s between each puff</t>
        </r>
      </text>
    </comment>
    <comment ref="U199" authorId="0" shapeId="0" xr:uid="{9AC0A04B-1406-41A3-A0AB-F10E1B7AFAF7}">
      <text>
        <r>
          <rPr>
            <b/>
            <sz val="8"/>
            <color indexed="81"/>
            <rFont val="Tahoma"/>
            <family val="2"/>
          </rPr>
          <t>Customer:</t>
        </r>
        <r>
          <rPr>
            <sz val="8"/>
            <color indexed="81"/>
            <rFont val="Tahoma"/>
            <family val="2"/>
          </rPr>
          <t xml:space="preserve">
90s between each puff</t>
        </r>
      </text>
    </comment>
    <comment ref="U200" authorId="0" shapeId="0" xr:uid="{AB7C09C3-E956-4124-A33F-AB0CBB6F1FAF}">
      <text>
        <r>
          <rPr>
            <b/>
            <sz val="8"/>
            <color indexed="81"/>
            <rFont val="Tahoma"/>
            <family val="2"/>
          </rPr>
          <t>Customer:</t>
        </r>
        <r>
          <rPr>
            <sz val="8"/>
            <color indexed="81"/>
            <rFont val="Tahoma"/>
            <family val="2"/>
          </rPr>
          <t xml:space="preserve">
90s between each puff</t>
        </r>
      </text>
    </comment>
    <comment ref="U201" authorId="0" shapeId="0" xr:uid="{C3E29659-0F36-4547-B730-BCC65BA479AF}">
      <text>
        <r>
          <rPr>
            <b/>
            <sz val="8"/>
            <color indexed="81"/>
            <rFont val="Tahoma"/>
            <family val="2"/>
          </rPr>
          <t>Customer:</t>
        </r>
        <r>
          <rPr>
            <sz val="8"/>
            <color indexed="81"/>
            <rFont val="Tahoma"/>
            <family val="2"/>
          </rPr>
          <t xml:space="preserve">
90s between each puff</t>
        </r>
      </text>
    </comment>
    <comment ref="U202" authorId="0" shapeId="0" xr:uid="{FA8B2B34-6A75-4CB5-8EA5-BB3BD726C3EC}">
      <text>
        <r>
          <rPr>
            <b/>
            <sz val="8"/>
            <color indexed="81"/>
            <rFont val="Tahoma"/>
            <family val="2"/>
          </rPr>
          <t>Customer:</t>
        </r>
        <r>
          <rPr>
            <sz val="8"/>
            <color indexed="81"/>
            <rFont val="Tahoma"/>
            <family val="2"/>
          </rPr>
          <t xml:space="preserve">
90s between each puff</t>
        </r>
      </text>
    </comment>
    <comment ref="U203" authorId="0" shapeId="0" xr:uid="{BECE2E27-EA22-4665-98CB-3B207FB61502}">
      <text>
        <r>
          <rPr>
            <b/>
            <sz val="8"/>
            <color indexed="81"/>
            <rFont val="Tahoma"/>
            <family val="2"/>
          </rPr>
          <t>Customer:</t>
        </r>
        <r>
          <rPr>
            <sz val="8"/>
            <color indexed="81"/>
            <rFont val="Tahoma"/>
            <family val="2"/>
          </rPr>
          <t xml:space="preserve">
90s between each puff</t>
        </r>
      </text>
    </comment>
    <comment ref="U204" authorId="0" shapeId="0" xr:uid="{F84612C6-C8D2-4D17-83C7-E6AA591F6679}">
      <text>
        <r>
          <rPr>
            <b/>
            <sz val="8"/>
            <color indexed="81"/>
            <rFont val="Tahoma"/>
            <family val="2"/>
          </rPr>
          <t>Customer:</t>
        </r>
        <r>
          <rPr>
            <sz val="8"/>
            <color indexed="81"/>
            <rFont val="Tahoma"/>
            <family val="2"/>
          </rPr>
          <t xml:space="preserve">
90s between each puff</t>
        </r>
      </text>
    </comment>
    <comment ref="U205" authorId="0" shapeId="0" xr:uid="{9119C8A9-02A5-423B-ABE6-3C0822E55845}">
      <text>
        <r>
          <rPr>
            <b/>
            <sz val="8"/>
            <color indexed="81"/>
            <rFont val="Tahoma"/>
            <family val="2"/>
          </rPr>
          <t>Customer:</t>
        </r>
        <r>
          <rPr>
            <sz val="8"/>
            <color indexed="81"/>
            <rFont val="Tahoma"/>
            <family val="2"/>
          </rPr>
          <t xml:space="preserve">
90s between each puff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review</author>
    <author>aslima</author>
  </authors>
  <commentList>
    <comment ref="I3" authorId="0" shapeId="0" xr:uid="{CE31F56F-13F4-45D3-8BE6-F29E6450D497}">
      <text>
        <r>
          <rPr>
            <b/>
            <sz val="9"/>
            <color indexed="81"/>
            <rFont val="Tahoma"/>
            <family val="2"/>
          </rPr>
          <t>review:</t>
        </r>
        <r>
          <rPr>
            <sz val="9"/>
            <color indexed="81"/>
            <rFont val="Tahoma"/>
            <family val="2"/>
          </rPr>
          <t xml:space="preserve">
VARROA FORELEG 1</t>
        </r>
      </text>
    </comment>
    <comment ref="F4" authorId="0" shapeId="0" xr:uid="{3E5DE4E5-3C3D-4522-B03C-A06D819A8D52}">
      <text>
        <r>
          <rPr>
            <b/>
            <sz val="9"/>
            <color indexed="81"/>
            <rFont val="Tahoma"/>
            <family val="2"/>
          </rPr>
          <t>review:</t>
        </r>
        <r>
          <rPr>
            <sz val="9"/>
            <color indexed="81"/>
            <rFont val="Tahoma"/>
            <family val="2"/>
          </rPr>
          <t xml:space="preserve">
VARROA FORELEG 1</t>
        </r>
      </text>
    </comment>
    <comment ref="A5" authorId="0" shapeId="0" xr:uid="{E2F8096B-6693-48E8-9890-F1A678671472}">
      <text>
        <r>
          <rPr>
            <b/>
            <sz val="9"/>
            <color indexed="81"/>
            <rFont val="Tahoma"/>
            <family val="2"/>
          </rPr>
          <t>review:</t>
        </r>
        <r>
          <rPr>
            <sz val="9"/>
            <color indexed="81"/>
            <rFont val="Tahoma"/>
            <family val="2"/>
          </rPr>
          <t xml:space="preserve">
VARROA FORELEG 1</t>
        </r>
      </text>
    </comment>
    <comment ref="B5" authorId="0" shapeId="0" xr:uid="{8B8907BF-9961-4E5D-B1EA-D03504682C80}">
      <text>
        <r>
          <rPr>
            <b/>
            <sz val="9"/>
            <color indexed="81"/>
            <rFont val="Tahoma"/>
            <family val="2"/>
          </rPr>
          <t>review:</t>
        </r>
        <r>
          <rPr>
            <sz val="9"/>
            <color indexed="81"/>
            <rFont val="Tahoma"/>
            <family val="2"/>
          </rPr>
          <t xml:space="preserve">
acetone control
before stimuli of EO</t>
        </r>
      </text>
    </comment>
    <comment ref="A15" authorId="0" shapeId="0" xr:uid="{DF416FA1-85BC-4F0A-B082-30C253AEFF0D}">
      <text>
        <r>
          <rPr>
            <b/>
            <sz val="9"/>
            <color indexed="81"/>
            <rFont val="Tahoma"/>
            <family val="2"/>
          </rPr>
          <t>review:</t>
        </r>
        <r>
          <rPr>
            <sz val="9"/>
            <color indexed="81"/>
            <rFont val="Tahoma"/>
            <family val="2"/>
          </rPr>
          <t xml:space="preserve">
VARROA FORELEG 1</t>
        </r>
      </text>
    </comment>
    <comment ref="A25" authorId="0" shapeId="0" xr:uid="{E615229D-80C4-48E9-8641-CEC7F5984826}">
      <text>
        <r>
          <rPr>
            <b/>
            <sz val="9"/>
            <color indexed="81"/>
            <rFont val="Tahoma"/>
            <family val="2"/>
          </rPr>
          <t>review:</t>
        </r>
        <r>
          <rPr>
            <sz val="9"/>
            <color indexed="81"/>
            <rFont val="Tahoma"/>
            <family val="2"/>
          </rPr>
          <t xml:space="preserve">
VARROA FORELEG 1</t>
        </r>
      </text>
    </comment>
    <comment ref="A35" authorId="0" shapeId="0" xr:uid="{505E7022-9FC8-4AC4-89E0-A9C7358EDDB8}">
      <text>
        <r>
          <rPr>
            <b/>
            <sz val="9"/>
            <color indexed="81"/>
            <rFont val="Tahoma"/>
            <family val="2"/>
          </rPr>
          <t>review:</t>
        </r>
        <r>
          <rPr>
            <sz val="9"/>
            <color indexed="81"/>
            <rFont val="Tahoma"/>
            <family val="2"/>
          </rPr>
          <t xml:space="preserve">
VARROA FORELEG 1</t>
        </r>
      </text>
    </comment>
    <comment ref="A45" authorId="0" shapeId="0" xr:uid="{5A11F299-5F0B-468B-A0E1-0A44714A4197}">
      <text>
        <r>
          <rPr>
            <b/>
            <sz val="9"/>
            <color indexed="81"/>
            <rFont val="Tahoma"/>
            <family val="2"/>
          </rPr>
          <t>review:</t>
        </r>
        <r>
          <rPr>
            <sz val="9"/>
            <color indexed="81"/>
            <rFont val="Tahoma"/>
            <family val="2"/>
          </rPr>
          <t xml:space="preserve">
VARROA FORELEG 1</t>
        </r>
      </text>
    </comment>
    <comment ref="A55" authorId="0" shapeId="0" xr:uid="{4A986EAB-7525-4727-85D4-8AEE10C2D977}">
      <text>
        <r>
          <rPr>
            <b/>
            <sz val="9"/>
            <color indexed="81"/>
            <rFont val="Tahoma"/>
            <family val="2"/>
          </rPr>
          <t>review:</t>
        </r>
        <r>
          <rPr>
            <sz val="9"/>
            <color indexed="81"/>
            <rFont val="Tahoma"/>
            <family val="2"/>
          </rPr>
          <t xml:space="preserve">
VARROA FORELEG 1</t>
        </r>
      </text>
    </comment>
    <comment ref="A65" authorId="0" shapeId="0" xr:uid="{A6AFFE5B-1320-4612-ADDB-5DCEB219A4E6}">
      <text>
        <r>
          <rPr>
            <b/>
            <sz val="9"/>
            <color indexed="81"/>
            <rFont val="Tahoma"/>
            <family val="2"/>
          </rPr>
          <t>review:</t>
        </r>
        <r>
          <rPr>
            <sz val="9"/>
            <color indexed="81"/>
            <rFont val="Tahoma"/>
            <family val="2"/>
          </rPr>
          <t xml:space="preserve">
VARROA FORELEG 1</t>
        </r>
      </text>
    </comment>
    <comment ref="A75" authorId="0" shapeId="0" xr:uid="{17F8BF00-43A8-47FA-B418-4145B0FBF68F}">
      <text>
        <r>
          <rPr>
            <b/>
            <sz val="9"/>
            <color indexed="81"/>
            <rFont val="Tahoma"/>
            <family val="2"/>
          </rPr>
          <t>review:</t>
        </r>
        <r>
          <rPr>
            <sz val="9"/>
            <color indexed="81"/>
            <rFont val="Tahoma"/>
            <family val="2"/>
          </rPr>
          <t xml:space="preserve">
VARROA FORELEG 1</t>
        </r>
      </text>
    </comment>
    <comment ref="B75" authorId="1" shapeId="0" xr:uid="{2842E852-7D26-4D3C-BA8E-CF5E096F06A0}">
      <text>
        <r>
          <rPr>
            <b/>
            <sz val="10"/>
            <color indexed="81"/>
            <rFont val="Arial"/>
            <family val="2"/>
          </rPr>
          <t>aslima:</t>
        </r>
        <r>
          <rPr>
            <sz val="10"/>
            <color indexed="81"/>
            <rFont val="Arial"/>
            <family val="2"/>
          </rPr>
          <t xml:space="preserve">
not sure if including this final measuring of the control will add some information.
In this case, the compounds of the EO seemed to have some blocking effect on the sensory receptors of the mite by the decreasing response to the higher concentrations. However, the final measuring with the acetone showed that the receptors are still "alive" and that they are reacting. </t>
        </r>
      </text>
    </comment>
  </commentList>
</comments>
</file>

<file path=xl/sharedStrings.xml><?xml version="1.0" encoding="utf-8"?>
<sst xmlns="http://schemas.openxmlformats.org/spreadsheetml/2006/main" count="571" uniqueCount="109">
  <si>
    <t>01fev1</t>
  </si>
  <si>
    <t>air</t>
  </si>
  <si>
    <t>acet</t>
  </si>
  <si>
    <t xml:space="preserve">01fev3 </t>
  </si>
  <si>
    <t>4444 0.1</t>
  </si>
  <si>
    <t>01fev2</t>
  </si>
  <si>
    <t>01fev4</t>
  </si>
  <si>
    <t>01fev5</t>
  </si>
  <si>
    <t>01fev6</t>
  </si>
  <si>
    <t>02fev1</t>
  </si>
  <si>
    <t>02fev2</t>
  </si>
  <si>
    <t>02fev3</t>
  </si>
  <si>
    <t>02fev4</t>
  </si>
  <si>
    <t>avg</t>
  </si>
  <si>
    <t>SE</t>
  </si>
  <si>
    <t>avg acet</t>
  </si>
  <si>
    <t>suggested by Vicky</t>
  </si>
  <si>
    <t>(stimuli-control)/control*100+100</t>
  </si>
  <si>
    <r>
      <t>NORMALIZED DATA (corrected according to</t>
    </r>
    <r>
      <rPr>
        <b/>
        <sz val="11"/>
        <color rgb="FFFF0000"/>
        <rFont val="Calibri"/>
        <family val="2"/>
        <scheme val="minor"/>
      </rPr>
      <t xml:space="preserve"> avg air </t>
    </r>
    <r>
      <rPr>
        <b/>
        <sz val="11"/>
        <color theme="1"/>
        <rFont val="Calibri"/>
        <family val="2"/>
        <scheme val="minor"/>
      </rPr>
      <t>: before and after)  )</t>
    </r>
  </si>
  <si>
    <t>avg air</t>
  </si>
  <si>
    <t>corrected according to avg acetone</t>
  </si>
  <si>
    <t>corrected according to avg air</t>
  </si>
  <si>
    <t>exp</t>
  </si>
  <si>
    <t>stimuli</t>
  </si>
  <si>
    <t>response</t>
  </si>
  <si>
    <t>Sig=0,088</t>
  </si>
  <si>
    <t>Sig=0,045</t>
  </si>
  <si>
    <t>Sig=0,356</t>
  </si>
  <si>
    <t>Sig=,112</t>
  </si>
  <si>
    <t>Sig=0,043</t>
  </si>
  <si>
    <t>Sig=0,324</t>
  </si>
  <si>
    <t>Sig=0,122</t>
  </si>
  <si>
    <t>Sig=0,123</t>
  </si>
  <si>
    <t>Sig=0,064</t>
  </si>
  <si>
    <t>Sig=0,073</t>
  </si>
  <si>
    <t>Sig=0,146</t>
  </si>
  <si>
    <t>Sig=0,009</t>
  </si>
  <si>
    <t>Sig=0,021</t>
  </si>
  <si>
    <t>Sig=0,251</t>
  </si>
  <si>
    <t>Sig=0,152</t>
  </si>
  <si>
    <t>Sig=0,608</t>
  </si>
  <si>
    <t>Sig=0,349</t>
  </si>
  <si>
    <t>Sig=0,496</t>
  </si>
  <si>
    <t>Sig=0,303</t>
  </si>
  <si>
    <t>Sig=0,312</t>
  </si>
  <si>
    <t>Sig=0,183</t>
  </si>
  <si>
    <t>Sig=0,335</t>
  </si>
  <si>
    <t>Sig=0,389</t>
  </si>
  <si>
    <t>Sig=0,392</t>
  </si>
  <si>
    <t>Sig=0,302</t>
  </si>
  <si>
    <t>Sig=0,754</t>
  </si>
  <si>
    <t>Sig=0,466</t>
  </si>
  <si>
    <t>Sig=0,023</t>
  </si>
  <si>
    <t>Sig=0,633</t>
  </si>
  <si>
    <t>Sig=0,473</t>
  </si>
  <si>
    <t>Sig=0,468</t>
  </si>
  <si>
    <t>Sig=0,359</t>
  </si>
  <si>
    <t>Sig=0,374</t>
  </si>
  <si>
    <t>Sig=0,526</t>
  </si>
  <si>
    <t>Sig=0,000</t>
  </si>
  <si>
    <t>Sig=0,001</t>
  </si>
  <si>
    <t>Sig=0,265</t>
  </si>
  <si>
    <t>Sig=0,158</t>
  </si>
  <si>
    <t>Sig=0,782</t>
  </si>
  <si>
    <t>Sig=0,048</t>
  </si>
  <si>
    <t>Sig=0,403</t>
  </si>
  <si>
    <t>Sig=0,345</t>
  </si>
  <si>
    <t>Sig=0,338</t>
  </si>
  <si>
    <t>Sig=0,209</t>
  </si>
  <si>
    <t>Sig=0,310</t>
  </si>
  <si>
    <t>Sig=0,373</t>
  </si>
  <si>
    <t>Sig=0,003</t>
  </si>
  <si>
    <t>New data analysis after Nurit's e-mail on Nov 16th, 2015</t>
  </si>
  <si>
    <r>
      <t>NORMALIZED DATA (corrected according to</t>
    </r>
    <r>
      <rPr>
        <b/>
        <sz val="11"/>
        <color rgb="FF0070C0"/>
        <rFont val="Calibri"/>
        <family val="2"/>
        <scheme val="minor"/>
      </rPr>
      <t xml:space="preserve"> </t>
    </r>
    <r>
      <rPr>
        <b/>
        <sz val="11"/>
        <color theme="9"/>
        <rFont val="Calibri"/>
        <family val="2"/>
        <scheme val="minor"/>
      </rPr>
      <t>avg acetone</t>
    </r>
    <r>
      <rPr>
        <b/>
        <sz val="11"/>
        <color rgb="FFFF0000"/>
        <rFont val="Calibri"/>
        <family val="2"/>
        <scheme val="minor"/>
      </rPr>
      <t xml:space="preserve"> </t>
    </r>
    <r>
      <rPr>
        <b/>
        <sz val="11"/>
        <color theme="1"/>
        <rFont val="Calibri"/>
        <family val="2"/>
        <scheme val="minor"/>
      </rPr>
      <t>: before and after)  )</t>
    </r>
  </si>
  <si>
    <t>except</t>
  </si>
  <si>
    <t>except 01fev1 + 01fev4 + 02fev2</t>
  </si>
  <si>
    <t>with 10 replicates</t>
  </si>
  <si>
    <t>WITHOUT THE REPLICATES 01FEV1 + 01FEV4 + 02FEV2</t>
  </si>
  <si>
    <t xml:space="preserve">original data </t>
  </si>
  <si>
    <t xml:space="preserve">acet </t>
  </si>
  <si>
    <t>Varroa foreleg</t>
  </si>
  <si>
    <t>01fev3</t>
  </si>
  <si>
    <t>Response (mV)</t>
  </si>
  <si>
    <t>as the formula in Eliash et al 2014</t>
  </si>
  <si>
    <t>(stimuli-control)/stimuli*100+100</t>
  </si>
  <si>
    <t>stimuli (%, v/v)</t>
  </si>
  <si>
    <t>VF1</t>
  </si>
  <si>
    <t>VF2</t>
  </si>
  <si>
    <t>VF3</t>
  </si>
  <si>
    <t>VF4</t>
  </si>
  <si>
    <t>VF5</t>
  </si>
  <si>
    <t>VF6</t>
  </si>
  <si>
    <t>VF7</t>
  </si>
  <si>
    <t>VF8</t>
  </si>
  <si>
    <t>VF9</t>
  </si>
  <si>
    <t>VF10</t>
  </si>
  <si>
    <t>C0</t>
  </si>
  <si>
    <t>C1</t>
  </si>
  <si>
    <t>C2</t>
  </si>
  <si>
    <t>C3</t>
  </si>
  <si>
    <t>C4</t>
  </si>
  <si>
    <t>C5</t>
  </si>
  <si>
    <t>C6</t>
  </si>
  <si>
    <t>C7</t>
  </si>
  <si>
    <t>modified matrix data to perform analysis on R Studio</t>
  </si>
  <si>
    <t>acet (after)</t>
  </si>
  <si>
    <t>acet (before)</t>
  </si>
  <si>
    <t>Code of exp:</t>
  </si>
  <si>
    <t>Code of stimuli: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</si>
</sst>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charset val="177"/>
      <scheme val="minor"/>
    </font>
    <font>
      <sz val="11"/>
      <color theme="1"/>
      <name val="Calibri"/>
      <family val="2"/>
      <scheme val="minor"/>
    </font>
    <font>
      <sz val="11"/>
      <color rgb="FFFF0000"/>
      <name val="Calibri"/>
      <family val="2"/>
      <charset val="177"/>
      <scheme val="minor"/>
    </font>
    <font>
      <b/>
      <sz val="11"/>
      <color theme="1"/>
      <name val="Calibri"/>
      <family val="2"/>
      <scheme val="minor"/>
    </font>
    <font>
      <sz val="8"/>
      <color indexed="81"/>
      <name val="Tahoma"/>
      <family val="2"/>
    </font>
    <font>
      <b/>
      <sz val="8"/>
      <color indexed="81"/>
      <name val="Tahoma"/>
      <family val="2"/>
    </font>
    <font>
      <b/>
      <sz val="11"/>
      <color rgb="FFFF0000"/>
      <name val="Calibri"/>
      <family val="2"/>
      <scheme val="minor"/>
    </font>
    <font>
      <b/>
      <sz val="9"/>
      <color indexed="81"/>
      <name val="Tahoma"/>
      <family val="2"/>
    </font>
    <font>
      <sz val="9"/>
      <color indexed="81"/>
      <name val="Tahoma"/>
      <family val="2"/>
    </font>
    <font>
      <b/>
      <sz val="16"/>
      <color theme="1"/>
      <name val="Calibri"/>
      <family val="2"/>
      <scheme val="minor"/>
    </font>
    <font>
      <b/>
      <sz val="11"/>
      <color rgb="FF0070C0"/>
      <name val="Calibri"/>
      <family val="2"/>
      <scheme val="minor"/>
    </font>
    <font>
      <b/>
      <sz val="14"/>
      <color theme="1"/>
      <name val="Calibri"/>
      <family val="2"/>
      <scheme val="minor"/>
    </font>
    <font>
      <b/>
      <sz val="11"/>
      <color theme="9"/>
      <name val="Calibri"/>
      <family val="2"/>
      <scheme val="minor"/>
    </font>
    <font>
      <b/>
      <sz val="10"/>
      <color indexed="81"/>
      <name val="Arial"/>
      <family val="2"/>
    </font>
    <font>
      <sz val="10"/>
      <color indexed="81"/>
      <name val="Arial"/>
      <family val="2"/>
    </font>
    <font>
      <i/>
      <sz val="11"/>
      <color theme="1"/>
      <name val="Calibri"/>
      <family val="2"/>
      <scheme val="minor"/>
    </font>
    <font>
      <sz val="8"/>
      <name val="Calibri"/>
      <family val="2"/>
      <charset val="177"/>
      <scheme val="minor"/>
    </font>
    <font>
      <i/>
      <sz val="10"/>
      <color theme="1"/>
      <name val="Calibri"/>
      <family val="2"/>
      <charset val="177"/>
      <scheme val="minor"/>
    </font>
    <font>
      <i/>
      <sz val="11"/>
      <color theme="1"/>
      <name val="Calibri"/>
      <family val="2"/>
      <charset val="177"/>
      <scheme val="minor"/>
    </font>
  </fonts>
  <fills count="10">
    <fill>
      <patternFill patternType="none"/>
    </fill>
    <fill>
      <patternFill patternType="gray125"/>
    </fill>
    <fill>
      <patternFill patternType="solid">
        <fgColor theme="3" tint="0.79998168889431442"/>
        <bgColor indexed="64"/>
      </patternFill>
    </fill>
    <fill>
      <patternFill patternType="solid">
        <fgColor theme="9"/>
        <bgColor indexed="64"/>
      </patternFill>
    </fill>
    <fill>
      <patternFill patternType="solid">
        <fgColor theme="3"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92D050"/>
        <bgColor indexed="64"/>
      </patternFill>
    </fill>
    <fill>
      <patternFill patternType="solid">
        <fgColor theme="6"/>
        <bgColor indexed="64"/>
      </patternFill>
    </fill>
    <fill>
      <patternFill patternType="solid">
        <fgColor theme="9" tint="0.79998168889431442"/>
        <bgColor indexed="64"/>
      </patternFill>
    </fill>
  </fills>
  <borders count="13">
    <border>
      <left/>
      <right/>
      <top/>
      <bottom/>
      <diagonal/>
    </border>
    <border>
      <left/>
      <right style="thin">
        <color indexed="64"/>
      </right>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right/>
      <top/>
      <bottom style="thin">
        <color indexed="64"/>
      </bottom>
      <diagonal/>
    </border>
    <border>
      <left/>
      <right style="thick">
        <color rgb="FFFF0000"/>
      </right>
      <top/>
      <bottom style="thin">
        <color indexed="64"/>
      </bottom>
      <diagonal/>
    </border>
    <border>
      <left/>
      <right/>
      <top/>
      <bottom style="medium">
        <color indexed="18"/>
      </bottom>
      <diagonal/>
    </border>
  </borders>
  <cellStyleXfs count="1">
    <xf numFmtId="0" fontId="0" fillId="0" borderId="0"/>
  </cellStyleXfs>
  <cellXfs count="72">
    <xf numFmtId="0" fontId="0" fillId="0" borderId="0" xfId="0"/>
    <xf numFmtId="0" fontId="3" fillId="0" borderId="0" xfId="0" applyFont="1"/>
    <xf numFmtId="0" fontId="2" fillId="0" borderId="0" xfId="0" applyFont="1"/>
    <xf numFmtId="0" fontId="0" fillId="0" borderId="0" xfId="0" applyAlignment="1">
      <alignment horizontal="center"/>
    </xf>
    <xf numFmtId="0" fontId="9" fillId="0" borderId="0" xfId="0" applyFont="1"/>
    <xf numFmtId="0" fontId="1" fillId="0" borderId="0" xfId="0" applyFont="1"/>
    <xf numFmtId="0" fontId="3" fillId="2" borderId="0" xfId="0" applyFont="1" applyFill="1"/>
    <xf numFmtId="0" fontId="0" fillId="2" borderId="0" xfId="0" applyFill="1"/>
    <xf numFmtId="0" fontId="0" fillId="2" borderId="1" xfId="0" applyFill="1" applyBorder="1"/>
    <xf numFmtId="0" fontId="0" fillId="0" borderId="0" xfId="0" applyFill="1"/>
    <xf numFmtId="0" fontId="0" fillId="3" borderId="0" xfId="0" applyFill="1"/>
    <xf numFmtId="0" fontId="3" fillId="4" borderId="0" xfId="0" applyFont="1" applyFill="1"/>
    <xf numFmtId="0" fontId="0" fillId="4" borderId="0" xfId="0" applyFill="1"/>
    <xf numFmtId="0" fontId="0" fillId="4" borderId="1" xfId="0" applyFill="1" applyBorder="1"/>
    <xf numFmtId="0" fontId="1" fillId="4" borderId="0" xfId="0" applyFont="1" applyFill="1" applyAlignment="1">
      <alignment horizontal="center"/>
    </xf>
    <xf numFmtId="0" fontId="3" fillId="5" borderId="0" xfId="0" applyFont="1" applyFill="1"/>
    <xf numFmtId="0" fontId="0" fillId="5" borderId="0" xfId="0" applyFill="1"/>
    <xf numFmtId="0" fontId="0" fillId="5" borderId="1" xfId="0" applyFill="1" applyBorder="1"/>
    <xf numFmtId="0" fontId="1" fillId="5" borderId="0" xfId="0" applyFont="1" applyFill="1" applyAlignment="1">
      <alignment horizontal="center"/>
    </xf>
    <xf numFmtId="0" fontId="0" fillId="6" borderId="1" xfId="0" applyFill="1" applyBorder="1"/>
    <xf numFmtId="0" fontId="0" fillId="2" borderId="0" xfId="0" applyFill="1" applyBorder="1"/>
    <xf numFmtId="0" fontId="0" fillId="4" borderId="0" xfId="0" applyFill="1" applyBorder="1"/>
    <xf numFmtId="0" fontId="0" fillId="5" borderId="0" xfId="0" applyFill="1" applyBorder="1"/>
    <xf numFmtId="0" fontId="0" fillId="0" borderId="0" xfId="0" applyBorder="1"/>
    <xf numFmtId="0" fontId="0" fillId="6" borderId="0" xfId="0" applyFill="1" applyBorder="1"/>
    <xf numFmtId="0" fontId="3" fillId="2" borderId="0" xfId="0" applyFont="1" applyFill="1" applyAlignment="1">
      <alignment horizontal="center"/>
    </xf>
    <xf numFmtId="0" fontId="0" fillId="7" borderId="0" xfId="0" applyFill="1"/>
    <xf numFmtId="0" fontId="0" fillId="3" borderId="0" xfId="0" applyFill="1" applyBorder="1"/>
    <xf numFmtId="0" fontId="3" fillId="6" borderId="0" xfId="0" applyFont="1" applyFill="1" applyBorder="1"/>
    <xf numFmtId="0" fontId="1" fillId="6" borderId="0" xfId="0" applyFont="1" applyFill="1" applyBorder="1" applyAlignment="1">
      <alignment horizontal="center"/>
    </xf>
    <xf numFmtId="0" fontId="0" fillId="3" borderId="2" xfId="0" applyFill="1" applyBorder="1"/>
    <xf numFmtId="0" fontId="0" fillId="3" borderId="3" xfId="0" applyFill="1" applyBorder="1"/>
    <xf numFmtId="0" fontId="0" fillId="0" borderId="3" xfId="0" applyBorder="1"/>
    <xf numFmtId="0" fontId="0" fillId="0" borderId="4" xfId="0" applyBorder="1"/>
    <xf numFmtId="0" fontId="0" fillId="3" borderId="5" xfId="0" applyFill="1" applyBorder="1"/>
    <xf numFmtId="0" fontId="0" fillId="0" borderId="6" xfId="0" applyBorder="1"/>
    <xf numFmtId="0" fontId="0" fillId="0" borderId="5" xfId="0" applyBorder="1"/>
    <xf numFmtId="0" fontId="0" fillId="0" borderId="7" xfId="0" applyBorder="1"/>
    <xf numFmtId="0" fontId="0" fillId="0" borderId="8" xfId="0" applyBorder="1"/>
    <xf numFmtId="0" fontId="0" fillId="0" borderId="9" xfId="0" applyBorder="1"/>
    <xf numFmtId="0" fontId="0" fillId="0" borderId="2" xfId="0" applyBorder="1"/>
    <xf numFmtId="0" fontId="0" fillId="0" borderId="0" xfId="0" applyBorder="1" applyAlignment="1">
      <alignment horizontal="center"/>
    </xf>
    <xf numFmtId="0" fontId="2" fillId="0" borderId="0" xfId="0" applyFont="1" applyBorder="1"/>
    <xf numFmtId="0" fontId="0" fillId="7" borderId="5" xfId="0" applyFill="1" applyBorder="1"/>
    <xf numFmtId="0" fontId="0" fillId="7" borderId="7" xfId="0" applyFill="1" applyBorder="1"/>
    <xf numFmtId="0" fontId="0" fillId="7" borderId="8" xfId="0" applyFill="1" applyBorder="1"/>
    <xf numFmtId="0" fontId="0" fillId="7" borderId="9" xfId="0" applyFill="1" applyBorder="1"/>
    <xf numFmtId="0" fontId="0" fillId="8" borderId="0" xfId="0" applyFill="1"/>
    <xf numFmtId="0" fontId="15" fillId="0" borderId="8" xfId="0" applyFont="1" applyBorder="1"/>
    <xf numFmtId="0" fontId="15" fillId="0" borderId="8" xfId="0" applyFont="1" applyFill="1" applyBorder="1"/>
    <xf numFmtId="49" fontId="0" fillId="0" borderId="0" xfId="0" applyNumberFormat="1"/>
    <xf numFmtId="164" fontId="0" fillId="0" borderId="0" xfId="0" applyNumberFormat="1"/>
    <xf numFmtId="0" fontId="0" fillId="9" borderId="0" xfId="0" applyFill="1"/>
    <xf numFmtId="49" fontId="0" fillId="0" borderId="10" xfId="0" applyNumberFormat="1" applyBorder="1"/>
    <xf numFmtId="0" fontId="0" fillId="0" borderId="10" xfId="0" applyBorder="1"/>
    <xf numFmtId="164" fontId="0" fillId="0" borderId="10" xfId="0" applyNumberFormat="1" applyBorder="1"/>
    <xf numFmtId="0" fontId="0" fillId="0" borderId="11" xfId="0" applyBorder="1"/>
    <xf numFmtId="0" fontId="3" fillId="0" borderId="0" xfId="0" applyFont="1" applyFill="1" applyBorder="1"/>
    <xf numFmtId="0" fontId="0" fillId="0" borderId="0" xfId="0" applyFill="1" applyBorder="1" applyAlignment="1"/>
    <xf numFmtId="0" fontId="17" fillId="0" borderId="12" xfId="0" applyFont="1" applyFill="1" applyBorder="1" applyAlignment="1">
      <alignment horizontal="right"/>
    </xf>
    <xf numFmtId="49" fontId="0" fillId="0" borderId="0" xfId="0" applyNumberFormat="1" applyFill="1" applyBorder="1"/>
    <xf numFmtId="0" fontId="2" fillId="0" borderId="0" xfId="0" applyFont="1" applyFill="1" applyBorder="1"/>
    <xf numFmtId="0" fontId="0" fillId="0" borderId="0" xfId="0" applyFill="1" applyBorder="1"/>
    <xf numFmtId="0" fontId="15" fillId="0" borderId="0" xfId="0" applyFont="1" applyFill="1" applyBorder="1"/>
    <xf numFmtId="0" fontId="15" fillId="0" borderId="0" xfId="0" applyFont="1" applyBorder="1"/>
    <xf numFmtId="0" fontId="0" fillId="0" borderId="0" xfId="0" applyFill="1" applyBorder="1" applyAlignment="1">
      <alignment horizontal="center"/>
    </xf>
    <xf numFmtId="0" fontId="17" fillId="0" borderId="0" xfId="0" applyFont="1" applyFill="1" applyBorder="1" applyAlignment="1">
      <alignment horizontal="right"/>
    </xf>
    <xf numFmtId="0" fontId="18" fillId="0" borderId="0" xfId="0" applyFont="1" applyFill="1" applyBorder="1" applyAlignment="1">
      <alignment horizontal="center"/>
    </xf>
    <xf numFmtId="0" fontId="0" fillId="0" borderId="0" xfId="0" applyFill="1" applyBorder="1" applyAlignment="1">
      <alignment vertical="center" textRotation="90"/>
    </xf>
    <xf numFmtId="0" fontId="0" fillId="0" borderId="0" xfId="0" applyAlignment="1">
      <alignment horizontal="center" vertical="center" textRotation="90"/>
    </xf>
    <xf numFmtId="0" fontId="11" fillId="7" borderId="0" xfId="0" applyFont="1" applyFill="1" applyAlignment="1">
      <alignment horizontal="center"/>
    </xf>
    <xf numFmtId="0" fontId="0" fillId="0" borderId="0" xfId="0" applyBorder="1" applyAlignment="1">
      <alignment horizontal="center" vertical="center" textRotation="9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1734692260272657"/>
          <c:y val="7.5692888780808848E-2"/>
          <c:w val="0.64380832100839547"/>
          <c:h val="0.61375271967133649"/>
        </c:manualLayout>
      </c:layout>
      <c:lineChart>
        <c:grouping val="stacked"/>
        <c:varyColors val="0"/>
        <c:ser>
          <c:idx val="0"/>
          <c:order val="0"/>
          <c:errBars>
            <c:errDir val="y"/>
            <c:errBarType val="plus"/>
            <c:errValType val="cust"/>
            <c:noEndCap val="0"/>
            <c:plus>
              <c:numRef>
                <c:f>'FINAL_all data'!$O$26:$O$31</c:f>
                <c:numCache>
                  <c:formatCode>General</c:formatCode>
                  <c:ptCount val="6"/>
                  <c:pt idx="0">
                    <c:v>7.1322065813878455</c:v>
                  </c:pt>
                  <c:pt idx="1">
                    <c:v>5.3413417959073168</c:v>
                  </c:pt>
                  <c:pt idx="2">
                    <c:v>8.8381941456889201</c:v>
                  </c:pt>
                  <c:pt idx="3">
                    <c:v>7.6598265910762509</c:v>
                  </c:pt>
                  <c:pt idx="4">
                    <c:v>15.74978649080585</c:v>
                  </c:pt>
                  <c:pt idx="5">
                    <c:v>14.10323105364027</c:v>
                  </c:pt>
                </c:numCache>
              </c:numRef>
            </c:plus>
            <c:minus>
              <c:numRef>
                <c:f>'FINAL_all data'!$O$26:$O$31</c:f>
                <c:numCache>
                  <c:formatCode>General</c:formatCode>
                  <c:ptCount val="6"/>
                  <c:pt idx="0">
                    <c:v>7.1322065813878455</c:v>
                  </c:pt>
                  <c:pt idx="1">
                    <c:v>5.3413417959073168</c:v>
                  </c:pt>
                  <c:pt idx="2">
                    <c:v>8.8381941456889201</c:v>
                  </c:pt>
                  <c:pt idx="3">
                    <c:v>7.6598265910762509</c:v>
                  </c:pt>
                  <c:pt idx="4">
                    <c:v>15.74978649080585</c:v>
                  </c:pt>
                  <c:pt idx="5">
                    <c:v>14.10323105364027</c:v>
                  </c:pt>
                </c:numCache>
              </c:numRef>
            </c:minus>
          </c:errBars>
          <c:cat>
            <c:numRef>
              <c:f>'FINAL_all data'!$C$26:$C$31</c:f>
              <c:numCache>
                <c:formatCode>General</c:formatCode>
                <c:ptCount val="6"/>
                <c:pt idx="0">
                  <c:v>0.1</c:v>
                </c:pt>
                <c:pt idx="1">
                  <c:v>0.25</c:v>
                </c:pt>
                <c:pt idx="2">
                  <c:v>0.5</c:v>
                </c:pt>
                <c:pt idx="3">
                  <c:v>1</c:v>
                </c:pt>
                <c:pt idx="4">
                  <c:v>2.5</c:v>
                </c:pt>
                <c:pt idx="5">
                  <c:v>5</c:v>
                </c:pt>
              </c:numCache>
            </c:numRef>
          </c:cat>
          <c:val>
            <c:numRef>
              <c:f>'FINAL_all data'!$N$26:$N$31</c:f>
              <c:numCache>
                <c:formatCode>General</c:formatCode>
                <c:ptCount val="6"/>
                <c:pt idx="0">
                  <c:v>109.13194233337859</c:v>
                </c:pt>
                <c:pt idx="1">
                  <c:v>97.476744902336435</c:v>
                </c:pt>
                <c:pt idx="2">
                  <c:v>101.28121063415243</c:v>
                </c:pt>
                <c:pt idx="3">
                  <c:v>95.470154216914167</c:v>
                </c:pt>
                <c:pt idx="4">
                  <c:v>78.725985229987074</c:v>
                </c:pt>
                <c:pt idx="5">
                  <c:v>77.126186353532177</c:v>
                </c:pt>
              </c:numCache>
            </c:numRef>
          </c:val>
          <c:smooth val="1"/>
          <c:extLst>
            <c:ext xmlns:c16="http://schemas.microsoft.com/office/drawing/2014/chart" uri="{C3380CC4-5D6E-409C-BE32-E72D297353CC}">
              <c16:uniqueId val="{00000000-20B3-4ED9-AFA9-9393442149B6}"/>
            </c:ext>
          </c:extLst>
        </c:ser>
        <c:dLbls>
          <c:showLegendKey val="0"/>
          <c:showVal val="0"/>
          <c:showCatName val="0"/>
          <c:showSerName val="0"/>
          <c:showPercent val="0"/>
          <c:showBubbleSize val="0"/>
        </c:dLbls>
        <c:marker val="1"/>
        <c:smooth val="0"/>
        <c:axId val="144428416"/>
        <c:axId val="197264896"/>
      </c:lineChart>
      <c:catAx>
        <c:axId val="144428416"/>
        <c:scaling>
          <c:orientation val="minMax"/>
        </c:scaling>
        <c:delete val="0"/>
        <c:axPos val="b"/>
        <c:title>
          <c:tx>
            <c:rich>
              <a:bodyPr/>
              <a:lstStyle/>
              <a:p>
                <a:pPr>
                  <a:defRPr/>
                </a:pPr>
                <a:r>
                  <a:rPr lang="en-US"/>
                  <a:t>concent</a:t>
                </a:r>
                <a:r>
                  <a:rPr lang="en-US" baseline="0"/>
                  <a:t> %</a:t>
                </a:r>
                <a:r>
                  <a:rPr lang="en-US"/>
                  <a:t> (v/v)</a:t>
                </a:r>
              </a:p>
            </c:rich>
          </c:tx>
          <c:overlay val="0"/>
        </c:title>
        <c:numFmt formatCode="General" sourceLinked="1"/>
        <c:majorTickMark val="out"/>
        <c:minorTickMark val="none"/>
        <c:tickLblPos val="nextTo"/>
        <c:crossAx val="197264896"/>
        <c:crosses val="autoZero"/>
        <c:auto val="1"/>
        <c:lblAlgn val="ctr"/>
        <c:lblOffset val="100"/>
        <c:noMultiLvlLbl val="0"/>
      </c:catAx>
      <c:valAx>
        <c:axId val="197264896"/>
        <c:scaling>
          <c:orientation val="minMax"/>
          <c:max val="135"/>
          <c:min val="70"/>
        </c:scaling>
        <c:delete val="0"/>
        <c:axPos val="l"/>
        <c:title>
          <c:tx>
            <c:rich>
              <a:bodyPr rot="-5400000" vert="horz"/>
              <a:lstStyle/>
              <a:p>
                <a:pPr>
                  <a:defRPr/>
                </a:pPr>
                <a:r>
                  <a:rPr lang="en-US"/>
                  <a:t>normalized</a:t>
                </a:r>
                <a:r>
                  <a:rPr lang="en-US" baseline="0"/>
                  <a:t> re</a:t>
                </a:r>
                <a:r>
                  <a:rPr lang="en-US"/>
                  <a:t>sponse amp. (%)</a:t>
                </a:r>
              </a:p>
            </c:rich>
          </c:tx>
          <c:layout>
            <c:manualLayout>
              <c:xMode val="edge"/>
              <c:yMode val="edge"/>
              <c:x val="6.3564146818163997E-2"/>
              <c:y val="9.7421807939266178E-2"/>
            </c:manualLayout>
          </c:layout>
          <c:overlay val="0"/>
        </c:title>
        <c:numFmt formatCode="General" sourceLinked="1"/>
        <c:majorTickMark val="out"/>
        <c:minorTickMark val="none"/>
        <c:tickLblPos val="nextTo"/>
        <c:crossAx val="144428416"/>
        <c:crosses val="autoZero"/>
        <c:crossBetween val="between"/>
      </c:valAx>
    </c:plotArea>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1734692260272668"/>
          <c:y val="7.5692888780808862E-2"/>
          <c:w val="0.6438083210083958"/>
          <c:h val="0.6137527196713366"/>
        </c:manualLayout>
      </c:layout>
      <c:lineChart>
        <c:grouping val="stacked"/>
        <c:varyColors val="0"/>
        <c:ser>
          <c:idx val="0"/>
          <c:order val="0"/>
          <c:errBars>
            <c:errDir val="y"/>
            <c:errBarType val="plus"/>
            <c:errValType val="cust"/>
            <c:noEndCap val="0"/>
            <c:plus>
              <c:numRef>
                <c:f>'FINAL_all data'!$O$52:$O$58</c:f>
                <c:numCache>
                  <c:formatCode>General</c:formatCode>
                  <c:ptCount val="7"/>
                  <c:pt idx="0">
                    <c:v>14.093465569070689</c:v>
                  </c:pt>
                  <c:pt idx="1">
                    <c:v>6.9109153330863107</c:v>
                  </c:pt>
                  <c:pt idx="2">
                    <c:v>8.132553837016431</c:v>
                  </c:pt>
                  <c:pt idx="3">
                    <c:v>9.1201496945260239</c:v>
                  </c:pt>
                  <c:pt idx="4">
                    <c:v>9.9618662779032814</c:v>
                  </c:pt>
                  <c:pt idx="5">
                    <c:v>12.725551664001728</c:v>
                  </c:pt>
                  <c:pt idx="6">
                    <c:v>12.079727464343732</c:v>
                  </c:pt>
                </c:numCache>
              </c:numRef>
            </c:plus>
            <c:minus>
              <c:numRef>
                <c:f>'FINAL_all data'!$O$52:$O$58</c:f>
                <c:numCache>
                  <c:formatCode>General</c:formatCode>
                  <c:ptCount val="7"/>
                  <c:pt idx="0">
                    <c:v>14.093465569070689</c:v>
                  </c:pt>
                  <c:pt idx="1">
                    <c:v>6.9109153330863107</c:v>
                  </c:pt>
                  <c:pt idx="2">
                    <c:v>8.132553837016431</c:v>
                  </c:pt>
                  <c:pt idx="3">
                    <c:v>9.1201496945260239</c:v>
                  </c:pt>
                  <c:pt idx="4">
                    <c:v>9.9618662779032814</c:v>
                  </c:pt>
                  <c:pt idx="5">
                    <c:v>12.725551664001728</c:v>
                  </c:pt>
                  <c:pt idx="6">
                    <c:v>12.079727464343732</c:v>
                  </c:pt>
                </c:numCache>
              </c:numRef>
            </c:minus>
          </c:errBars>
          <c:cat>
            <c:strRef>
              <c:f>'FINAL_all data'!$C$52:$C$58</c:f>
              <c:strCache>
                <c:ptCount val="7"/>
                <c:pt idx="0">
                  <c:v>acet</c:v>
                </c:pt>
                <c:pt idx="1">
                  <c:v>0,1</c:v>
                </c:pt>
                <c:pt idx="2">
                  <c:v>0,25</c:v>
                </c:pt>
                <c:pt idx="3">
                  <c:v>0,5</c:v>
                </c:pt>
                <c:pt idx="4">
                  <c:v>1</c:v>
                </c:pt>
                <c:pt idx="5">
                  <c:v>2,5</c:v>
                </c:pt>
                <c:pt idx="6">
                  <c:v>5</c:v>
                </c:pt>
              </c:strCache>
            </c:strRef>
          </c:cat>
          <c:val>
            <c:numRef>
              <c:f>'FINAL_all data'!$N$52:$N$58</c:f>
              <c:numCache>
                <c:formatCode>General</c:formatCode>
                <c:ptCount val="7"/>
                <c:pt idx="0">
                  <c:v>95.426428474577889</c:v>
                </c:pt>
                <c:pt idx="1">
                  <c:v>110.79516783960351</c:v>
                </c:pt>
                <c:pt idx="2">
                  <c:v>98.053791839847065</c:v>
                </c:pt>
                <c:pt idx="3">
                  <c:v>102.94522430989505</c:v>
                </c:pt>
                <c:pt idx="4">
                  <c:v>97.152533201484133</c:v>
                </c:pt>
                <c:pt idx="5">
                  <c:v>84.854846395531126</c:v>
                </c:pt>
                <c:pt idx="6">
                  <c:v>83.201460031054623</c:v>
                </c:pt>
              </c:numCache>
            </c:numRef>
          </c:val>
          <c:smooth val="1"/>
          <c:extLst>
            <c:ext xmlns:c16="http://schemas.microsoft.com/office/drawing/2014/chart" uri="{C3380CC4-5D6E-409C-BE32-E72D297353CC}">
              <c16:uniqueId val="{00000000-A59A-4753-AFBD-184E3829E976}"/>
            </c:ext>
          </c:extLst>
        </c:ser>
        <c:dLbls>
          <c:showLegendKey val="0"/>
          <c:showVal val="0"/>
          <c:showCatName val="0"/>
          <c:showSerName val="0"/>
          <c:showPercent val="0"/>
          <c:showBubbleSize val="0"/>
        </c:dLbls>
        <c:marker val="1"/>
        <c:smooth val="0"/>
        <c:axId val="197309952"/>
        <c:axId val="197311872"/>
      </c:lineChart>
      <c:catAx>
        <c:axId val="197309952"/>
        <c:scaling>
          <c:orientation val="minMax"/>
        </c:scaling>
        <c:delete val="0"/>
        <c:axPos val="b"/>
        <c:title>
          <c:tx>
            <c:rich>
              <a:bodyPr/>
              <a:lstStyle/>
              <a:p>
                <a:pPr>
                  <a:defRPr/>
                </a:pPr>
                <a:r>
                  <a:rPr lang="en-US"/>
                  <a:t>amount (ug)</a:t>
                </a:r>
              </a:p>
            </c:rich>
          </c:tx>
          <c:overlay val="0"/>
        </c:title>
        <c:numFmt formatCode="General" sourceLinked="1"/>
        <c:majorTickMark val="out"/>
        <c:minorTickMark val="none"/>
        <c:tickLblPos val="nextTo"/>
        <c:crossAx val="197311872"/>
        <c:crosses val="autoZero"/>
        <c:auto val="1"/>
        <c:lblAlgn val="ctr"/>
        <c:lblOffset val="100"/>
        <c:noMultiLvlLbl val="0"/>
      </c:catAx>
      <c:valAx>
        <c:axId val="197311872"/>
        <c:scaling>
          <c:orientation val="minMax"/>
          <c:max val="135"/>
          <c:min val="70"/>
        </c:scaling>
        <c:delete val="0"/>
        <c:axPos val="l"/>
        <c:title>
          <c:tx>
            <c:rich>
              <a:bodyPr rot="-5400000" vert="horz"/>
              <a:lstStyle/>
              <a:p>
                <a:pPr>
                  <a:defRPr/>
                </a:pPr>
                <a:r>
                  <a:rPr lang="en-US"/>
                  <a:t>response amp. (normalized values)</a:t>
                </a:r>
              </a:p>
            </c:rich>
          </c:tx>
          <c:layout>
            <c:manualLayout>
              <c:xMode val="edge"/>
              <c:yMode val="edge"/>
              <c:x val="6.3564146818163997E-2"/>
              <c:y val="9.7421807939266206E-2"/>
            </c:manualLayout>
          </c:layout>
          <c:overlay val="0"/>
        </c:title>
        <c:numFmt formatCode="General" sourceLinked="1"/>
        <c:majorTickMark val="out"/>
        <c:minorTickMark val="none"/>
        <c:tickLblPos val="nextTo"/>
        <c:crossAx val="197309952"/>
        <c:crosses val="autoZero"/>
        <c:crossBetween val="between"/>
        <c:majorUnit val="10"/>
      </c:valAx>
    </c:plotArea>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1734692260272657"/>
          <c:y val="7.5692888780808848E-2"/>
          <c:w val="0.64380832100839547"/>
          <c:h val="0.61375271967133649"/>
        </c:manualLayout>
      </c:layout>
      <c:lineChart>
        <c:grouping val="stacked"/>
        <c:varyColors val="0"/>
        <c:ser>
          <c:idx val="0"/>
          <c:order val="0"/>
          <c:errBars>
            <c:errDir val="y"/>
            <c:errBarType val="plus"/>
            <c:errValType val="cust"/>
            <c:noEndCap val="0"/>
            <c:plus>
              <c:numRef>
                <c:f>'FINAL_all data'!$O$38:$O$43</c:f>
                <c:numCache>
                  <c:formatCode>General</c:formatCode>
                  <c:ptCount val="6"/>
                  <c:pt idx="0">
                    <c:v>6.2790044634582429</c:v>
                  </c:pt>
                  <c:pt idx="1">
                    <c:v>4.9872676968328999</c:v>
                  </c:pt>
                  <c:pt idx="2">
                    <c:v>9.0070745710508149</c:v>
                  </c:pt>
                  <c:pt idx="3">
                    <c:v>10.621144475434127</c:v>
                  </c:pt>
                  <c:pt idx="4">
                    <c:v>11.047733538360095</c:v>
                  </c:pt>
                  <c:pt idx="5">
                    <c:v>13.322173767016329</c:v>
                  </c:pt>
                </c:numCache>
              </c:numRef>
            </c:plus>
            <c:minus>
              <c:numRef>
                <c:f>'FINAL_all data'!$O$38:$O$43</c:f>
                <c:numCache>
                  <c:formatCode>General</c:formatCode>
                  <c:ptCount val="6"/>
                  <c:pt idx="0">
                    <c:v>6.2790044634582429</c:v>
                  </c:pt>
                  <c:pt idx="1">
                    <c:v>4.9872676968328999</c:v>
                  </c:pt>
                  <c:pt idx="2">
                    <c:v>9.0070745710508149</c:v>
                  </c:pt>
                  <c:pt idx="3">
                    <c:v>10.621144475434127</c:v>
                  </c:pt>
                  <c:pt idx="4">
                    <c:v>11.047733538360095</c:v>
                  </c:pt>
                  <c:pt idx="5">
                    <c:v>13.322173767016329</c:v>
                  </c:pt>
                </c:numCache>
              </c:numRef>
            </c:minus>
          </c:errBars>
          <c:cat>
            <c:numRef>
              <c:f>'FINAL_all data'!$C$38:$C$43</c:f>
              <c:numCache>
                <c:formatCode>General</c:formatCode>
                <c:ptCount val="6"/>
                <c:pt idx="0">
                  <c:v>0.1</c:v>
                </c:pt>
                <c:pt idx="1">
                  <c:v>0.25</c:v>
                </c:pt>
                <c:pt idx="2">
                  <c:v>0.5</c:v>
                </c:pt>
                <c:pt idx="3">
                  <c:v>1</c:v>
                </c:pt>
                <c:pt idx="4">
                  <c:v>2.5</c:v>
                </c:pt>
                <c:pt idx="5">
                  <c:v>5</c:v>
                </c:pt>
              </c:numCache>
            </c:numRef>
          </c:cat>
          <c:val>
            <c:numRef>
              <c:f>'FINAL_all data'!$N$38:$N$43</c:f>
              <c:numCache>
                <c:formatCode>General</c:formatCode>
                <c:ptCount val="6"/>
                <c:pt idx="0">
                  <c:v>114.3778294410005</c:v>
                </c:pt>
                <c:pt idx="1">
                  <c:v>99.836792340886362</c:v>
                </c:pt>
                <c:pt idx="2">
                  <c:v>108.10764748904853</c:v>
                </c:pt>
                <c:pt idx="3">
                  <c:v>102.25167041759671</c:v>
                </c:pt>
                <c:pt idx="4">
                  <c:v>94.08025128210457</c:v>
                </c:pt>
                <c:pt idx="5">
                  <c:v>93.941669255726268</c:v>
                </c:pt>
              </c:numCache>
            </c:numRef>
          </c:val>
          <c:smooth val="1"/>
          <c:extLst>
            <c:ext xmlns:c16="http://schemas.microsoft.com/office/drawing/2014/chart" uri="{C3380CC4-5D6E-409C-BE32-E72D297353CC}">
              <c16:uniqueId val="{00000000-1387-44A7-BE53-27868E9F3830}"/>
            </c:ext>
          </c:extLst>
        </c:ser>
        <c:dLbls>
          <c:showLegendKey val="0"/>
          <c:showVal val="0"/>
          <c:showCatName val="0"/>
          <c:showSerName val="0"/>
          <c:showPercent val="0"/>
          <c:showBubbleSize val="0"/>
        </c:dLbls>
        <c:marker val="1"/>
        <c:smooth val="0"/>
        <c:axId val="197328256"/>
        <c:axId val="204891648"/>
      </c:lineChart>
      <c:catAx>
        <c:axId val="197328256"/>
        <c:scaling>
          <c:orientation val="minMax"/>
        </c:scaling>
        <c:delete val="0"/>
        <c:axPos val="b"/>
        <c:title>
          <c:tx>
            <c:rich>
              <a:bodyPr/>
              <a:lstStyle/>
              <a:p>
                <a:pPr>
                  <a:defRPr/>
                </a:pPr>
                <a:r>
                  <a:rPr lang="en-US"/>
                  <a:t>concent</a:t>
                </a:r>
                <a:r>
                  <a:rPr lang="en-US" baseline="0"/>
                  <a:t> % (v/v)</a:t>
                </a:r>
                <a:endParaRPr lang="en-US"/>
              </a:p>
            </c:rich>
          </c:tx>
          <c:overlay val="0"/>
        </c:title>
        <c:numFmt formatCode="General" sourceLinked="1"/>
        <c:majorTickMark val="out"/>
        <c:minorTickMark val="none"/>
        <c:tickLblPos val="nextTo"/>
        <c:crossAx val="204891648"/>
        <c:crosses val="autoZero"/>
        <c:auto val="1"/>
        <c:lblAlgn val="ctr"/>
        <c:lblOffset val="100"/>
        <c:noMultiLvlLbl val="0"/>
      </c:catAx>
      <c:valAx>
        <c:axId val="204891648"/>
        <c:scaling>
          <c:orientation val="minMax"/>
          <c:max val="135"/>
          <c:min val="70"/>
        </c:scaling>
        <c:delete val="0"/>
        <c:axPos val="l"/>
        <c:title>
          <c:tx>
            <c:rich>
              <a:bodyPr rot="-5400000" vert="horz"/>
              <a:lstStyle/>
              <a:p>
                <a:pPr>
                  <a:defRPr/>
                </a:pPr>
                <a:r>
                  <a:rPr lang="en-US"/>
                  <a:t>response amp. (normalized values) %</a:t>
                </a:r>
              </a:p>
            </c:rich>
          </c:tx>
          <c:layout>
            <c:manualLayout>
              <c:xMode val="edge"/>
              <c:yMode val="edge"/>
              <c:x val="6.3564146818163997E-2"/>
              <c:y val="9.7421807939266178E-2"/>
            </c:manualLayout>
          </c:layout>
          <c:overlay val="0"/>
        </c:title>
        <c:numFmt formatCode="General" sourceLinked="1"/>
        <c:majorTickMark val="out"/>
        <c:minorTickMark val="none"/>
        <c:tickLblPos val="nextTo"/>
        <c:crossAx val="197328256"/>
        <c:crosses val="autoZero"/>
        <c:crossBetween val="between"/>
        <c:majorUnit val="10"/>
      </c:valAx>
    </c:plotArea>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1734692260272668"/>
          <c:y val="7.5692888780808862E-2"/>
          <c:w val="0.6438083210083958"/>
          <c:h val="0.6137527196713366"/>
        </c:manualLayout>
      </c:layout>
      <c:lineChart>
        <c:grouping val="stacked"/>
        <c:varyColors val="0"/>
        <c:ser>
          <c:idx val="0"/>
          <c:order val="0"/>
          <c:errBars>
            <c:errDir val="y"/>
            <c:errBarType val="plus"/>
            <c:errValType val="cust"/>
            <c:noEndCap val="0"/>
            <c:plus>
              <c:numRef>
                <c:f>'FINAL_all data'!$O$65:$O$71</c:f>
                <c:numCache>
                  <c:formatCode>General</c:formatCode>
                  <c:ptCount val="7"/>
                  <c:pt idx="0">
                    <c:v>9.5129382064377044</c:v>
                  </c:pt>
                  <c:pt idx="1">
                    <c:v>11.471719632141788</c:v>
                  </c:pt>
                  <c:pt idx="2">
                    <c:v>10.693096087392428</c:v>
                  </c:pt>
                  <c:pt idx="3">
                    <c:v>12.835729798150211</c:v>
                  </c:pt>
                  <c:pt idx="4">
                    <c:v>10.107458601058624</c:v>
                  </c:pt>
                  <c:pt idx="5">
                    <c:v>7.6171716531787546</c:v>
                  </c:pt>
                  <c:pt idx="6">
                    <c:v>8.7708567184189139</c:v>
                  </c:pt>
                </c:numCache>
              </c:numRef>
            </c:plus>
            <c:minus>
              <c:numRef>
                <c:f>'FINAL_all data'!$O$65:$O$71</c:f>
                <c:numCache>
                  <c:formatCode>General</c:formatCode>
                  <c:ptCount val="7"/>
                  <c:pt idx="0">
                    <c:v>9.5129382064377044</c:v>
                  </c:pt>
                  <c:pt idx="1">
                    <c:v>11.471719632141788</c:v>
                  </c:pt>
                  <c:pt idx="2">
                    <c:v>10.693096087392428</c:v>
                  </c:pt>
                  <c:pt idx="3">
                    <c:v>12.835729798150211</c:v>
                  </c:pt>
                  <c:pt idx="4">
                    <c:v>10.107458601058624</c:v>
                  </c:pt>
                  <c:pt idx="5">
                    <c:v>7.6171716531787546</c:v>
                  </c:pt>
                  <c:pt idx="6">
                    <c:v>8.7708567184189139</c:v>
                  </c:pt>
                </c:numCache>
              </c:numRef>
            </c:minus>
          </c:errBars>
          <c:cat>
            <c:strRef>
              <c:f>'FINAL_all data'!$C$65:$C$72</c:f>
              <c:strCache>
                <c:ptCount val="8"/>
                <c:pt idx="0">
                  <c:v>acet</c:v>
                </c:pt>
                <c:pt idx="1">
                  <c:v>0,1</c:v>
                </c:pt>
                <c:pt idx="2">
                  <c:v>0,25</c:v>
                </c:pt>
                <c:pt idx="3">
                  <c:v>0,5</c:v>
                </c:pt>
                <c:pt idx="4">
                  <c:v>1</c:v>
                </c:pt>
                <c:pt idx="5">
                  <c:v>2,5</c:v>
                </c:pt>
                <c:pt idx="6">
                  <c:v>5</c:v>
                </c:pt>
                <c:pt idx="7">
                  <c:v>acet </c:v>
                </c:pt>
              </c:strCache>
            </c:strRef>
          </c:cat>
          <c:val>
            <c:numRef>
              <c:f>'FINAL_all data'!$N$65:$N$72</c:f>
              <c:numCache>
                <c:formatCode>General</c:formatCode>
                <c:ptCount val="8"/>
                <c:pt idx="0">
                  <c:v>106.09193148172892</c:v>
                </c:pt>
                <c:pt idx="1">
                  <c:v>119.72793120267337</c:v>
                </c:pt>
                <c:pt idx="2">
                  <c:v>105.52472094766013</c:v>
                </c:pt>
                <c:pt idx="3">
                  <c:v>113.12603694991996</c:v>
                </c:pt>
                <c:pt idx="4">
                  <c:v>105.42963526881128</c:v>
                </c:pt>
                <c:pt idx="5">
                  <c:v>94.029419010637426</c:v>
                </c:pt>
                <c:pt idx="6">
                  <c:v>93.136352512476449</c:v>
                </c:pt>
                <c:pt idx="7">
                  <c:v>104.9268854176039</c:v>
                </c:pt>
              </c:numCache>
            </c:numRef>
          </c:val>
          <c:smooth val="1"/>
          <c:extLst>
            <c:ext xmlns:c16="http://schemas.microsoft.com/office/drawing/2014/chart" uri="{C3380CC4-5D6E-409C-BE32-E72D297353CC}">
              <c16:uniqueId val="{00000000-102F-4820-8301-0F815A635B56}"/>
            </c:ext>
          </c:extLst>
        </c:ser>
        <c:dLbls>
          <c:showLegendKey val="0"/>
          <c:showVal val="0"/>
          <c:showCatName val="0"/>
          <c:showSerName val="0"/>
          <c:showPercent val="0"/>
          <c:showBubbleSize val="0"/>
        </c:dLbls>
        <c:marker val="1"/>
        <c:smooth val="0"/>
        <c:axId val="204928512"/>
        <c:axId val="204930432"/>
      </c:lineChart>
      <c:catAx>
        <c:axId val="204928512"/>
        <c:scaling>
          <c:orientation val="minMax"/>
        </c:scaling>
        <c:delete val="0"/>
        <c:axPos val="b"/>
        <c:title>
          <c:tx>
            <c:rich>
              <a:bodyPr/>
              <a:lstStyle/>
              <a:p>
                <a:pPr>
                  <a:defRPr/>
                </a:pPr>
                <a:r>
                  <a:rPr lang="en-US"/>
                  <a:t>amount (ug)</a:t>
                </a:r>
              </a:p>
            </c:rich>
          </c:tx>
          <c:overlay val="0"/>
        </c:title>
        <c:numFmt formatCode="General" sourceLinked="1"/>
        <c:majorTickMark val="out"/>
        <c:minorTickMark val="none"/>
        <c:tickLblPos val="nextTo"/>
        <c:crossAx val="204930432"/>
        <c:crosses val="autoZero"/>
        <c:auto val="1"/>
        <c:lblAlgn val="ctr"/>
        <c:lblOffset val="100"/>
        <c:noMultiLvlLbl val="0"/>
      </c:catAx>
      <c:valAx>
        <c:axId val="204930432"/>
        <c:scaling>
          <c:orientation val="minMax"/>
          <c:max val="135"/>
          <c:min val="70"/>
        </c:scaling>
        <c:delete val="0"/>
        <c:axPos val="l"/>
        <c:title>
          <c:tx>
            <c:rich>
              <a:bodyPr rot="-5400000" vert="horz"/>
              <a:lstStyle/>
              <a:p>
                <a:pPr>
                  <a:defRPr/>
                </a:pPr>
                <a:r>
                  <a:rPr lang="en-US"/>
                  <a:t>response amp. (normalized values)</a:t>
                </a:r>
              </a:p>
            </c:rich>
          </c:tx>
          <c:layout>
            <c:manualLayout>
              <c:xMode val="edge"/>
              <c:yMode val="edge"/>
              <c:x val="6.3564146818163997E-2"/>
              <c:y val="9.7421807939266206E-2"/>
            </c:manualLayout>
          </c:layout>
          <c:overlay val="0"/>
        </c:title>
        <c:numFmt formatCode="General" sourceLinked="1"/>
        <c:majorTickMark val="out"/>
        <c:minorTickMark val="none"/>
        <c:tickLblPos val="nextTo"/>
        <c:crossAx val="204928512"/>
        <c:crosses val="autoZero"/>
        <c:crossBetween val="between"/>
        <c:majorUnit val="10"/>
      </c:valAx>
    </c:plotArea>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chart" Target="../charts/chart3.xml"/><Relationship Id="rId7" Type="http://schemas.openxmlformats.org/officeDocument/2006/relationships/image" Target="../media/image1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22</xdr:col>
      <xdr:colOff>0</xdr:colOff>
      <xdr:row>40</xdr:row>
      <xdr:rowOff>76200</xdr:rowOff>
    </xdr:to>
    <xdr:pic>
      <xdr:nvPicPr>
        <xdr:cNvPr id="1025" name="Picture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974275200" y="381000"/>
          <a:ext cx="9753600" cy="7315200"/>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457200</xdr:colOff>
      <xdr:row>2</xdr:row>
      <xdr:rowOff>19050</xdr:rowOff>
    </xdr:from>
    <xdr:to>
      <xdr:col>21</xdr:col>
      <xdr:colOff>457200</xdr:colOff>
      <xdr:row>40</xdr:row>
      <xdr:rowOff>95250</xdr:rowOff>
    </xdr:to>
    <xdr:pic>
      <xdr:nvPicPr>
        <xdr:cNvPr id="1025" name="Picture 1">
          <a:extLst>
            <a:ext uri="{FF2B5EF4-FFF2-40B4-BE49-F238E27FC236}">
              <a16:creationId xmlns:a16="http://schemas.microsoft.com/office/drawing/2014/main" id="{00000000-0008-0000-09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974427600" y="400050"/>
          <a:ext cx="9753600" cy="7315200"/>
        </a:xfrm>
        <a:prstGeom prst="rect">
          <a:avLst/>
        </a:prstGeom>
        <a:noFill/>
        <a:ln w="1">
          <a:noFill/>
          <a:miter lim="800000"/>
          <a:headEnd/>
          <a:tailEnd type="none" w="med" len="med"/>
        </a:ln>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16</xdr:col>
      <xdr:colOff>0</xdr:colOff>
      <xdr:row>20</xdr:row>
      <xdr:rowOff>119063</xdr:rowOff>
    </xdr:from>
    <xdr:to>
      <xdr:col>21</xdr:col>
      <xdr:colOff>150019</xdr:colOff>
      <xdr:row>30</xdr:row>
      <xdr:rowOff>185737</xdr:rowOff>
    </xdr:to>
    <xdr:graphicFrame macro="">
      <xdr:nvGraphicFramePr>
        <xdr:cNvPr id="2" name="Chart 2">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11906</xdr:colOff>
      <xdr:row>47</xdr:row>
      <xdr:rowOff>107156</xdr:rowOff>
    </xdr:from>
    <xdr:to>
      <xdr:col>21</xdr:col>
      <xdr:colOff>161925</xdr:colOff>
      <xdr:row>58</xdr:row>
      <xdr:rowOff>10544</xdr:rowOff>
    </xdr:to>
    <xdr:graphicFrame macro="">
      <xdr:nvGraphicFramePr>
        <xdr:cNvPr id="3" name="Chart 9">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595313</xdr:colOff>
      <xdr:row>32</xdr:row>
      <xdr:rowOff>107156</xdr:rowOff>
    </xdr:from>
    <xdr:to>
      <xdr:col>21</xdr:col>
      <xdr:colOff>138113</xdr:colOff>
      <xdr:row>42</xdr:row>
      <xdr:rowOff>173830</xdr:rowOff>
    </xdr:to>
    <xdr:graphicFrame macro="">
      <xdr:nvGraphicFramePr>
        <xdr:cNvPr id="4" name="Chart 2">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583406</xdr:colOff>
      <xdr:row>60</xdr:row>
      <xdr:rowOff>83344</xdr:rowOff>
    </xdr:from>
    <xdr:to>
      <xdr:col>21</xdr:col>
      <xdr:colOff>126206</xdr:colOff>
      <xdr:row>70</xdr:row>
      <xdr:rowOff>177232</xdr:rowOff>
    </xdr:to>
    <xdr:graphicFrame macro="">
      <xdr:nvGraphicFramePr>
        <xdr:cNvPr id="5" name="Chart 9">
          <a:extLst>
            <a:ext uri="{FF2B5EF4-FFF2-40B4-BE49-F238E27FC236}">
              <a16:creationId xmlns:a16="http://schemas.microsoft.com/office/drawing/2014/main" id="{00000000-0008-0000-0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0</xdr:colOff>
      <xdr:row>60</xdr:row>
      <xdr:rowOff>0</xdr:rowOff>
    </xdr:from>
    <xdr:to>
      <xdr:col>27</xdr:col>
      <xdr:colOff>353577</xdr:colOff>
      <xdr:row>70</xdr:row>
      <xdr:rowOff>106854</xdr:rowOff>
    </xdr:to>
    <xdr:pic>
      <xdr:nvPicPr>
        <xdr:cNvPr id="7" name="Imagem 6">
          <a:extLst>
            <a:ext uri="{FF2B5EF4-FFF2-40B4-BE49-F238E27FC236}">
              <a16:creationId xmlns:a16="http://schemas.microsoft.com/office/drawing/2014/main" id="{00000000-0008-0000-0A00-000007000000}"/>
            </a:ext>
          </a:extLst>
        </xdr:cNvPr>
        <xdr:cNvPicPr>
          <a:picLocks noChangeAspect="1"/>
        </xdr:cNvPicPr>
      </xdr:nvPicPr>
      <xdr:blipFill>
        <a:blip xmlns:r="http://schemas.openxmlformats.org/officeDocument/2006/relationships" r:embed="rId5"/>
        <a:stretch>
          <a:fillRect/>
        </a:stretch>
      </xdr:blipFill>
      <xdr:spPr>
        <a:xfrm>
          <a:off x="13977938" y="11501438"/>
          <a:ext cx="3389670" cy="2011854"/>
        </a:xfrm>
        <a:prstGeom prst="rect">
          <a:avLst/>
        </a:prstGeom>
      </xdr:spPr>
    </xdr:pic>
    <xdr:clientData/>
  </xdr:twoCellAnchor>
  <xdr:twoCellAnchor editAs="oneCell">
    <xdr:from>
      <xdr:col>21</xdr:col>
      <xdr:colOff>583406</xdr:colOff>
      <xdr:row>47</xdr:row>
      <xdr:rowOff>95250</xdr:rowOff>
    </xdr:from>
    <xdr:to>
      <xdr:col>27</xdr:col>
      <xdr:colOff>329764</xdr:colOff>
      <xdr:row>58</xdr:row>
      <xdr:rowOff>11604</xdr:rowOff>
    </xdr:to>
    <xdr:pic>
      <xdr:nvPicPr>
        <xdr:cNvPr id="10" name="Imagem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6"/>
        <a:stretch>
          <a:fillRect/>
        </a:stretch>
      </xdr:blipFill>
      <xdr:spPr>
        <a:xfrm>
          <a:off x="13954125" y="9120188"/>
          <a:ext cx="3389670" cy="2011854"/>
        </a:xfrm>
        <a:prstGeom prst="rect">
          <a:avLst/>
        </a:prstGeom>
      </xdr:spPr>
    </xdr:pic>
    <xdr:clientData/>
  </xdr:twoCellAnchor>
  <xdr:twoCellAnchor editAs="oneCell">
    <xdr:from>
      <xdr:col>21</xdr:col>
      <xdr:colOff>583406</xdr:colOff>
      <xdr:row>20</xdr:row>
      <xdr:rowOff>107156</xdr:rowOff>
    </xdr:from>
    <xdr:to>
      <xdr:col>27</xdr:col>
      <xdr:colOff>329764</xdr:colOff>
      <xdr:row>30</xdr:row>
      <xdr:rowOff>189624</xdr:rowOff>
    </xdr:to>
    <xdr:pic>
      <xdr:nvPicPr>
        <xdr:cNvPr id="15" name="Imagem 14">
          <a:extLst>
            <a:ext uri="{FF2B5EF4-FFF2-40B4-BE49-F238E27FC236}">
              <a16:creationId xmlns:a16="http://schemas.microsoft.com/office/drawing/2014/main" id="{00000000-0008-0000-0A00-00000F000000}"/>
            </a:ext>
          </a:extLst>
        </xdr:cNvPr>
        <xdr:cNvPicPr>
          <a:picLocks noChangeAspect="1"/>
        </xdr:cNvPicPr>
      </xdr:nvPicPr>
      <xdr:blipFill>
        <a:blip xmlns:r="http://schemas.openxmlformats.org/officeDocument/2006/relationships" r:embed="rId7"/>
        <a:stretch>
          <a:fillRect/>
        </a:stretch>
      </xdr:blipFill>
      <xdr:spPr>
        <a:xfrm>
          <a:off x="13954125" y="3988594"/>
          <a:ext cx="3389670" cy="1987468"/>
        </a:xfrm>
        <a:prstGeom prst="rect">
          <a:avLst/>
        </a:prstGeom>
      </xdr:spPr>
    </xdr:pic>
    <xdr:clientData/>
  </xdr:twoCellAnchor>
  <xdr:twoCellAnchor editAs="oneCell">
    <xdr:from>
      <xdr:col>21</xdr:col>
      <xdr:colOff>559593</xdr:colOff>
      <xdr:row>32</xdr:row>
      <xdr:rowOff>71437</xdr:rowOff>
    </xdr:from>
    <xdr:to>
      <xdr:col>27</xdr:col>
      <xdr:colOff>305951</xdr:colOff>
      <xdr:row>42</xdr:row>
      <xdr:rowOff>153905</xdr:rowOff>
    </xdr:to>
    <xdr:pic>
      <xdr:nvPicPr>
        <xdr:cNvPr id="12" name="Imagem 11">
          <a:extLst>
            <a:ext uri="{FF2B5EF4-FFF2-40B4-BE49-F238E27FC236}">
              <a16:creationId xmlns:a16="http://schemas.microsoft.com/office/drawing/2014/main" id="{00000000-0008-0000-0A00-00000C000000}"/>
            </a:ext>
          </a:extLst>
        </xdr:cNvPr>
        <xdr:cNvPicPr>
          <a:picLocks noChangeAspect="1"/>
        </xdr:cNvPicPr>
      </xdr:nvPicPr>
      <xdr:blipFill>
        <a:blip xmlns:r="http://schemas.openxmlformats.org/officeDocument/2006/relationships" r:embed="rId8"/>
        <a:stretch>
          <a:fillRect/>
        </a:stretch>
      </xdr:blipFill>
      <xdr:spPr>
        <a:xfrm>
          <a:off x="13930312" y="6286500"/>
          <a:ext cx="3389670" cy="1987468"/>
        </a:xfrm>
        <a:prstGeom prst="rect">
          <a:avLst/>
        </a:prstGeom>
      </xdr:spPr>
    </xdr:pic>
    <xdr:clientData/>
  </xdr:twoCellAnchor>
  <xdr:twoCellAnchor>
    <xdr:from>
      <xdr:col>23</xdr:col>
      <xdr:colOff>571499</xdr:colOff>
      <xdr:row>74</xdr:row>
      <xdr:rowOff>-1</xdr:rowOff>
    </xdr:from>
    <xdr:to>
      <xdr:col>28</xdr:col>
      <xdr:colOff>440530</xdr:colOff>
      <xdr:row>92</xdr:row>
      <xdr:rowOff>142874</xdr:rowOff>
    </xdr:to>
    <xdr:sp macro="" textlink="">
      <xdr:nvSpPr>
        <xdr:cNvPr id="6" name="CaixaDeTexto 5">
          <a:extLst>
            <a:ext uri="{FF2B5EF4-FFF2-40B4-BE49-F238E27FC236}">
              <a16:creationId xmlns:a16="http://schemas.microsoft.com/office/drawing/2014/main" id="{00000000-0008-0000-0A00-000006000000}"/>
            </a:ext>
          </a:extLst>
        </xdr:cNvPr>
        <xdr:cNvSpPr txBox="1"/>
      </xdr:nvSpPr>
      <xdr:spPr>
        <a:xfrm>
          <a:off x="15156655" y="14263687"/>
          <a:ext cx="2905125" cy="3571875"/>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400"/>
            <a:t>I performed on SPSS the "General Linear Model - Repeated measures" , with the option of post-hoc Tukey test and also Bonferroni correction.</a:t>
          </a:r>
        </a:p>
        <a:p>
          <a:endParaRPr lang="pt-PT" sz="1400"/>
        </a:p>
        <a:p>
          <a:r>
            <a:rPr lang="pt-PT" sz="1400"/>
            <a:t>The</a:t>
          </a:r>
          <a:r>
            <a:rPr lang="pt-PT" sz="1400" baseline="0"/>
            <a:t> best result is to exclude 3 replicates from the analysis giving a </a:t>
          </a:r>
        </a:p>
        <a:p>
          <a:r>
            <a:rPr lang="pt-PT" sz="1400" baseline="0"/>
            <a:t>S= 0,003</a:t>
          </a:r>
        </a:p>
        <a:p>
          <a:r>
            <a:rPr lang="pt-PT" sz="1400" baseline="0"/>
            <a:t>(data inside of a red line box)</a:t>
          </a:r>
        </a:p>
        <a:p>
          <a:endParaRPr lang="pt-PT" sz="1400" baseline="0"/>
        </a:p>
        <a:p>
          <a:endParaRPr lang="pt-PT" sz="1400"/>
        </a:p>
        <a:p>
          <a:r>
            <a:rPr lang="pt-PT" sz="1400"/>
            <a:t>NOT SURE THIS IS THE CORRECT WAY TO PERFORM THE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447675</xdr:colOff>
      <xdr:row>1</xdr:row>
      <xdr:rowOff>171450</xdr:rowOff>
    </xdr:from>
    <xdr:to>
      <xdr:col>22</xdr:col>
      <xdr:colOff>447675</xdr:colOff>
      <xdr:row>40</xdr:row>
      <xdr:rowOff>57150</xdr:rowOff>
    </xdr:to>
    <xdr:pic>
      <xdr:nvPicPr>
        <xdr:cNvPr id="3073" name="Picture 1">
          <a:extLst>
            <a:ext uri="{FF2B5EF4-FFF2-40B4-BE49-F238E27FC236}">
              <a16:creationId xmlns:a16="http://schemas.microsoft.com/office/drawing/2014/main" id="{00000000-0008-0000-0100-0000010C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973827525" y="361950"/>
          <a:ext cx="9753600" cy="73152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28575</xdr:colOff>
      <xdr:row>2</xdr:row>
      <xdr:rowOff>19050</xdr:rowOff>
    </xdr:from>
    <xdr:to>
      <xdr:col>22</xdr:col>
      <xdr:colOff>28575</xdr:colOff>
      <xdr:row>40</xdr:row>
      <xdr:rowOff>95250</xdr:rowOff>
    </xdr:to>
    <xdr:pic>
      <xdr:nvPicPr>
        <xdr:cNvPr id="2049" name="Picture 1">
          <a:extLst>
            <a:ext uri="{FF2B5EF4-FFF2-40B4-BE49-F238E27FC236}">
              <a16:creationId xmlns:a16="http://schemas.microsoft.com/office/drawing/2014/main" id="{00000000-0008-0000-0200-000001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974246625" y="400050"/>
          <a:ext cx="9753600" cy="73152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390525</xdr:colOff>
      <xdr:row>3</xdr:row>
      <xdr:rowOff>9525</xdr:rowOff>
    </xdr:from>
    <xdr:to>
      <xdr:col>21</xdr:col>
      <xdr:colOff>390525</xdr:colOff>
      <xdr:row>41</xdr:row>
      <xdr:rowOff>85725</xdr:rowOff>
    </xdr:to>
    <xdr:pic>
      <xdr:nvPicPr>
        <xdr:cNvPr id="4097" name="Picture 1">
          <a:extLst>
            <a:ext uri="{FF2B5EF4-FFF2-40B4-BE49-F238E27FC236}">
              <a16:creationId xmlns:a16="http://schemas.microsoft.com/office/drawing/2014/main" id="{00000000-0008-0000-0300-0000011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974494275" y="581025"/>
          <a:ext cx="9753600" cy="731520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23</xdr:col>
      <xdr:colOff>0</xdr:colOff>
      <xdr:row>41</xdr:row>
      <xdr:rowOff>76200</xdr:rowOff>
    </xdr:to>
    <xdr:pic>
      <xdr:nvPicPr>
        <xdr:cNvPr id="5121" name="Picture 1">
          <a:extLst>
            <a:ext uri="{FF2B5EF4-FFF2-40B4-BE49-F238E27FC236}">
              <a16:creationId xmlns:a16="http://schemas.microsoft.com/office/drawing/2014/main" id="{00000000-0008-0000-0400-0000011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973665600" y="571500"/>
          <a:ext cx="9753600" cy="7315200"/>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581025</xdr:colOff>
      <xdr:row>1</xdr:row>
      <xdr:rowOff>161925</xdr:rowOff>
    </xdr:from>
    <xdr:to>
      <xdr:col>21</xdr:col>
      <xdr:colOff>581025</xdr:colOff>
      <xdr:row>40</xdr:row>
      <xdr:rowOff>47625</xdr:rowOff>
    </xdr:to>
    <xdr:pic>
      <xdr:nvPicPr>
        <xdr:cNvPr id="1025" name="Picture 1">
          <a:extLst>
            <a:ext uri="{FF2B5EF4-FFF2-40B4-BE49-F238E27FC236}">
              <a16:creationId xmlns:a16="http://schemas.microsoft.com/office/drawing/2014/main" id="{00000000-0008-0000-05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974303775" y="352425"/>
          <a:ext cx="9753600" cy="7315200"/>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28575</xdr:colOff>
      <xdr:row>2</xdr:row>
      <xdr:rowOff>9525</xdr:rowOff>
    </xdr:from>
    <xdr:to>
      <xdr:col>22</xdr:col>
      <xdr:colOff>28575</xdr:colOff>
      <xdr:row>40</xdr:row>
      <xdr:rowOff>85725</xdr:rowOff>
    </xdr:to>
    <xdr:pic>
      <xdr:nvPicPr>
        <xdr:cNvPr id="1025" name="Picture 1">
          <a:extLst>
            <a:ext uri="{FF2B5EF4-FFF2-40B4-BE49-F238E27FC236}">
              <a16:creationId xmlns:a16="http://schemas.microsoft.com/office/drawing/2014/main" id="{00000000-0008-0000-06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974246625" y="390525"/>
          <a:ext cx="9753600" cy="7315200"/>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590550</xdr:colOff>
      <xdr:row>1</xdr:row>
      <xdr:rowOff>171450</xdr:rowOff>
    </xdr:from>
    <xdr:to>
      <xdr:col>21</xdr:col>
      <xdr:colOff>590550</xdr:colOff>
      <xdr:row>40</xdr:row>
      <xdr:rowOff>57150</xdr:rowOff>
    </xdr:to>
    <xdr:pic>
      <xdr:nvPicPr>
        <xdr:cNvPr id="1025" name="Picture 1">
          <a:extLst>
            <a:ext uri="{FF2B5EF4-FFF2-40B4-BE49-F238E27FC236}">
              <a16:creationId xmlns:a16="http://schemas.microsoft.com/office/drawing/2014/main" id="{00000000-0008-0000-07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974294250" y="361950"/>
          <a:ext cx="9753600" cy="7315200"/>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95250</xdr:colOff>
      <xdr:row>2</xdr:row>
      <xdr:rowOff>9525</xdr:rowOff>
    </xdr:from>
    <xdr:to>
      <xdr:col>22</xdr:col>
      <xdr:colOff>95250</xdr:colOff>
      <xdr:row>40</xdr:row>
      <xdr:rowOff>85725</xdr:rowOff>
    </xdr:to>
    <xdr:pic>
      <xdr:nvPicPr>
        <xdr:cNvPr id="2049" name="Picture 1">
          <a:extLst>
            <a:ext uri="{FF2B5EF4-FFF2-40B4-BE49-F238E27FC236}">
              <a16:creationId xmlns:a16="http://schemas.microsoft.com/office/drawing/2014/main" id="{00000000-0008-0000-0800-000001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974179950" y="390525"/>
          <a:ext cx="9753600" cy="73152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5"/>
  <sheetViews>
    <sheetView rightToLeft="1" workbookViewId="0">
      <selection activeCell="B2" sqref="B2"/>
    </sheetView>
  </sheetViews>
  <sheetFormatPr defaultRowHeight="15" x14ac:dyDescent="0.25"/>
  <sheetData>
    <row r="2" spans="2:5" x14ac:dyDescent="0.25">
      <c r="D2" s="47" t="s">
        <v>0</v>
      </c>
    </row>
    <row r="3" spans="2:5" x14ac:dyDescent="0.25">
      <c r="D3" s="47"/>
    </row>
    <row r="4" spans="2:5" x14ac:dyDescent="0.25">
      <c r="B4">
        <v>1</v>
      </c>
      <c r="C4">
        <v>-0.42</v>
      </c>
      <c r="D4" s="47">
        <f>-C4</f>
        <v>0.42</v>
      </c>
      <c r="E4" t="s">
        <v>1</v>
      </c>
    </row>
    <row r="5" spans="2:5" x14ac:dyDescent="0.25">
      <c r="B5">
        <v>2</v>
      </c>
      <c r="C5">
        <v>-0.38200000000000001</v>
      </c>
      <c r="D5" s="47">
        <f t="shared" ref="D5:D15" si="0">-C5</f>
        <v>0.38200000000000001</v>
      </c>
      <c r="E5" t="s">
        <v>1</v>
      </c>
    </row>
    <row r="6" spans="2:5" x14ac:dyDescent="0.25">
      <c r="B6">
        <v>3</v>
      </c>
      <c r="C6">
        <v>-0.39800000000000002</v>
      </c>
      <c r="D6" s="47">
        <f t="shared" si="0"/>
        <v>0.39800000000000002</v>
      </c>
      <c r="E6" t="s">
        <v>1</v>
      </c>
    </row>
    <row r="7" spans="2:5" x14ac:dyDescent="0.25">
      <c r="B7">
        <v>4</v>
      </c>
      <c r="C7">
        <v>-0.44</v>
      </c>
      <c r="D7" s="47">
        <f t="shared" si="0"/>
        <v>0.44</v>
      </c>
      <c r="E7" t="s">
        <v>2</v>
      </c>
    </row>
    <row r="8" spans="2:5" x14ac:dyDescent="0.25">
      <c r="B8">
        <v>5</v>
      </c>
      <c r="C8">
        <v>-0.47599999999999998</v>
      </c>
      <c r="D8" s="47">
        <f t="shared" si="0"/>
        <v>0.47599999999999998</v>
      </c>
      <c r="E8">
        <v>0.1</v>
      </c>
    </row>
    <row r="9" spans="2:5" x14ac:dyDescent="0.25">
      <c r="B9">
        <v>6</v>
      </c>
      <c r="C9">
        <v>-0.34799999999999998</v>
      </c>
      <c r="D9" s="47">
        <f t="shared" si="0"/>
        <v>0.34799999999999998</v>
      </c>
      <c r="E9">
        <v>0.25</v>
      </c>
    </row>
    <row r="10" spans="2:5" x14ac:dyDescent="0.25">
      <c r="B10">
        <v>7</v>
      </c>
      <c r="C10">
        <v>-0.53</v>
      </c>
      <c r="D10" s="47">
        <f t="shared" si="0"/>
        <v>0.53</v>
      </c>
      <c r="E10">
        <v>0.5</v>
      </c>
    </row>
    <row r="11" spans="2:5" x14ac:dyDescent="0.25">
      <c r="B11">
        <v>8</v>
      </c>
      <c r="C11">
        <v>-0.436</v>
      </c>
      <c r="D11" s="47">
        <f t="shared" si="0"/>
        <v>0.436</v>
      </c>
      <c r="E11">
        <v>1</v>
      </c>
    </row>
    <row r="12" spans="2:5" x14ac:dyDescent="0.25">
      <c r="B12">
        <v>9</v>
      </c>
      <c r="C12">
        <v>-0.50600000000000001</v>
      </c>
      <c r="D12" s="47">
        <f t="shared" si="0"/>
        <v>0.50600000000000001</v>
      </c>
      <c r="E12">
        <v>2.5</v>
      </c>
    </row>
    <row r="13" spans="2:5" x14ac:dyDescent="0.25">
      <c r="B13">
        <v>10</v>
      </c>
      <c r="C13">
        <v>-0.57199999999999995</v>
      </c>
      <c r="D13" s="47">
        <f t="shared" si="0"/>
        <v>0.57199999999999995</v>
      </c>
      <c r="E13">
        <v>5</v>
      </c>
    </row>
    <row r="14" spans="2:5" x14ac:dyDescent="0.25">
      <c r="B14">
        <v>11</v>
      </c>
      <c r="C14">
        <v>-0.40200000000000002</v>
      </c>
      <c r="D14" s="47">
        <f t="shared" si="0"/>
        <v>0.40200000000000002</v>
      </c>
      <c r="E14" t="s">
        <v>2</v>
      </c>
    </row>
    <row r="15" spans="2:5" x14ac:dyDescent="0.25">
      <c r="B15">
        <v>12</v>
      </c>
      <c r="C15">
        <v>-0.40699999999999997</v>
      </c>
      <c r="D15" s="47">
        <f t="shared" si="0"/>
        <v>0.40699999999999997</v>
      </c>
      <c r="E15" t="s">
        <v>1</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E15"/>
  <sheetViews>
    <sheetView rightToLeft="1" workbookViewId="0">
      <selection activeCell="E24" sqref="E24"/>
    </sheetView>
  </sheetViews>
  <sheetFormatPr defaultRowHeight="15" x14ac:dyDescent="0.25"/>
  <sheetData>
    <row r="2" spans="2:5" x14ac:dyDescent="0.25">
      <c r="D2" s="47" t="s">
        <v>12</v>
      </c>
    </row>
    <row r="3" spans="2:5" x14ac:dyDescent="0.25">
      <c r="D3" s="47"/>
    </row>
    <row r="4" spans="2:5" x14ac:dyDescent="0.25">
      <c r="B4">
        <v>2</v>
      </c>
      <c r="C4">
        <v>-0.71699999999999997</v>
      </c>
      <c r="D4" s="47">
        <f>-C4</f>
        <v>0.71699999999999997</v>
      </c>
      <c r="E4" t="s">
        <v>1</v>
      </c>
    </row>
    <row r="5" spans="2:5" x14ac:dyDescent="0.25">
      <c r="B5">
        <v>3</v>
      </c>
      <c r="C5">
        <v>-0.67500000000000004</v>
      </c>
      <c r="D5" s="47">
        <f t="shared" ref="D5:D15" si="0">-C5</f>
        <v>0.67500000000000004</v>
      </c>
      <c r="E5" t="s">
        <v>1</v>
      </c>
    </row>
    <row r="6" spans="2:5" x14ac:dyDescent="0.25">
      <c r="B6">
        <v>4</v>
      </c>
      <c r="C6">
        <v>-0.66200000000000003</v>
      </c>
      <c r="D6" s="47">
        <f t="shared" si="0"/>
        <v>0.66200000000000003</v>
      </c>
      <c r="E6" t="s">
        <v>1</v>
      </c>
    </row>
    <row r="7" spans="2:5" x14ac:dyDescent="0.25">
      <c r="B7">
        <v>5</v>
      </c>
      <c r="C7">
        <v>-0.63400000000000001</v>
      </c>
      <c r="D7" s="47">
        <f t="shared" si="0"/>
        <v>0.63400000000000001</v>
      </c>
      <c r="E7" t="s">
        <v>2</v>
      </c>
    </row>
    <row r="8" spans="2:5" x14ac:dyDescent="0.25">
      <c r="B8">
        <v>6</v>
      </c>
      <c r="C8">
        <v>-0.65500000000000003</v>
      </c>
      <c r="D8" s="47">
        <f t="shared" si="0"/>
        <v>0.65500000000000003</v>
      </c>
      <c r="E8" t="s">
        <v>4</v>
      </c>
    </row>
    <row r="9" spans="2:5" x14ac:dyDescent="0.25">
      <c r="B9">
        <v>7</v>
      </c>
      <c r="C9">
        <v>-0.54700000000000004</v>
      </c>
      <c r="D9" s="47">
        <f t="shared" si="0"/>
        <v>0.54700000000000004</v>
      </c>
      <c r="E9">
        <v>0.25</v>
      </c>
    </row>
    <row r="10" spans="2:5" x14ac:dyDescent="0.25">
      <c r="B10">
        <v>8</v>
      </c>
      <c r="C10">
        <v>-0.60399999999999998</v>
      </c>
      <c r="D10" s="47">
        <f t="shared" si="0"/>
        <v>0.60399999999999998</v>
      </c>
      <c r="E10">
        <v>0.5</v>
      </c>
    </row>
    <row r="11" spans="2:5" x14ac:dyDescent="0.25">
      <c r="B11">
        <v>9</v>
      </c>
      <c r="C11">
        <v>-0.56799999999999995</v>
      </c>
      <c r="D11" s="47">
        <f t="shared" si="0"/>
        <v>0.56799999999999995</v>
      </c>
      <c r="E11">
        <v>1</v>
      </c>
    </row>
    <row r="12" spans="2:5" x14ac:dyDescent="0.25">
      <c r="B12">
        <v>10</v>
      </c>
      <c r="C12">
        <v>-0.52</v>
      </c>
      <c r="D12" s="47">
        <f t="shared" si="0"/>
        <v>0.52</v>
      </c>
      <c r="E12">
        <v>2.5</v>
      </c>
    </row>
    <row r="13" spans="2:5" x14ac:dyDescent="0.25">
      <c r="B13">
        <v>11</v>
      </c>
      <c r="C13">
        <v>-0.50800000000000001</v>
      </c>
      <c r="D13" s="47">
        <f t="shared" si="0"/>
        <v>0.50800000000000001</v>
      </c>
      <c r="E13">
        <v>5</v>
      </c>
    </row>
    <row r="14" spans="2:5" x14ac:dyDescent="0.25">
      <c r="B14">
        <v>12</v>
      </c>
      <c r="C14">
        <v>-0.59899999999999998</v>
      </c>
      <c r="D14" s="47">
        <f t="shared" si="0"/>
        <v>0.59899999999999998</v>
      </c>
      <c r="E14" t="s">
        <v>2</v>
      </c>
    </row>
    <row r="15" spans="2:5" x14ac:dyDescent="0.25">
      <c r="B15">
        <v>13</v>
      </c>
      <c r="C15">
        <v>-0.55300000000000005</v>
      </c>
      <c r="D15" s="47">
        <f t="shared" si="0"/>
        <v>0.55300000000000005</v>
      </c>
      <c r="E15" t="s">
        <v>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sheetPr>
  <dimension ref="A1:AP227"/>
  <sheetViews>
    <sheetView zoomScale="80" zoomScaleNormal="80" workbookViewId="0">
      <selection activeCell="U75" sqref="U75:W75"/>
    </sheetView>
  </sheetViews>
  <sheetFormatPr defaultRowHeight="15" x14ac:dyDescent="0.25"/>
  <cols>
    <col min="1" max="2" width="10.42578125" customWidth="1"/>
    <col min="7" max="7" width="10" customWidth="1"/>
    <col min="8" max="8" width="9.85546875" customWidth="1"/>
    <col min="13" max="13" width="10" customWidth="1"/>
    <col min="14" max="14" width="10.5703125" customWidth="1"/>
    <col min="19" max="19" width="10.7109375" customWidth="1"/>
    <col min="20" max="20" width="10.42578125" customWidth="1"/>
    <col min="31" max="31" width="35.140625" bestFit="1" customWidth="1"/>
  </cols>
  <sheetData>
    <row r="1" spans="1:13" ht="21" x14ac:dyDescent="0.35">
      <c r="A1" s="4" t="s">
        <v>72</v>
      </c>
    </row>
    <row r="6" spans="1:13" x14ac:dyDescent="0.25">
      <c r="C6" s="1" t="s">
        <v>78</v>
      </c>
    </row>
    <row r="7" spans="1:13" x14ac:dyDescent="0.25">
      <c r="D7" s="2" t="s">
        <v>0</v>
      </c>
      <c r="E7" t="s">
        <v>5</v>
      </c>
      <c r="F7" t="s">
        <v>3</v>
      </c>
      <c r="G7" s="2" t="s">
        <v>6</v>
      </c>
      <c r="H7" t="s">
        <v>7</v>
      </c>
      <c r="I7" t="s">
        <v>8</v>
      </c>
      <c r="J7" t="s">
        <v>9</v>
      </c>
      <c r="K7" s="2" t="s">
        <v>10</v>
      </c>
      <c r="L7" t="s">
        <v>11</v>
      </c>
      <c r="M7" t="s">
        <v>12</v>
      </c>
    </row>
    <row r="9" spans="1:13" x14ac:dyDescent="0.25">
      <c r="C9" s="1" t="s">
        <v>1</v>
      </c>
      <c r="D9">
        <v>0.42</v>
      </c>
      <c r="E9">
        <v>0.38400000000000001</v>
      </c>
      <c r="F9">
        <v>0.66300000000000003</v>
      </c>
      <c r="G9">
        <v>0.94299999999999995</v>
      </c>
      <c r="H9">
        <v>0.65300000000000002</v>
      </c>
      <c r="I9">
        <v>0.55000000000000004</v>
      </c>
      <c r="J9">
        <v>0.59799999999999998</v>
      </c>
      <c r="L9">
        <v>0.54400000000000004</v>
      </c>
      <c r="M9">
        <v>0.71699999999999997</v>
      </c>
    </row>
    <row r="10" spans="1:13" x14ac:dyDescent="0.25">
      <c r="C10" s="1" t="s">
        <v>1</v>
      </c>
      <c r="D10">
        <v>0.38200000000000001</v>
      </c>
      <c r="E10">
        <v>0.38300000000000001</v>
      </c>
      <c r="F10">
        <v>0.65100000000000002</v>
      </c>
      <c r="G10">
        <v>0.84299999999999997</v>
      </c>
      <c r="H10">
        <v>0.57399999999999995</v>
      </c>
      <c r="I10">
        <v>0.41899999999999998</v>
      </c>
      <c r="J10">
        <v>0.46700000000000003</v>
      </c>
      <c r="K10">
        <v>0.23300000000000001</v>
      </c>
      <c r="L10">
        <v>0.58799999999999997</v>
      </c>
      <c r="M10">
        <v>0.67500000000000004</v>
      </c>
    </row>
    <row r="11" spans="1:13" x14ac:dyDescent="0.25">
      <c r="C11" s="1" t="s">
        <v>1</v>
      </c>
      <c r="D11">
        <v>0.39800000000000002</v>
      </c>
      <c r="E11">
        <v>0.33500000000000002</v>
      </c>
      <c r="F11">
        <v>0.54800000000000004</v>
      </c>
      <c r="G11">
        <v>0.871</v>
      </c>
      <c r="H11">
        <v>0.53200000000000003</v>
      </c>
      <c r="I11">
        <v>0.47099999999999997</v>
      </c>
      <c r="J11">
        <v>0.53800000000000003</v>
      </c>
      <c r="K11">
        <v>0.23499999999999999</v>
      </c>
      <c r="L11">
        <v>0.54300000000000004</v>
      </c>
      <c r="M11">
        <v>0.66200000000000003</v>
      </c>
    </row>
    <row r="12" spans="1:13" x14ac:dyDescent="0.25">
      <c r="C12" s="1" t="s">
        <v>2</v>
      </c>
      <c r="D12">
        <v>0.44</v>
      </c>
      <c r="E12">
        <v>0.51800000000000002</v>
      </c>
      <c r="F12">
        <v>0.59399999999999997</v>
      </c>
      <c r="G12">
        <v>0.436</v>
      </c>
      <c r="H12">
        <v>0.59299999999999997</v>
      </c>
      <c r="I12">
        <v>0.53800000000000003</v>
      </c>
      <c r="J12">
        <v>0.57499999999999996</v>
      </c>
      <c r="K12">
        <v>0.23</v>
      </c>
      <c r="L12">
        <v>0.64700000000000002</v>
      </c>
      <c r="M12">
        <v>0.63400000000000001</v>
      </c>
    </row>
    <row r="13" spans="1:13" x14ac:dyDescent="0.25">
      <c r="C13" s="1">
        <v>0.1</v>
      </c>
      <c r="D13">
        <v>0.47599999999999998</v>
      </c>
      <c r="E13">
        <v>0.66200000000000003</v>
      </c>
      <c r="F13">
        <v>0.64600000000000002</v>
      </c>
      <c r="G13">
        <v>0.93899999999999995</v>
      </c>
      <c r="H13">
        <v>0.44900000000000001</v>
      </c>
      <c r="I13">
        <v>0.67300000000000004</v>
      </c>
      <c r="J13">
        <v>0.61</v>
      </c>
      <c r="K13">
        <v>0.223</v>
      </c>
      <c r="L13">
        <v>0.73099999999999998</v>
      </c>
      <c r="M13">
        <v>0.65500000000000003</v>
      </c>
    </row>
    <row r="14" spans="1:13" x14ac:dyDescent="0.25">
      <c r="C14" s="1">
        <v>0.25</v>
      </c>
      <c r="D14">
        <v>0.34799999999999998</v>
      </c>
      <c r="E14">
        <v>0.58499999999999996</v>
      </c>
      <c r="F14">
        <v>0.56599999999999995</v>
      </c>
      <c r="G14">
        <v>0.72399999999999998</v>
      </c>
      <c r="H14">
        <v>0.40699999999999997</v>
      </c>
      <c r="I14">
        <v>0.67</v>
      </c>
      <c r="J14">
        <v>0.60299999999999998</v>
      </c>
      <c r="K14">
        <v>0.32</v>
      </c>
      <c r="L14">
        <v>0.42499999999999999</v>
      </c>
      <c r="M14">
        <v>0.54700000000000004</v>
      </c>
    </row>
    <row r="15" spans="1:13" x14ac:dyDescent="0.25">
      <c r="C15" s="1">
        <v>0.5</v>
      </c>
      <c r="D15">
        <v>0.53</v>
      </c>
      <c r="E15">
        <v>0.67200000000000004</v>
      </c>
      <c r="F15">
        <v>0.61799999999999999</v>
      </c>
      <c r="G15">
        <v>1.137</v>
      </c>
      <c r="H15">
        <v>0.372</v>
      </c>
      <c r="I15">
        <v>0.49</v>
      </c>
      <c r="J15">
        <v>0.49299999999999999</v>
      </c>
      <c r="K15">
        <v>0.38300000000000001</v>
      </c>
      <c r="L15">
        <v>0.35499999999999998</v>
      </c>
      <c r="M15">
        <v>0.60399999999999998</v>
      </c>
    </row>
    <row r="16" spans="1:13" x14ac:dyDescent="0.25">
      <c r="C16" s="1">
        <v>1</v>
      </c>
      <c r="D16">
        <v>0.436</v>
      </c>
      <c r="E16">
        <v>0.54700000000000004</v>
      </c>
      <c r="F16">
        <v>0.54200000000000004</v>
      </c>
      <c r="G16">
        <v>1.3089999999999999</v>
      </c>
      <c r="H16">
        <v>0.28499999999999998</v>
      </c>
      <c r="I16">
        <v>0.48399999999999999</v>
      </c>
      <c r="J16">
        <v>0.45500000000000002</v>
      </c>
      <c r="K16">
        <v>0.35799999999999998</v>
      </c>
      <c r="L16">
        <v>0.46400000000000002</v>
      </c>
      <c r="M16">
        <v>0.56799999999999995</v>
      </c>
    </row>
    <row r="17" spans="1:29" x14ac:dyDescent="0.25">
      <c r="C17" s="1">
        <v>2.5</v>
      </c>
      <c r="D17">
        <v>0.50600000000000001</v>
      </c>
      <c r="E17">
        <v>0.23200000000000001</v>
      </c>
      <c r="F17">
        <v>0.58199999999999996</v>
      </c>
      <c r="G17">
        <v>1.1479999999999999</v>
      </c>
      <c r="H17">
        <v>0.22800000000000001</v>
      </c>
      <c r="I17">
        <v>0.53400000000000003</v>
      </c>
      <c r="J17">
        <v>0.503</v>
      </c>
      <c r="K17">
        <v>0.308</v>
      </c>
      <c r="L17">
        <v>0.435</v>
      </c>
      <c r="M17">
        <v>0.52</v>
      </c>
    </row>
    <row r="18" spans="1:29" x14ac:dyDescent="0.25">
      <c r="C18" s="1">
        <v>5</v>
      </c>
      <c r="D18">
        <v>0.57199999999999995</v>
      </c>
      <c r="E18">
        <v>0.27500000000000002</v>
      </c>
      <c r="F18">
        <v>0.53400000000000003</v>
      </c>
      <c r="G18">
        <v>1.3089999999999999</v>
      </c>
      <c r="H18">
        <v>0.23799999999999999</v>
      </c>
      <c r="I18">
        <v>0.47599999999999998</v>
      </c>
      <c r="J18">
        <v>0.46899999999999997</v>
      </c>
      <c r="K18">
        <v>0.19900000000000001</v>
      </c>
      <c r="L18">
        <v>0.48899999999999999</v>
      </c>
      <c r="M18">
        <v>0.50800000000000001</v>
      </c>
    </row>
    <row r="19" spans="1:29" x14ac:dyDescent="0.25">
      <c r="C19" s="1" t="s">
        <v>2</v>
      </c>
      <c r="D19">
        <v>0.40200000000000002</v>
      </c>
      <c r="E19">
        <v>0.55000000000000004</v>
      </c>
      <c r="F19">
        <v>0.46100000000000002</v>
      </c>
      <c r="G19">
        <v>0.93100000000000005</v>
      </c>
      <c r="H19">
        <v>0.223</v>
      </c>
      <c r="I19">
        <v>0.499</v>
      </c>
      <c r="J19">
        <v>0.55100000000000005</v>
      </c>
      <c r="K19">
        <v>0.44700000000000001</v>
      </c>
      <c r="L19">
        <v>0.50800000000000001</v>
      </c>
      <c r="M19">
        <v>0.59899999999999998</v>
      </c>
    </row>
    <row r="20" spans="1:29" ht="18.75" x14ac:dyDescent="0.3">
      <c r="C20" s="1" t="s">
        <v>1</v>
      </c>
      <c r="D20">
        <v>0.40699999999999997</v>
      </c>
      <c r="E20">
        <v>0.17899999999999999</v>
      </c>
      <c r="F20">
        <v>0.57999999999999996</v>
      </c>
      <c r="G20">
        <v>1.242</v>
      </c>
      <c r="H20">
        <v>0.214</v>
      </c>
      <c r="I20">
        <v>0.498</v>
      </c>
      <c r="J20">
        <v>0.47499999999999998</v>
      </c>
      <c r="K20">
        <v>0.35899999999999999</v>
      </c>
      <c r="L20">
        <v>0.39600000000000002</v>
      </c>
      <c r="M20">
        <v>0.55300000000000005</v>
      </c>
      <c r="W20" s="70" t="s">
        <v>77</v>
      </c>
      <c r="X20" s="70"/>
      <c r="Y20" s="70"/>
      <c r="Z20" s="70"/>
      <c r="AA20" s="70"/>
      <c r="AB20" s="70"/>
      <c r="AC20" s="70"/>
    </row>
    <row r="21" spans="1:29" x14ac:dyDescent="0.25">
      <c r="A21" s="52" t="s">
        <v>83</v>
      </c>
      <c r="B21" s="52"/>
      <c r="C21" s="52"/>
      <c r="D21" s="52"/>
    </row>
    <row r="22" spans="1:29" x14ac:dyDescent="0.25">
      <c r="A22" s="52" t="s">
        <v>84</v>
      </c>
      <c r="B22" s="52"/>
      <c r="C22" s="52"/>
      <c r="D22" s="52"/>
    </row>
    <row r="23" spans="1:29" x14ac:dyDescent="0.25">
      <c r="C23" s="6" t="s">
        <v>73</v>
      </c>
      <c r="D23" s="7"/>
      <c r="E23" s="7"/>
      <c r="F23" s="7"/>
      <c r="G23" s="7"/>
      <c r="H23" s="7"/>
      <c r="I23" s="7"/>
      <c r="J23" s="7"/>
      <c r="K23" s="20"/>
      <c r="L23" s="20"/>
      <c r="M23" s="8"/>
      <c r="N23" s="6" t="s">
        <v>13</v>
      </c>
      <c r="O23" s="6" t="s">
        <v>14</v>
      </c>
    </row>
    <row r="24" spans="1:29" x14ac:dyDescent="0.25">
      <c r="C24" s="25" t="s">
        <v>15</v>
      </c>
      <c r="D24" s="7">
        <f>AVERAGE(D12,D19)</f>
        <v>0.42100000000000004</v>
      </c>
      <c r="E24" s="7">
        <f t="shared" ref="E24:K24" si="0">AVERAGE(E12,E19)</f>
        <v>0.53400000000000003</v>
      </c>
      <c r="F24" s="7">
        <f t="shared" si="0"/>
        <v>0.52749999999999997</v>
      </c>
      <c r="G24" s="7">
        <f t="shared" si="0"/>
        <v>0.6835</v>
      </c>
      <c r="H24" s="7">
        <f t="shared" si="0"/>
        <v>0.40799999999999997</v>
      </c>
      <c r="I24" s="7">
        <f t="shared" si="0"/>
        <v>0.51849999999999996</v>
      </c>
      <c r="J24" s="7">
        <f t="shared" si="0"/>
        <v>0.56299999999999994</v>
      </c>
      <c r="K24" s="20">
        <f t="shared" si="0"/>
        <v>0.33850000000000002</v>
      </c>
      <c r="L24" s="20">
        <f t="shared" ref="L24:M24" si="1">AVERAGE(L12,L19)</f>
        <v>0.57750000000000001</v>
      </c>
      <c r="M24" s="8">
        <f t="shared" si="1"/>
        <v>0.61650000000000005</v>
      </c>
      <c r="N24" s="7">
        <f>AVERAGE(D24:M24)</f>
        <v>0.51879999999999993</v>
      </c>
      <c r="O24" s="7">
        <f>STDEV(D24:M24)/COUNT(D24:M24)^0.5</f>
        <v>3.2783312150476168E-2</v>
      </c>
    </row>
    <row r="25" spans="1:29" x14ac:dyDescent="0.25">
      <c r="C25" s="25"/>
      <c r="D25" s="7"/>
      <c r="E25" s="7"/>
      <c r="F25" s="7"/>
      <c r="G25" s="7"/>
      <c r="H25" s="7"/>
      <c r="I25" s="7"/>
      <c r="J25" s="7"/>
      <c r="K25" s="20"/>
      <c r="L25" s="20"/>
      <c r="M25" s="8"/>
      <c r="N25" s="7"/>
      <c r="O25" s="7"/>
    </row>
    <row r="26" spans="1:29" x14ac:dyDescent="0.25">
      <c r="C26" s="25">
        <v>0.1</v>
      </c>
      <c r="D26" s="7">
        <f>(D13-D$24)/D13*100+100</f>
        <v>111.55462184873949</v>
      </c>
      <c r="E26" s="7">
        <f t="shared" ref="E26:M26" si="2">(E13-E$24)/E13*100+100</f>
        <v>119.33534743202416</v>
      </c>
      <c r="F26" s="7">
        <f t="shared" si="2"/>
        <v>118.343653250774</v>
      </c>
      <c r="G26" s="7">
        <f t="shared" si="2"/>
        <v>127.20979765708199</v>
      </c>
      <c r="H26" s="7">
        <f t="shared" si="2"/>
        <v>109.1314031180401</v>
      </c>
      <c r="I26" s="7">
        <f t="shared" si="2"/>
        <v>122.95690936106985</v>
      </c>
      <c r="J26" s="7">
        <f t="shared" si="2"/>
        <v>107.70491803278689</v>
      </c>
      <c r="K26" s="7">
        <f t="shared" si="2"/>
        <v>48.206278026905821</v>
      </c>
      <c r="L26" s="7">
        <f t="shared" si="2"/>
        <v>120.99863201094391</v>
      </c>
      <c r="M26" s="8">
        <f t="shared" si="2"/>
        <v>105.87786259541984</v>
      </c>
      <c r="N26" s="7">
        <f>AVERAGE(D26:M26)</f>
        <v>109.13194233337859</v>
      </c>
      <c r="O26" s="7">
        <f>STDEV(D26:M26)/COUNT(D26:M26)^0.5</f>
        <v>7.1322065813878455</v>
      </c>
    </row>
    <row r="27" spans="1:29" x14ac:dyDescent="0.25">
      <c r="C27" s="25">
        <v>0.25</v>
      </c>
      <c r="D27" s="7">
        <f t="shared" ref="D27:M30" si="3">(D14-D$24)/D14*100+100</f>
        <v>79.022988505747108</v>
      </c>
      <c r="E27" s="7">
        <f t="shared" si="3"/>
        <v>108.7179487179487</v>
      </c>
      <c r="F27" s="7">
        <f t="shared" si="3"/>
        <v>106.80212014134275</v>
      </c>
      <c r="G27" s="7">
        <f t="shared" si="3"/>
        <v>105.5939226519337</v>
      </c>
      <c r="H27" s="7">
        <f t="shared" si="3"/>
        <v>99.754299754299751</v>
      </c>
      <c r="I27" s="7">
        <f t="shared" si="3"/>
        <v>122.61194029850748</v>
      </c>
      <c r="J27" s="7">
        <f t="shared" si="3"/>
        <v>106.63349917081261</v>
      </c>
      <c r="K27" s="7">
        <f t="shared" si="3"/>
        <v>94.21875</v>
      </c>
      <c r="L27" s="7">
        <f t="shared" si="3"/>
        <v>64.117647058823522</v>
      </c>
      <c r="M27" s="8">
        <f t="shared" si="3"/>
        <v>87.294332723948813</v>
      </c>
      <c r="N27" s="7">
        <f t="shared" ref="N27:N30" si="4">AVERAGE(D27:M27)</f>
        <v>97.476744902336435</v>
      </c>
      <c r="O27" s="7">
        <f t="shared" ref="O27:O31" si="5">STDEV(D27:M27)/COUNT(D27:M27)^0.5</f>
        <v>5.3413417959073168</v>
      </c>
    </row>
    <row r="28" spans="1:29" x14ac:dyDescent="0.25">
      <c r="C28" s="25">
        <v>0.5</v>
      </c>
      <c r="D28" s="7">
        <f t="shared" si="3"/>
        <v>120.56603773584905</v>
      </c>
      <c r="E28" s="7">
        <f t="shared" si="3"/>
        <v>120.53571428571428</v>
      </c>
      <c r="F28" s="7">
        <f t="shared" si="3"/>
        <v>114.64401294498383</v>
      </c>
      <c r="G28" s="7">
        <f t="shared" si="3"/>
        <v>139.88566402814425</v>
      </c>
      <c r="H28" s="7">
        <f t="shared" si="3"/>
        <v>90.322580645161295</v>
      </c>
      <c r="I28" s="7">
        <f t="shared" si="3"/>
        <v>94.183673469387756</v>
      </c>
      <c r="J28" s="7">
        <f t="shared" si="3"/>
        <v>85.801217038539562</v>
      </c>
      <c r="K28" s="7">
        <f t="shared" si="3"/>
        <v>111.61879895561357</v>
      </c>
      <c r="L28" s="7">
        <f t="shared" si="3"/>
        <v>37.323943661971818</v>
      </c>
      <c r="M28" s="8">
        <f>(M15-M$24)/M15*100+100</f>
        <v>97.930463576158928</v>
      </c>
      <c r="N28" s="7">
        <f t="shared" si="4"/>
        <v>101.28121063415243</v>
      </c>
      <c r="O28" s="7">
        <f t="shared" si="5"/>
        <v>8.8381941456889201</v>
      </c>
    </row>
    <row r="29" spans="1:29" x14ac:dyDescent="0.25">
      <c r="C29" s="25">
        <v>1</v>
      </c>
      <c r="D29" s="7">
        <f t="shared" si="3"/>
        <v>103.44036697247705</v>
      </c>
      <c r="E29" s="7">
        <f t="shared" si="3"/>
        <v>102.37659963436928</v>
      </c>
      <c r="F29" s="7">
        <f t="shared" si="3"/>
        <v>102.67527675276754</v>
      </c>
      <c r="G29" s="7">
        <f t="shared" si="3"/>
        <v>147.78456837280368</v>
      </c>
      <c r="H29" s="7">
        <f t="shared" si="3"/>
        <v>56.84210526315789</v>
      </c>
      <c r="I29" s="7">
        <f t="shared" si="3"/>
        <v>92.871900826446279</v>
      </c>
      <c r="J29" s="7">
        <f t="shared" si="3"/>
        <v>76.263736263736277</v>
      </c>
      <c r="K29" s="7">
        <f t="shared" si="3"/>
        <v>105.44692737430167</v>
      </c>
      <c r="L29" s="7">
        <f t="shared" si="3"/>
        <v>75.538793103448285</v>
      </c>
      <c r="M29" s="8">
        <f t="shared" si="3"/>
        <v>91.461267605633779</v>
      </c>
      <c r="N29" s="7">
        <f t="shared" si="4"/>
        <v>95.470154216914167</v>
      </c>
      <c r="O29" s="7">
        <f t="shared" si="5"/>
        <v>7.6598265910762509</v>
      </c>
    </row>
    <row r="30" spans="1:29" x14ac:dyDescent="0.25">
      <c r="C30" s="25">
        <v>2.5</v>
      </c>
      <c r="D30" s="7">
        <f t="shared" si="3"/>
        <v>116.798418972332</v>
      </c>
      <c r="E30" s="7">
        <f t="shared" si="3"/>
        <v>-30.172413793103459</v>
      </c>
      <c r="F30" s="7">
        <f t="shared" si="3"/>
        <v>109.36426116838489</v>
      </c>
      <c r="G30" s="7">
        <f t="shared" si="3"/>
        <v>140.46167247386759</v>
      </c>
      <c r="H30" s="7">
        <f t="shared" si="3"/>
        <v>21.052631578947384</v>
      </c>
      <c r="I30" s="7">
        <f t="shared" si="3"/>
        <v>102.90262172284645</v>
      </c>
      <c r="J30" s="7">
        <f t="shared" si="3"/>
        <v>88.071570576540765</v>
      </c>
      <c r="K30" s="7">
        <f t="shared" si="3"/>
        <v>90.097402597402592</v>
      </c>
      <c r="L30" s="7">
        <f t="shared" si="3"/>
        <v>67.241379310344826</v>
      </c>
      <c r="M30" s="8">
        <f t="shared" si="3"/>
        <v>81.442307692307679</v>
      </c>
      <c r="N30" s="7">
        <f t="shared" si="4"/>
        <v>78.725985229987074</v>
      </c>
      <c r="O30" s="7">
        <f t="shared" si="5"/>
        <v>15.74978649080585</v>
      </c>
    </row>
    <row r="31" spans="1:29" x14ac:dyDescent="0.25">
      <c r="C31" s="25">
        <v>5</v>
      </c>
      <c r="D31" s="7">
        <f>(D18-D$24)/D18*100+100</f>
        <v>126.39860139860139</v>
      </c>
      <c r="E31" s="7">
        <f>(E18-E$24)/E18*100+100</f>
        <v>5.8181818181818272</v>
      </c>
      <c r="F31" s="7">
        <f t="shared" ref="F31:M31" si="6">(F18-F$24)/F18*100+100</f>
        <v>101.21722846441949</v>
      </c>
      <c r="G31" s="7">
        <f t="shared" si="6"/>
        <v>147.78456837280368</v>
      </c>
      <c r="H31" s="7">
        <f t="shared" si="6"/>
        <v>28.571428571428569</v>
      </c>
      <c r="I31" s="7">
        <f t="shared" si="6"/>
        <v>91.071428571428569</v>
      </c>
      <c r="J31" s="7">
        <f t="shared" si="6"/>
        <v>79.957356076759069</v>
      </c>
      <c r="K31" s="7">
        <f t="shared" si="6"/>
        <v>29.899497487437188</v>
      </c>
      <c r="L31" s="7">
        <f t="shared" si="6"/>
        <v>81.901840490797539</v>
      </c>
      <c r="M31" s="8">
        <f t="shared" si="6"/>
        <v>78.641732283464563</v>
      </c>
      <c r="N31" s="7">
        <f>AVERAGE(D31:M31)</f>
        <v>77.126186353532177</v>
      </c>
      <c r="O31" s="7">
        <f t="shared" si="5"/>
        <v>14.10323105364027</v>
      </c>
    </row>
    <row r="32" spans="1:29" x14ac:dyDescent="0.25">
      <c r="M32" s="9"/>
    </row>
    <row r="33" spans="1:15" x14ac:dyDescent="0.25">
      <c r="A33" s="10" t="s">
        <v>16</v>
      </c>
      <c r="B33" s="10"/>
      <c r="C33" s="10"/>
      <c r="D33" s="10"/>
      <c r="L33" s="9"/>
      <c r="M33" s="9"/>
    </row>
    <row r="34" spans="1:15" x14ac:dyDescent="0.25">
      <c r="A34" s="10" t="s">
        <v>17</v>
      </c>
      <c r="B34" s="10"/>
      <c r="C34" s="10"/>
      <c r="D34" s="10"/>
      <c r="L34" s="9"/>
      <c r="M34" s="9"/>
    </row>
    <row r="35" spans="1:15" x14ac:dyDescent="0.25">
      <c r="C35" s="11" t="s">
        <v>73</v>
      </c>
      <c r="D35" s="12"/>
      <c r="E35" s="12"/>
      <c r="F35" s="12"/>
      <c r="G35" s="12"/>
      <c r="H35" s="12"/>
      <c r="I35" s="12"/>
      <c r="J35" s="12"/>
      <c r="K35" s="21"/>
      <c r="L35" s="21"/>
      <c r="M35" s="13"/>
      <c r="N35" s="11" t="s">
        <v>13</v>
      </c>
      <c r="O35" s="11" t="s">
        <v>14</v>
      </c>
    </row>
    <row r="36" spans="1:15" x14ac:dyDescent="0.25">
      <c r="C36" s="14" t="s">
        <v>15</v>
      </c>
      <c r="D36" s="12">
        <f>AVERAGE(D12,D19)</f>
        <v>0.42100000000000004</v>
      </c>
      <c r="E36" s="12">
        <f t="shared" ref="E36:M36" si="7">AVERAGE(E12,E19)</f>
        <v>0.53400000000000003</v>
      </c>
      <c r="F36" s="12">
        <f t="shared" si="7"/>
        <v>0.52749999999999997</v>
      </c>
      <c r="G36" s="12">
        <f t="shared" si="7"/>
        <v>0.6835</v>
      </c>
      <c r="H36" s="12">
        <f t="shared" si="7"/>
        <v>0.40799999999999997</v>
      </c>
      <c r="I36" s="12">
        <f t="shared" si="7"/>
        <v>0.51849999999999996</v>
      </c>
      <c r="J36" s="12">
        <f t="shared" si="7"/>
        <v>0.56299999999999994</v>
      </c>
      <c r="K36" s="12">
        <f t="shared" si="7"/>
        <v>0.33850000000000002</v>
      </c>
      <c r="L36" s="12">
        <f t="shared" si="7"/>
        <v>0.57750000000000001</v>
      </c>
      <c r="M36" s="13">
        <f t="shared" si="7"/>
        <v>0.61650000000000005</v>
      </c>
      <c r="N36" s="12">
        <f>AVERAGE(D36:M36)</f>
        <v>0.51879999999999993</v>
      </c>
      <c r="O36" s="12">
        <f>STDEV(D36:M36)/COUNT(D36:M36)^0.5</f>
        <v>3.2783312150476168E-2</v>
      </c>
    </row>
    <row r="37" spans="1:15" x14ac:dyDescent="0.25">
      <c r="C37" s="14"/>
      <c r="D37" s="12"/>
      <c r="E37" s="12"/>
      <c r="F37" s="12"/>
      <c r="G37" s="12"/>
      <c r="H37" s="12"/>
      <c r="I37" s="12"/>
      <c r="J37" s="12"/>
      <c r="K37" s="21"/>
      <c r="L37" s="21"/>
      <c r="M37" s="13"/>
      <c r="N37" s="12"/>
      <c r="O37" s="12"/>
    </row>
    <row r="38" spans="1:15" x14ac:dyDescent="0.25">
      <c r="C38" s="14">
        <v>0.1</v>
      </c>
      <c r="D38" s="12">
        <f>(D13-D$36)/D$36*100+100</f>
        <v>113.06413301662707</v>
      </c>
      <c r="E38" s="12">
        <f t="shared" ref="E38:M38" si="8">(E13-E$36)/E$36*100+100</f>
        <v>123.97003745318352</v>
      </c>
      <c r="F38" s="12">
        <f t="shared" si="8"/>
        <v>122.46445497630333</v>
      </c>
      <c r="G38" s="12">
        <f t="shared" si="8"/>
        <v>137.38112655449891</v>
      </c>
      <c r="H38" s="12">
        <f t="shared" si="8"/>
        <v>110.04901960784315</v>
      </c>
      <c r="I38" s="12">
        <f t="shared" si="8"/>
        <v>129.79749276759887</v>
      </c>
      <c r="J38" s="12">
        <f t="shared" si="8"/>
        <v>108.34813499111901</v>
      </c>
      <c r="K38" s="12">
        <f t="shared" si="8"/>
        <v>65.878877400295409</v>
      </c>
      <c r="L38" s="12">
        <f t="shared" si="8"/>
        <v>126.58008658008657</v>
      </c>
      <c r="M38" s="13">
        <f t="shared" si="8"/>
        <v>106.24493106244931</v>
      </c>
      <c r="N38" s="12">
        <f t="shared" ref="N38:N43" si="9">AVERAGE(D38:M38)</f>
        <v>114.3778294410005</v>
      </c>
      <c r="O38" s="12">
        <f t="shared" ref="O38:O42" si="10">STDEV(D38:M38)/COUNT(D38:M38)^0.5</f>
        <v>6.2790044634582429</v>
      </c>
    </row>
    <row r="39" spans="1:15" x14ac:dyDescent="0.25">
      <c r="C39" s="14">
        <v>0.25</v>
      </c>
      <c r="D39" s="12">
        <f t="shared" ref="D39:M42" si="11">(D14-D$36)/D$36*100+100</f>
        <v>82.660332541567684</v>
      </c>
      <c r="E39" s="12">
        <f t="shared" si="11"/>
        <v>109.55056179775279</v>
      </c>
      <c r="F39" s="12">
        <f t="shared" si="11"/>
        <v>107.29857819905213</v>
      </c>
      <c r="G39" s="12">
        <f t="shared" si="11"/>
        <v>105.92538405267008</v>
      </c>
      <c r="H39" s="12">
        <f t="shared" si="11"/>
        <v>99.754901960784309</v>
      </c>
      <c r="I39" s="12">
        <f t="shared" si="11"/>
        <v>129.21890067502412</v>
      </c>
      <c r="J39" s="12">
        <f t="shared" si="11"/>
        <v>107.10479573712256</v>
      </c>
      <c r="K39" s="12">
        <f t="shared" si="11"/>
        <v>94.534711964549473</v>
      </c>
      <c r="L39" s="12">
        <f t="shared" si="11"/>
        <v>73.593073593073584</v>
      </c>
      <c r="M39" s="13">
        <f t="shared" si="11"/>
        <v>88.726682887266833</v>
      </c>
      <c r="N39" s="12">
        <f t="shared" si="9"/>
        <v>99.836792340886362</v>
      </c>
      <c r="O39" s="12">
        <f t="shared" si="10"/>
        <v>4.9872676968328999</v>
      </c>
    </row>
    <row r="40" spans="1:15" x14ac:dyDescent="0.25">
      <c r="C40" s="14">
        <v>0.5</v>
      </c>
      <c r="D40" s="12">
        <f t="shared" si="11"/>
        <v>125.89073634204274</v>
      </c>
      <c r="E40" s="12">
        <f t="shared" si="11"/>
        <v>125.84269662921349</v>
      </c>
      <c r="F40" s="12">
        <f t="shared" si="11"/>
        <v>117.15639810426541</v>
      </c>
      <c r="G40" s="12">
        <f t="shared" si="11"/>
        <v>166.34967081199707</v>
      </c>
      <c r="H40" s="12">
        <f t="shared" si="11"/>
        <v>91.176470588235304</v>
      </c>
      <c r="I40" s="12">
        <f t="shared" si="11"/>
        <v>94.503375120540028</v>
      </c>
      <c r="J40" s="12">
        <f t="shared" si="11"/>
        <v>87.566607460035527</v>
      </c>
      <c r="K40" s="12">
        <f t="shared" si="11"/>
        <v>113.14623338257016</v>
      </c>
      <c r="L40" s="12">
        <f t="shared" si="11"/>
        <v>61.471861471861466</v>
      </c>
      <c r="M40" s="13">
        <f>(M15-M$36)/M$36*100+100</f>
        <v>97.972424979724238</v>
      </c>
      <c r="N40" s="12">
        <f t="shared" si="9"/>
        <v>108.10764748904853</v>
      </c>
      <c r="O40" s="12">
        <f t="shared" si="10"/>
        <v>9.0070745710508149</v>
      </c>
    </row>
    <row r="41" spans="1:15" x14ac:dyDescent="0.25">
      <c r="C41" s="14">
        <v>1</v>
      </c>
      <c r="D41" s="12">
        <f t="shared" si="11"/>
        <v>103.56294536817101</v>
      </c>
      <c r="E41" s="12">
        <f t="shared" si="11"/>
        <v>102.43445692883896</v>
      </c>
      <c r="F41" s="12">
        <f t="shared" si="11"/>
        <v>102.74881516587679</v>
      </c>
      <c r="G41" s="12">
        <f t="shared" si="11"/>
        <v>191.5142648134601</v>
      </c>
      <c r="H41" s="12">
        <f t="shared" si="11"/>
        <v>69.85294117647058</v>
      </c>
      <c r="I41" s="12">
        <f t="shared" si="11"/>
        <v>93.346190935390553</v>
      </c>
      <c r="J41" s="12">
        <f t="shared" si="11"/>
        <v>80.817051509769101</v>
      </c>
      <c r="K41" s="12">
        <f t="shared" si="11"/>
        <v>105.76070901033972</v>
      </c>
      <c r="L41" s="12">
        <f t="shared" si="11"/>
        <v>80.346320346320354</v>
      </c>
      <c r="M41" s="13">
        <f t="shared" si="11"/>
        <v>92.133008921330074</v>
      </c>
      <c r="N41" s="12">
        <f>AVERAGE(D41:M41)</f>
        <v>102.25167041759671</v>
      </c>
      <c r="O41" s="12">
        <f t="shared" si="10"/>
        <v>10.621144475434127</v>
      </c>
    </row>
    <row r="42" spans="1:15" x14ac:dyDescent="0.25">
      <c r="C42" s="14">
        <v>2.5</v>
      </c>
      <c r="D42" s="12">
        <f t="shared" si="11"/>
        <v>120.19002375296911</v>
      </c>
      <c r="E42" s="12">
        <f t="shared" si="11"/>
        <v>43.445692883895127</v>
      </c>
      <c r="F42" s="12">
        <f t="shared" si="11"/>
        <v>110.33175355450237</v>
      </c>
      <c r="G42" s="12">
        <f t="shared" si="11"/>
        <v>167.95903438185809</v>
      </c>
      <c r="H42" s="12">
        <f t="shared" si="11"/>
        <v>55.882352941176478</v>
      </c>
      <c r="I42" s="12">
        <f t="shared" si="11"/>
        <v>102.9893924783028</v>
      </c>
      <c r="J42" s="12">
        <f t="shared" si="11"/>
        <v>89.34280639431617</v>
      </c>
      <c r="K42" s="12">
        <f t="shared" si="11"/>
        <v>90.989660265878868</v>
      </c>
      <c r="L42" s="12">
        <f t="shared" si="11"/>
        <v>75.324675324675326</v>
      </c>
      <c r="M42" s="13">
        <f t="shared" si="11"/>
        <v>84.347120843471203</v>
      </c>
      <c r="N42" s="12">
        <f t="shared" si="9"/>
        <v>94.08025128210457</v>
      </c>
      <c r="O42" s="12">
        <f t="shared" si="10"/>
        <v>11.047733538360095</v>
      </c>
    </row>
    <row r="43" spans="1:15" x14ac:dyDescent="0.25">
      <c r="C43" s="14">
        <v>5</v>
      </c>
      <c r="D43" s="12">
        <f>(D18-D$36)/D$36*100+100</f>
        <v>135.8669833729216</v>
      </c>
      <c r="E43" s="12">
        <f t="shared" ref="E43:M43" si="12">(E18-E$36)/E$36*100+100</f>
        <v>51.49812734082397</v>
      </c>
      <c r="F43" s="12">
        <f t="shared" si="12"/>
        <v>101.23222748815166</v>
      </c>
      <c r="G43" s="12">
        <f t="shared" si="12"/>
        <v>191.5142648134601</v>
      </c>
      <c r="H43" s="12">
        <f t="shared" si="12"/>
        <v>58.333333333333336</v>
      </c>
      <c r="I43" s="12">
        <f t="shared" si="12"/>
        <v>91.8032786885246</v>
      </c>
      <c r="J43" s="12">
        <f t="shared" si="12"/>
        <v>83.303730017761993</v>
      </c>
      <c r="K43" s="12">
        <f t="shared" si="12"/>
        <v>58.788774002954206</v>
      </c>
      <c r="L43" s="12">
        <f t="shared" si="12"/>
        <v>84.675324675324674</v>
      </c>
      <c r="M43" s="13">
        <f t="shared" si="12"/>
        <v>82.400648824006481</v>
      </c>
      <c r="N43" s="12">
        <f t="shared" si="9"/>
        <v>93.941669255726268</v>
      </c>
      <c r="O43" s="12">
        <f>STDEV(D43:M43)/COUNT(D43:M43)^0.5</f>
        <v>13.322173767016329</v>
      </c>
    </row>
    <row r="47" spans="1:15" x14ac:dyDescent="0.25">
      <c r="A47" s="52" t="s">
        <v>83</v>
      </c>
      <c r="B47" s="52"/>
      <c r="C47" s="52"/>
      <c r="D47" s="52"/>
    </row>
    <row r="48" spans="1:15" x14ac:dyDescent="0.25">
      <c r="A48" s="52" t="s">
        <v>84</v>
      </c>
      <c r="B48" s="52"/>
      <c r="C48" s="52"/>
      <c r="D48" s="52"/>
    </row>
    <row r="49" spans="1:29" x14ac:dyDescent="0.25">
      <c r="C49" s="15" t="s">
        <v>18</v>
      </c>
      <c r="D49" s="16"/>
      <c r="E49" s="16"/>
      <c r="F49" s="16"/>
      <c r="G49" s="16"/>
      <c r="H49" s="16"/>
      <c r="I49" s="16"/>
      <c r="J49" s="16"/>
      <c r="K49" s="22"/>
      <c r="L49" s="22"/>
      <c r="M49" s="17"/>
      <c r="N49" s="15" t="s">
        <v>13</v>
      </c>
      <c r="O49" s="15" t="s">
        <v>14</v>
      </c>
    </row>
    <row r="50" spans="1:29" x14ac:dyDescent="0.25">
      <c r="C50" s="18" t="s">
        <v>19</v>
      </c>
      <c r="D50" s="16">
        <f>AVERAGE(D9:D11,D20)</f>
        <v>0.40175000000000005</v>
      </c>
      <c r="E50" s="16">
        <f t="shared" ref="E50:L50" si="13">AVERAGE(E9:E11,E20)</f>
        <v>0.32025000000000003</v>
      </c>
      <c r="F50" s="16">
        <f t="shared" si="13"/>
        <v>0.61050000000000004</v>
      </c>
      <c r="G50" s="16">
        <f t="shared" si="13"/>
        <v>0.97475000000000001</v>
      </c>
      <c r="H50" s="16">
        <f t="shared" si="13"/>
        <v>0.49324999999999997</v>
      </c>
      <c r="I50" s="16">
        <f t="shared" si="13"/>
        <v>0.48449999999999999</v>
      </c>
      <c r="J50" s="16">
        <f t="shared" si="13"/>
        <v>0.51949999999999996</v>
      </c>
      <c r="K50" s="16">
        <f t="shared" si="13"/>
        <v>0.27566666666666667</v>
      </c>
      <c r="L50" s="16">
        <f t="shared" si="13"/>
        <v>0.51775000000000004</v>
      </c>
      <c r="M50" s="17">
        <f>AVERAGE(M9:M11,M20)</f>
        <v>0.65174999999999994</v>
      </c>
      <c r="N50" s="16">
        <f>AVERAGE(D50:M50)</f>
        <v>0.52496666666666658</v>
      </c>
      <c r="O50" s="16">
        <f>STDEV(D50:M50)/COUNT(D50:M50)^0.5</f>
        <v>6.2152341959986646E-2</v>
      </c>
    </row>
    <row r="51" spans="1:29" x14ac:dyDescent="0.25">
      <c r="C51" s="18"/>
      <c r="D51" s="16"/>
      <c r="E51" s="16"/>
      <c r="F51" s="16"/>
      <c r="G51" s="16"/>
      <c r="H51" s="16"/>
      <c r="I51" s="16"/>
      <c r="J51" s="16"/>
      <c r="K51" s="22"/>
      <c r="L51" s="22"/>
      <c r="M51" s="17"/>
      <c r="N51" s="16"/>
      <c r="O51" s="16"/>
    </row>
    <row r="52" spans="1:29" x14ac:dyDescent="0.25">
      <c r="C52" s="18" t="s">
        <v>2</v>
      </c>
      <c r="D52" s="16">
        <f>(D12-D$50)/D12*100+100</f>
        <v>108.69318181818181</v>
      </c>
      <c r="E52" s="16">
        <f t="shared" ref="E52:M52" si="14">(E12-E$50)/E12*100+100</f>
        <v>138.17567567567568</v>
      </c>
      <c r="F52" s="16">
        <f t="shared" si="14"/>
        <v>97.222222222222214</v>
      </c>
      <c r="G52" s="16">
        <f t="shared" si="14"/>
        <v>-23.566513761467903</v>
      </c>
      <c r="H52" s="16">
        <f t="shared" si="14"/>
        <v>116.8212478920742</v>
      </c>
      <c r="I52" s="16">
        <f t="shared" si="14"/>
        <v>109.94423791821562</v>
      </c>
      <c r="J52" s="16">
        <f t="shared" si="14"/>
        <v>109.65217391304348</v>
      </c>
      <c r="K52" s="16">
        <f t="shared" si="14"/>
        <v>80.14492753623189</v>
      </c>
      <c r="L52" s="16">
        <f t="shared" si="14"/>
        <v>119.97681607418856</v>
      </c>
      <c r="M52" s="17">
        <f t="shared" si="14"/>
        <v>97.200315457413254</v>
      </c>
      <c r="N52" s="16">
        <f>AVERAGE(D52:M52)</f>
        <v>95.426428474577889</v>
      </c>
      <c r="O52" s="16">
        <f t="shared" ref="O52:O58" si="15">STDEV(D52:M52)/COUNT(D52:M52)^0.5</f>
        <v>14.093465569070689</v>
      </c>
    </row>
    <row r="53" spans="1:29" x14ac:dyDescent="0.25">
      <c r="C53" s="18">
        <v>0.1</v>
      </c>
      <c r="D53" s="16">
        <f t="shared" ref="D53:M57" si="16">(D13-D$50)/D13*100+100</f>
        <v>115.5987394957983</v>
      </c>
      <c r="E53" s="16">
        <f t="shared" si="16"/>
        <v>151.62386706948641</v>
      </c>
      <c r="F53" s="16">
        <f t="shared" si="16"/>
        <v>105.49535603715169</v>
      </c>
      <c r="G53" s="16">
        <f t="shared" si="16"/>
        <v>96.192758253461122</v>
      </c>
      <c r="H53" s="16">
        <f t="shared" si="16"/>
        <v>90.144766146993334</v>
      </c>
      <c r="I53" s="16">
        <f t="shared" si="16"/>
        <v>128.00891530460626</v>
      </c>
      <c r="J53" s="16">
        <f t="shared" si="16"/>
        <v>114.8360655737705</v>
      </c>
      <c r="K53" s="16">
        <f t="shared" si="16"/>
        <v>76.382660687593415</v>
      </c>
      <c r="L53" s="16">
        <f t="shared" si="16"/>
        <v>129.17236662106703</v>
      </c>
      <c r="M53" s="17">
        <f t="shared" si="16"/>
        <v>100.49618320610688</v>
      </c>
      <c r="N53" s="16">
        <f t="shared" ref="N53:N58" si="17">AVERAGE(D53:M53)</f>
        <v>110.79516783960351</v>
      </c>
      <c r="O53" s="16">
        <f t="shared" si="15"/>
        <v>6.9109153330863107</v>
      </c>
    </row>
    <row r="54" spans="1:29" x14ac:dyDescent="0.25">
      <c r="C54" s="18">
        <v>0.25</v>
      </c>
      <c r="D54" s="16">
        <f t="shared" si="16"/>
        <v>84.554597701149405</v>
      </c>
      <c r="E54" s="16">
        <f t="shared" si="16"/>
        <v>145.25641025641025</v>
      </c>
      <c r="F54" s="16">
        <f t="shared" si="16"/>
        <v>92.137809187279132</v>
      </c>
      <c r="G54" s="16">
        <f t="shared" si="16"/>
        <v>65.366022099447505</v>
      </c>
      <c r="H54" s="16">
        <f t="shared" si="16"/>
        <v>78.808353808353814</v>
      </c>
      <c r="I54" s="16">
        <f t="shared" si="16"/>
        <v>127.68656716417911</v>
      </c>
      <c r="J54" s="16">
        <f t="shared" si="16"/>
        <v>113.84742951907131</v>
      </c>
      <c r="K54" s="16">
        <f t="shared" si="16"/>
        <v>113.85416666666667</v>
      </c>
      <c r="L54" s="16">
        <f t="shared" si="16"/>
        <v>78.176470588235276</v>
      </c>
      <c r="M54" s="17">
        <f t="shared" si="16"/>
        <v>80.850091407678264</v>
      </c>
      <c r="N54" s="16">
        <f t="shared" si="17"/>
        <v>98.053791839847065</v>
      </c>
      <c r="O54" s="16">
        <f t="shared" si="15"/>
        <v>8.132553837016431</v>
      </c>
    </row>
    <row r="55" spans="1:29" x14ac:dyDescent="0.25">
      <c r="C55" s="18">
        <v>0.5</v>
      </c>
      <c r="D55" s="16">
        <f t="shared" si="16"/>
        <v>124.19811320754717</v>
      </c>
      <c r="E55" s="16">
        <f t="shared" si="16"/>
        <v>152.34375</v>
      </c>
      <c r="F55" s="16">
        <f t="shared" si="16"/>
        <v>101.21359223300971</v>
      </c>
      <c r="G55" s="16">
        <f t="shared" si="16"/>
        <v>114.27000879507476</v>
      </c>
      <c r="H55" s="16">
        <f t="shared" si="16"/>
        <v>67.405913978494624</v>
      </c>
      <c r="I55" s="16">
        <f t="shared" si="16"/>
        <v>101.12244897959184</v>
      </c>
      <c r="J55" s="16">
        <f t="shared" si="16"/>
        <v>94.624746450304272</v>
      </c>
      <c r="K55" s="16">
        <f t="shared" si="16"/>
        <v>128.02436901653613</v>
      </c>
      <c r="L55" s="16">
        <f t="shared" si="16"/>
        <v>54.154929577464763</v>
      </c>
      <c r="M55" s="17">
        <f t="shared" si="16"/>
        <v>92.094370860927157</v>
      </c>
      <c r="N55" s="16">
        <f t="shared" si="17"/>
        <v>102.94522430989505</v>
      </c>
      <c r="O55" s="16">
        <f t="shared" si="15"/>
        <v>9.1201496945260239</v>
      </c>
    </row>
    <row r="56" spans="1:29" x14ac:dyDescent="0.25">
      <c r="C56" s="18">
        <v>1</v>
      </c>
      <c r="D56" s="16">
        <f t="shared" si="16"/>
        <v>107.85550458715595</v>
      </c>
      <c r="E56" s="16">
        <f t="shared" si="16"/>
        <v>141.45338208409507</v>
      </c>
      <c r="F56" s="16">
        <f t="shared" si="16"/>
        <v>87.361623616236159</v>
      </c>
      <c r="G56" s="16">
        <f t="shared" si="16"/>
        <v>125.53475935828877</v>
      </c>
      <c r="H56" s="16">
        <f t="shared" si="16"/>
        <v>26.929824561403507</v>
      </c>
      <c r="I56" s="16">
        <f t="shared" si="16"/>
        <v>99.896694214876035</v>
      </c>
      <c r="J56" s="16">
        <f t="shared" si="16"/>
        <v>85.824175824175839</v>
      </c>
      <c r="K56" s="16">
        <f t="shared" si="16"/>
        <v>122.99813780260708</v>
      </c>
      <c r="L56" s="16">
        <f t="shared" si="16"/>
        <v>88.415948275862064</v>
      </c>
      <c r="M56" s="17">
        <f t="shared" si="16"/>
        <v>85.255281690140848</v>
      </c>
      <c r="N56" s="16">
        <f t="shared" si="17"/>
        <v>97.152533201484133</v>
      </c>
      <c r="O56" s="16">
        <f t="shared" si="15"/>
        <v>9.9618662779032814</v>
      </c>
    </row>
    <row r="57" spans="1:29" x14ac:dyDescent="0.25">
      <c r="C57" s="18">
        <v>2.5</v>
      </c>
      <c r="D57" s="16">
        <f t="shared" si="16"/>
        <v>120.60276679841897</v>
      </c>
      <c r="E57" s="16">
        <f t="shared" si="16"/>
        <v>61.961206896551715</v>
      </c>
      <c r="F57" s="16">
        <f t="shared" si="16"/>
        <v>95.103092783505133</v>
      </c>
      <c r="G57" s="16">
        <f t="shared" si="16"/>
        <v>115.09146341463413</v>
      </c>
      <c r="H57" s="16">
        <f t="shared" si="16"/>
        <v>-16.337719298245617</v>
      </c>
      <c r="I57" s="16">
        <f t="shared" si="16"/>
        <v>109.26966292134833</v>
      </c>
      <c r="J57" s="16">
        <f t="shared" si="16"/>
        <v>96.719681908548722</v>
      </c>
      <c r="K57" s="16">
        <f t="shared" si="16"/>
        <v>110.4978354978355</v>
      </c>
      <c r="L57" s="16">
        <f t="shared" si="16"/>
        <v>80.977011494252864</v>
      </c>
      <c r="M57" s="17">
        <f t="shared" si="16"/>
        <v>74.663461538461561</v>
      </c>
      <c r="N57" s="16">
        <f t="shared" si="17"/>
        <v>84.854846395531126</v>
      </c>
      <c r="O57" s="16">
        <f t="shared" si="15"/>
        <v>12.725551664001728</v>
      </c>
    </row>
    <row r="58" spans="1:29" x14ac:dyDescent="0.25">
      <c r="C58" s="18">
        <v>5</v>
      </c>
      <c r="D58" s="16">
        <f>(D18-D$50)/D18*100+100</f>
        <v>129.763986013986</v>
      </c>
      <c r="E58" s="16">
        <f t="shared" ref="E58:L58" si="18">(E18-E$50)/E18*100+100</f>
        <v>83.545454545454547</v>
      </c>
      <c r="F58" s="16">
        <f t="shared" si="18"/>
        <v>85.674157303370791</v>
      </c>
      <c r="G58" s="16">
        <f t="shared" si="18"/>
        <v>125.53475935828877</v>
      </c>
      <c r="H58" s="16">
        <f t="shared" si="18"/>
        <v>-7.2478991596638593</v>
      </c>
      <c r="I58" s="16">
        <f t="shared" si="18"/>
        <v>98.214285714285708</v>
      </c>
      <c r="J58" s="16">
        <f t="shared" si="18"/>
        <v>89.232409381663118</v>
      </c>
      <c r="K58" s="16">
        <f t="shared" si="18"/>
        <v>61.47403685092128</v>
      </c>
      <c r="L58" s="16">
        <f t="shared" si="18"/>
        <v>94.120654396728</v>
      </c>
      <c r="M58" s="17">
        <f>(M18-M$50)/M18*100+100</f>
        <v>71.702755905511822</v>
      </c>
      <c r="N58" s="16">
        <f t="shared" si="17"/>
        <v>83.201460031054623</v>
      </c>
      <c r="O58" s="16">
        <f t="shared" si="15"/>
        <v>12.079727464343732</v>
      </c>
    </row>
    <row r="59" spans="1:29" ht="15.75" thickBot="1" x14ac:dyDescent="0.3">
      <c r="A59" s="23"/>
      <c r="B59" s="23"/>
      <c r="C59" s="23"/>
      <c r="D59" s="23"/>
      <c r="E59" s="23"/>
      <c r="F59" s="23"/>
      <c r="G59" s="23"/>
      <c r="K59" s="23"/>
    </row>
    <row r="60" spans="1:29" ht="15.75" thickTop="1" x14ac:dyDescent="0.25">
      <c r="A60" s="30" t="s">
        <v>16</v>
      </c>
      <c r="B60" s="31"/>
      <c r="C60" s="31"/>
      <c r="D60" s="31"/>
      <c r="E60" s="32"/>
      <c r="F60" s="32"/>
      <c r="G60" s="32"/>
      <c r="H60" s="32"/>
      <c r="I60" s="32"/>
      <c r="J60" s="32"/>
      <c r="K60" s="32"/>
      <c r="L60" s="32"/>
      <c r="M60" s="32"/>
      <c r="N60" s="32"/>
      <c r="O60" s="32"/>
      <c r="P60" s="32"/>
      <c r="Q60" s="32"/>
      <c r="R60" s="32"/>
      <c r="S60" s="32"/>
      <c r="T60" s="32"/>
      <c r="U60" s="32"/>
      <c r="V60" s="32"/>
      <c r="W60" s="32"/>
      <c r="X60" s="32"/>
      <c r="Y60" s="32"/>
      <c r="Z60" s="32"/>
      <c r="AA60" s="32"/>
      <c r="AB60" s="32"/>
      <c r="AC60" s="33"/>
    </row>
    <row r="61" spans="1:29" x14ac:dyDescent="0.25">
      <c r="A61" s="34" t="s">
        <v>17</v>
      </c>
      <c r="B61" s="27"/>
      <c r="C61" s="27"/>
      <c r="D61" s="27"/>
      <c r="E61" s="23"/>
      <c r="F61" s="23"/>
      <c r="G61" s="23"/>
      <c r="H61" s="23"/>
      <c r="I61" s="23"/>
      <c r="J61" s="23"/>
      <c r="K61" s="23"/>
      <c r="L61" s="23"/>
      <c r="M61" s="23"/>
      <c r="N61" s="23"/>
      <c r="O61" s="23"/>
      <c r="P61" s="23"/>
      <c r="Q61" s="23"/>
      <c r="R61" s="23"/>
      <c r="S61" s="23"/>
      <c r="T61" s="23"/>
      <c r="U61" s="23"/>
      <c r="V61" s="23"/>
      <c r="W61" s="23"/>
      <c r="X61" s="23"/>
      <c r="Y61" s="23"/>
      <c r="Z61" s="23"/>
      <c r="AA61" s="23"/>
      <c r="AB61" s="23"/>
      <c r="AC61" s="35"/>
    </row>
    <row r="62" spans="1:29" x14ac:dyDescent="0.25">
      <c r="A62" s="36"/>
      <c r="B62" s="23"/>
      <c r="C62" s="28" t="s">
        <v>18</v>
      </c>
      <c r="D62" s="24"/>
      <c r="E62" s="24"/>
      <c r="F62" s="24"/>
      <c r="G62" s="24"/>
      <c r="H62" s="24"/>
      <c r="I62" s="24"/>
      <c r="J62" s="24"/>
      <c r="K62" s="24"/>
      <c r="L62" s="24"/>
      <c r="M62" s="19"/>
      <c r="N62" s="28" t="s">
        <v>13</v>
      </c>
      <c r="O62" s="28" t="s">
        <v>14</v>
      </c>
      <c r="P62" s="23"/>
      <c r="Q62" s="23"/>
      <c r="R62" s="23"/>
      <c r="S62" s="23"/>
      <c r="T62" s="23"/>
      <c r="U62" s="23"/>
      <c r="V62" s="23"/>
      <c r="W62" s="23"/>
      <c r="X62" s="23"/>
      <c r="Y62" s="23"/>
      <c r="Z62" s="23"/>
      <c r="AA62" s="23"/>
      <c r="AB62" s="23"/>
      <c r="AC62" s="35"/>
    </row>
    <row r="63" spans="1:29" x14ac:dyDescent="0.25">
      <c r="A63" s="36"/>
      <c r="B63" s="23"/>
      <c r="C63" s="29" t="s">
        <v>19</v>
      </c>
      <c r="D63" s="24">
        <f>AVERAGE(D9:D11,D20)</f>
        <v>0.40175000000000005</v>
      </c>
      <c r="E63" s="24">
        <f t="shared" ref="E63:M63" si="19">AVERAGE(E9:E11,E20)</f>
        <v>0.32025000000000003</v>
      </c>
      <c r="F63" s="24">
        <f t="shared" si="19"/>
        <v>0.61050000000000004</v>
      </c>
      <c r="G63" s="24">
        <f t="shared" si="19"/>
        <v>0.97475000000000001</v>
      </c>
      <c r="H63" s="24">
        <f t="shared" si="19"/>
        <v>0.49324999999999997</v>
      </c>
      <c r="I63" s="24">
        <f t="shared" si="19"/>
        <v>0.48449999999999999</v>
      </c>
      <c r="J63" s="24">
        <f t="shared" si="19"/>
        <v>0.51949999999999996</v>
      </c>
      <c r="K63" s="24">
        <f t="shared" si="19"/>
        <v>0.27566666666666667</v>
      </c>
      <c r="L63" s="24">
        <f t="shared" si="19"/>
        <v>0.51775000000000004</v>
      </c>
      <c r="M63" s="19">
        <f t="shared" si="19"/>
        <v>0.65174999999999994</v>
      </c>
      <c r="N63" s="24">
        <f>AVERAGE(D63:M63)</f>
        <v>0.52496666666666658</v>
      </c>
      <c r="O63" s="24">
        <f>STDEV(D63:M63)/COUNT(D63:M63)^0.5</f>
        <v>6.2152341959986646E-2</v>
      </c>
      <c r="P63" s="23"/>
      <c r="Q63" s="23"/>
      <c r="R63" s="23"/>
      <c r="S63" s="23"/>
      <c r="T63" s="23"/>
      <c r="U63" s="23"/>
      <c r="V63" s="23"/>
      <c r="W63" s="23"/>
      <c r="X63" s="23"/>
      <c r="Y63" s="23"/>
      <c r="Z63" s="23"/>
      <c r="AA63" s="23"/>
      <c r="AB63" s="23"/>
      <c r="AC63" s="35"/>
    </row>
    <row r="64" spans="1:29" x14ac:dyDescent="0.25">
      <c r="A64" s="36"/>
      <c r="B64" s="23"/>
      <c r="C64" s="29"/>
      <c r="D64" s="24"/>
      <c r="E64" s="24"/>
      <c r="F64" s="24"/>
      <c r="G64" s="24"/>
      <c r="H64" s="24"/>
      <c r="I64" s="24"/>
      <c r="J64" s="24"/>
      <c r="K64" s="24"/>
      <c r="L64" s="24"/>
      <c r="M64" s="19"/>
      <c r="N64" s="24"/>
      <c r="O64" s="24"/>
      <c r="P64" s="23"/>
      <c r="Q64" s="23"/>
      <c r="R64" s="23"/>
      <c r="S64" s="23"/>
      <c r="T64" s="23"/>
      <c r="U64" s="23"/>
      <c r="V64" s="23"/>
      <c r="W64" s="23"/>
      <c r="X64" s="23"/>
      <c r="Y64" s="23"/>
      <c r="Z64" s="23"/>
      <c r="AA64" s="23"/>
      <c r="AB64" s="23"/>
      <c r="AC64" s="35"/>
    </row>
    <row r="65" spans="1:40" x14ac:dyDescent="0.25">
      <c r="A65" s="36"/>
      <c r="B65" s="23"/>
      <c r="C65" s="29" t="s">
        <v>2</v>
      </c>
      <c r="D65" s="24">
        <f>(D12-D$63)/D$63*100+100</f>
        <v>109.52084629744866</v>
      </c>
      <c r="E65" s="24">
        <f t="shared" ref="E65:M65" si="20">(E12-E$63)/E$63*100+100</f>
        <v>161.74863387978141</v>
      </c>
      <c r="F65" s="24">
        <f t="shared" si="20"/>
        <v>97.297297297297291</v>
      </c>
      <c r="G65" s="24">
        <f t="shared" si="20"/>
        <v>44.729417799435744</v>
      </c>
      <c r="H65" s="24">
        <f t="shared" si="20"/>
        <v>120.22301064368982</v>
      </c>
      <c r="I65" s="24">
        <f t="shared" si="20"/>
        <v>111.04231166150672</v>
      </c>
      <c r="J65" s="24">
        <f t="shared" si="20"/>
        <v>110.68334937439846</v>
      </c>
      <c r="K65" s="24">
        <f t="shared" si="20"/>
        <v>83.434099153567104</v>
      </c>
      <c r="L65" s="24">
        <f t="shared" si="20"/>
        <v>124.96378561081602</v>
      </c>
      <c r="M65" s="19">
        <f t="shared" si="20"/>
        <v>97.276563099347925</v>
      </c>
      <c r="N65" s="24">
        <f t="shared" ref="N65:N71" si="21">AVERAGE(D65:M65)</f>
        <v>106.09193148172892</v>
      </c>
      <c r="O65" s="24">
        <f>STDEV(D65:M65)/COUNT(D65:M65)^0.5</f>
        <v>9.5129382064377044</v>
      </c>
      <c r="P65" s="23"/>
      <c r="Q65" s="23"/>
      <c r="R65" s="23"/>
      <c r="S65" s="23"/>
      <c r="T65" s="23"/>
      <c r="U65" s="23"/>
      <c r="V65" s="23"/>
      <c r="W65" s="23"/>
      <c r="X65" s="23"/>
      <c r="Y65" s="23"/>
      <c r="Z65" s="23"/>
      <c r="AA65" s="23"/>
      <c r="AB65" s="23"/>
      <c r="AC65" s="35"/>
    </row>
    <row r="66" spans="1:40" x14ac:dyDescent="0.25">
      <c r="A66" s="36"/>
      <c r="B66" s="23"/>
      <c r="C66" s="29">
        <v>0.1</v>
      </c>
      <c r="D66" s="24">
        <f t="shared" ref="D66:M71" si="22">(D13-D$63)/D$63*100+100</f>
        <v>118.48164281269445</v>
      </c>
      <c r="E66" s="24">
        <f t="shared" si="22"/>
        <v>206.71350507416079</v>
      </c>
      <c r="F66" s="24">
        <f t="shared" si="22"/>
        <v>105.81490581490581</v>
      </c>
      <c r="G66" s="24">
        <f t="shared" si="22"/>
        <v>96.332392921261857</v>
      </c>
      <c r="H66" s="24">
        <f t="shared" si="22"/>
        <v>91.028890015205278</v>
      </c>
      <c r="I66" s="24">
        <f t="shared" si="22"/>
        <v>138.90608875128999</v>
      </c>
      <c r="J66" s="24">
        <f t="shared" si="22"/>
        <v>117.42059672762272</v>
      </c>
      <c r="K66" s="24">
        <f t="shared" si="22"/>
        <v>80.894800483675937</v>
      </c>
      <c r="L66" s="24">
        <f t="shared" si="22"/>
        <v>141.18783196523418</v>
      </c>
      <c r="M66" s="19">
        <f t="shared" si="22"/>
        <v>100.49865746068279</v>
      </c>
      <c r="N66" s="24">
        <f t="shared" si="21"/>
        <v>119.72793120267337</v>
      </c>
      <c r="O66" s="24">
        <f t="shared" ref="O66:O71" si="23">STDEV(D66:M66)/COUNT(D66:M66)^0.5</f>
        <v>11.471719632141788</v>
      </c>
      <c r="P66" s="23"/>
      <c r="Q66" s="23"/>
      <c r="R66" s="23"/>
      <c r="S66" s="23"/>
      <c r="T66" s="23"/>
      <c r="U66" s="23"/>
      <c r="V66" s="23"/>
      <c r="W66" s="23"/>
      <c r="X66" s="23"/>
      <c r="Y66" s="23"/>
      <c r="Z66" s="23"/>
      <c r="AA66" s="23"/>
      <c r="AB66" s="23"/>
      <c r="AC66" s="35"/>
    </row>
    <row r="67" spans="1:40" x14ac:dyDescent="0.25">
      <c r="A67" s="36"/>
      <c r="B67" s="23"/>
      <c r="C67" s="29">
        <v>0.25</v>
      </c>
      <c r="D67" s="24">
        <f t="shared" si="22"/>
        <v>86.621032980709373</v>
      </c>
      <c r="E67" s="24">
        <f t="shared" si="22"/>
        <v>182.66978922716623</v>
      </c>
      <c r="F67" s="24">
        <f t="shared" si="22"/>
        <v>92.710892710892693</v>
      </c>
      <c r="G67" s="24">
        <f t="shared" si="22"/>
        <v>74.275455244934591</v>
      </c>
      <c r="H67" s="24">
        <f t="shared" si="22"/>
        <v>82.513938165230613</v>
      </c>
      <c r="I67" s="24">
        <f t="shared" si="22"/>
        <v>138.28689370485037</v>
      </c>
      <c r="J67" s="24">
        <f t="shared" si="22"/>
        <v>116.07314725697788</v>
      </c>
      <c r="K67" s="24">
        <f t="shared" si="22"/>
        <v>116.08222490931077</v>
      </c>
      <c r="L67" s="24">
        <f t="shared" si="22"/>
        <v>82.08594881699662</v>
      </c>
      <c r="M67" s="19">
        <f t="shared" si="22"/>
        <v>83.927886459532047</v>
      </c>
      <c r="N67" s="24">
        <f t="shared" si="21"/>
        <v>105.52472094766013</v>
      </c>
      <c r="O67" s="24">
        <f t="shared" si="23"/>
        <v>10.693096087392428</v>
      </c>
      <c r="P67" s="23"/>
      <c r="Q67" s="23"/>
      <c r="R67" s="23"/>
      <c r="S67" s="23"/>
      <c r="T67" s="23"/>
      <c r="U67" s="23"/>
      <c r="V67" s="23"/>
      <c r="W67" s="23"/>
      <c r="X67" s="23"/>
      <c r="Y67" s="23"/>
      <c r="Z67" s="23"/>
      <c r="AA67" s="23"/>
      <c r="AB67" s="23"/>
      <c r="AC67" s="35"/>
    </row>
    <row r="68" spans="1:40" x14ac:dyDescent="0.25">
      <c r="A68" s="36"/>
      <c r="B68" s="23"/>
      <c r="C68" s="29">
        <v>0.5</v>
      </c>
      <c r="D68" s="24">
        <f t="shared" si="22"/>
        <v>131.92283758556314</v>
      </c>
      <c r="E68" s="24">
        <f t="shared" si="22"/>
        <v>209.8360655737705</v>
      </c>
      <c r="F68" s="24">
        <f t="shared" si="22"/>
        <v>101.22850122850122</v>
      </c>
      <c r="G68" s="24">
        <f t="shared" si="22"/>
        <v>116.64529366504232</v>
      </c>
      <c r="H68" s="24">
        <f t="shared" si="22"/>
        <v>75.418144956918411</v>
      </c>
      <c r="I68" s="24">
        <f t="shared" si="22"/>
        <v>101.13519091847266</v>
      </c>
      <c r="J68" s="24">
        <f t="shared" si="22"/>
        <v>94.898941289701639</v>
      </c>
      <c r="K68" s="24">
        <f t="shared" si="22"/>
        <v>138.93591293833131</v>
      </c>
      <c r="L68" s="24">
        <f t="shared" si="22"/>
        <v>68.565910188314817</v>
      </c>
      <c r="M68" s="19">
        <f t="shared" si="22"/>
        <v>92.673571154583811</v>
      </c>
      <c r="N68" s="24">
        <f t="shared" si="21"/>
        <v>113.12603694991996</v>
      </c>
      <c r="O68" s="24">
        <f t="shared" si="23"/>
        <v>12.835729798150211</v>
      </c>
      <c r="P68" s="23"/>
      <c r="Q68" s="23"/>
      <c r="R68" s="23"/>
      <c r="S68" s="23"/>
      <c r="T68" s="23"/>
      <c r="U68" s="23"/>
      <c r="V68" s="23"/>
      <c r="W68" s="23"/>
      <c r="X68" s="23"/>
      <c r="Y68" s="23"/>
      <c r="Z68" s="23"/>
      <c r="AA68" s="23"/>
      <c r="AB68" s="23"/>
      <c r="AC68" s="35"/>
    </row>
    <row r="69" spans="1:40" x14ac:dyDescent="0.25">
      <c r="A69" s="36"/>
      <c r="B69" s="23"/>
      <c r="C69" s="29">
        <v>1</v>
      </c>
      <c r="D69" s="24">
        <f t="shared" si="22"/>
        <v>108.52520224019912</v>
      </c>
      <c r="E69" s="24">
        <f t="shared" si="22"/>
        <v>170.80405932864949</v>
      </c>
      <c r="F69" s="24">
        <f t="shared" si="22"/>
        <v>88.779688779688783</v>
      </c>
      <c r="G69" s="24">
        <f t="shared" si="22"/>
        <v>134.29084380610414</v>
      </c>
      <c r="H69" s="24">
        <f t="shared" si="22"/>
        <v>57.780030410542324</v>
      </c>
      <c r="I69" s="24">
        <f t="shared" si="22"/>
        <v>99.896800825593388</v>
      </c>
      <c r="J69" s="24">
        <f t="shared" si="22"/>
        <v>87.58421559191531</v>
      </c>
      <c r="K69" s="24">
        <f t="shared" si="22"/>
        <v>129.86698911729141</v>
      </c>
      <c r="L69" s="24">
        <f t="shared" si="22"/>
        <v>89.618541767262187</v>
      </c>
      <c r="M69" s="19">
        <f t="shared" si="22"/>
        <v>87.149980820866901</v>
      </c>
      <c r="N69" s="24">
        <f t="shared" si="21"/>
        <v>105.42963526881128</v>
      </c>
      <c r="O69" s="24">
        <f t="shared" si="23"/>
        <v>10.107458601058624</v>
      </c>
      <c r="P69" s="23"/>
      <c r="Q69" s="23"/>
      <c r="R69" s="23"/>
      <c r="S69" s="23"/>
      <c r="T69" s="23"/>
      <c r="U69" s="23"/>
      <c r="V69" s="23"/>
      <c r="W69" s="23"/>
      <c r="X69" s="23"/>
      <c r="Y69" s="23"/>
      <c r="Z69" s="23"/>
      <c r="AA69" s="23"/>
      <c r="AB69" s="23"/>
      <c r="AC69" s="35"/>
    </row>
    <row r="70" spans="1:40" x14ac:dyDescent="0.25">
      <c r="A70" s="36"/>
      <c r="B70" s="23"/>
      <c r="C70" s="29">
        <v>2.5</v>
      </c>
      <c r="D70" s="24">
        <f t="shared" si="22"/>
        <v>125.94897324206595</v>
      </c>
      <c r="E70" s="24">
        <f t="shared" si="22"/>
        <v>72.44340359094457</v>
      </c>
      <c r="F70" s="24">
        <f t="shared" si="22"/>
        <v>95.331695331695315</v>
      </c>
      <c r="G70" s="24">
        <f t="shared" si="22"/>
        <v>117.77378815080789</v>
      </c>
      <c r="H70" s="24">
        <f t="shared" si="22"/>
        <v>46.224024328433856</v>
      </c>
      <c r="I70" s="24">
        <f t="shared" si="22"/>
        <v>110.21671826625388</v>
      </c>
      <c r="J70" s="24">
        <f t="shared" si="22"/>
        <v>96.823869104908567</v>
      </c>
      <c r="K70" s="24">
        <f t="shared" si="22"/>
        <v>111.72914147521161</v>
      </c>
      <c r="L70" s="24">
        <f t="shared" si="22"/>
        <v>84.017382906808294</v>
      </c>
      <c r="M70" s="19">
        <f t="shared" si="22"/>
        <v>79.785193709244353</v>
      </c>
      <c r="N70" s="24">
        <f t="shared" si="21"/>
        <v>94.029419010637426</v>
      </c>
      <c r="O70" s="24">
        <f t="shared" si="23"/>
        <v>7.6171716531787546</v>
      </c>
      <c r="P70" s="23"/>
      <c r="Q70" s="23"/>
      <c r="R70" s="23"/>
      <c r="S70" s="23"/>
      <c r="T70" s="23"/>
      <c r="U70" s="23"/>
      <c r="V70" s="23"/>
      <c r="W70" s="23"/>
      <c r="X70" s="23"/>
      <c r="Y70" s="23"/>
      <c r="Z70" s="23"/>
      <c r="AA70" s="23"/>
      <c r="AB70" s="23"/>
      <c r="AC70" s="35"/>
    </row>
    <row r="71" spans="1:40" x14ac:dyDescent="0.25">
      <c r="A71" s="36"/>
      <c r="B71" s="23"/>
      <c r="C71" s="29">
        <v>5</v>
      </c>
      <c r="D71" s="24">
        <f t="shared" si="22"/>
        <v>142.37710018668324</v>
      </c>
      <c r="E71" s="24">
        <f t="shared" si="22"/>
        <v>85.870413739266198</v>
      </c>
      <c r="F71" s="24">
        <f t="shared" si="22"/>
        <v>87.469287469287465</v>
      </c>
      <c r="G71" s="24">
        <f t="shared" si="22"/>
        <v>134.29084380610414</v>
      </c>
      <c r="H71" s="24">
        <f t="shared" si="22"/>
        <v>48.251393816523056</v>
      </c>
      <c r="I71" s="24">
        <f t="shared" si="22"/>
        <v>98.245614035087712</v>
      </c>
      <c r="J71" s="24">
        <f t="shared" si="22"/>
        <v>90.279114533205004</v>
      </c>
      <c r="K71" s="24">
        <f t="shared" si="22"/>
        <v>72.188633615477627</v>
      </c>
      <c r="L71" s="24">
        <f t="shared" si="22"/>
        <v>94.447126991791393</v>
      </c>
      <c r="M71" s="19">
        <f>(M18-M$63)/M$63*100+100</f>
        <v>77.943996931338717</v>
      </c>
      <c r="N71" s="24">
        <f t="shared" si="21"/>
        <v>93.136352512476449</v>
      </c>
      <c r="O71" s="24">
        <f t="shared" si="23"/>
        <v>8.7708567184189139</v>
      </c>
      <c r="P71" s="23"/>
      <c r="Q71" s="23"/>
      <c r="R71" s="23"/>
      <c r="S71" s="23"/>
      <c r="T71" s="23"/>
      <c r="U71" s="23"/>
      <c r="V71" s="23"/>
      <c r="W71" s="23"/>
      <c r="X71" s="23"/>
      <c r="Y71" s="23"/>
      <c r="Z71" s="23"/>
      <c r="AA71" s="23"/>
      <c r="AB71" s="23"/>
      <c r="AC71" s="35"/>
    </row>
    <row r="72" spans="1:40" ht="15.75" thickBot="1" x14ac:dyDescent="0.3">
      <c r="A72" s="37"/>
      <c r="B72" s="38"/>
      <c r="C72" s="48" t="s">
        <v>79</v>
      </c>
      <c r="D72" s="49">
        <f>(D19-D$63)/D$63*100+100</f>
        <v>100.06222775357809</v>
      </c>
      <c r="E72" s="49">
        <f t="shared" ref="E72:M72" si="24">(E19-E$63)/E$63*100+100</f>
        <v>171.74082747853237</v>
      </c>
      <c r="F72" s="49">
        <f t="shared" si="24"/>
        <v>75.511875511875502</v>
      </c>
      <c r="G72" s="49">
        <f t="shared" si="24"/>
        <v>95.511669658886902</v>
      </c>
      <c r="H72" s="49">
        <f t="shared" si="24"/>
        <v>45.21033958438926</v>
      </c>
      <c r="I72" s="49">
        <f t="shared" si="24"/>
        <v>102.99277605779154</v>
      </c>
      <c r="J72" s="49">
        <f>(J19-J$63)/J$63*100+100</f>
        <v>106.06352261790184</v>
      </c>
      <c r="K72" s="49">
        <f t="shared" si="24"/>
        <v>162.15235792019348</v>
      </c>
      <c r="L72" s="49">
        <f t="shared" si="24"/>
        <v>98.116851762433598</v>
      </c>
      <c r="M72" s="49">
        <f t="shared" si="24"/>
        <v>91.906405830456464</v>
      </c>
      <c r="N72" s="49">
        <f>AVERAGE(D72:M72)</f>
        <v>104.9268854176039</v>
      </c>
      <c r="O72" s="49">
        <f>STDEV(D72:M72)/COUNT(D72:M72)^0.5</f>
        <v>11.786724907023503</v>
      </c>
      <c r="P72" s="38"/>
      <c r="Q72" s="38"/>
      <c r="R72" s="38"/>
      <c r="S72" s="38"/>
      <c r="T72" s="38"/>
      <c r="U72" s="38"/>
      <c r="V72" s="38"/>
      <c r="W72" s="38"/>
      <c r="X72" s="38"/>
      <c r="Y72" s="38"/>
      <c r="Z72" s="38"/>
      <c r="AA72" s="38"/>
      <c r="AB72" s="38"/>
      <c r="AC72" s="39"/>
    </row>
    <row r="73" spans="1:40" ht="15.75" thickTop="1" x14ac:dyDescent="0.25">
      <c r="S73" s="40"/>
      <c r="T73" s="32"/>
      <c r="U73" s="32"/>
      <c r="V73" s="32"/>
      <c r="W73" s="33"/>
    </row>
    <row r="74" spans="1:40" x14ac:dyDescent="0.25">
      <c r="S74" s="36"/>
      <c r="T74" s="23"/>
      <c r="U74" s="23"/>
      <c r="V74" s="23"/>
      <c r="W74" s="35"/>
    </row>
    <row r="75" spans="1:40" x14ac:dyDescent="0.25">
      <c r="C75" s="6" t="s">
        <v>20</v>
      </c>
      <c r="I75" s="11" t="s">
        <v>20</v>
      </c>
      <c r="O75" s="15" t="s">
        <v>21</v>
      </c>
      <c r="S75" s="36"/>
      <c r="T75" s="23"/>
      <c r="U75" s="28" t="s">
        <v>21</v>
      </c>
      <c r="V75" s="23"/>
      <c r="W75" s="35"/>
      <c r="AE75" s="23"/>
      <c r="AF75" s="23"/>
      <c r="AG75" s="23"/>
      <c r="AH75" s="23"/>
      <c r="AI75" s="23"/>
      <c r="AJ75" s="23"/>
      <c r="AK75" s="23"/>
      <c r="AL75" s="23"/>
      <c r="AM75" s="23"/>
      <c r="AN75" s="23"/>
    </row>
    <row r="76" spans="1:40" x14ac:dyDescent="0.25">
      <c r="A76" t="s">
        <v>25</v>
      </c>
      <c r="B76" s="23" t="s">
        <v>76</v>
      </c>
      <c r="C76" s="3" t="s">
        <v>22</v>
      </c>
      <c r="D76" t="s">
        <v>23</v>
      </c>
      <c r="E76" t="s">
        <v>24</v>
      </c>
      <c r="G76" t="s">
        <v>38</v>
      </c>
      <c r="H76" s="23" t="s">
        <v>76</v>
      </c>
      <c r="I76" s="3" t="s">
        <v>22</v>
      </c>
      <c r="J76" t="s">
        <v>23</v>
      </c>
      <c r="K76" t="s">
        <v>24</v>
      </c>
      <c r="M76" t="s">
        <v>48</v>
      </c>
      <c r="N76" s="23" t="s">
        <v>76</v>
      </c>
      <c r="O76" s="3" t="s">
        <v>22</v>
      </c>
      <c r="P76" t="s">
        <v>23</v>
      </c>
      <c r="Q76" t="s">
        <v>24</v>
      </c>
      <c r="S76" s="36" t="s">
        <v>61</v>
      </c>
      <c r="T76" s="23" t="s">
        <v>76</v>
      </c>
      <c r="U76" s="41" t="s">
        <v>22</v>
      </c>
      <c r="V76" s="23" t="s">
        <v>23</v>
      </c>
      <c r="W76" s="35" t="s">
        <v>24</v>
      </c>
      <c r="AE76" s="23"/>
      <c r="AF76" s="23"/>
      <c r="AG76" s="23"/>
      <c r="AH76" s="23"/>
      <c r="AI76" s="23"/>
      <c r="AJ76" s="23"/>
      <c r="AK76" s="23"/>
      <c r="AL76" s="23"/>
      <c r="AM76" s="23"/>
      <c r="AN76" s="23"/>
    </row>
    <row r="77" spans="1:40" ht="15" customHeight="1" x14ac:dyDescent="0.25">
      <c r="B77" s="69" t="s">
        <v>74</v>
      </c>
      <c r="C77" s="2" t="s">
        <v>0</v>
      </c>
      <c r="D77" s="5">
        <v>0.1</v>
      </c>
      <c r="E77">
        <v>111.55462184873949</v>
      </c>
      <c r="H77" s="69" t="s">
        <v>74</v>
      </c>
      <c r="I77" s="2" t="s">
        <v>0</v>
      </c>
      <c r="J77" s="5">
        <v>0.1</v>
      </c>
      <c r="K77">
        <v>113.06413301662707</v>
      </c>
      <c r="N77" s="69" t="s">
        <v>74</v>
      </c>
      <c r="O77" s="2" t="s">
        <v>0</v>
      </c>
      <c r="P77" t="s">
        <v>2</v>
      </c>
      <c r="Q77">
        <v>108.69318181818181</v>
      </c>
      <c r="S77" s="36"/>
      <c r="T77" s="71" t="s">
        <v>74</v>
      </c>
      <c r="U77" s="42" t="s">
        <v>0</v>
      </c>
      <c r="V77" s="23">
        <v>0</v>
      </c>
      <c r="W77" s="35">
        <v>109.52084629744866</v>
      </c>
      <c r="AE77" s="23"/>
      <c r="AF77" s="23"/>
      <c r="AG77" s="23"/>
      <c r="AH77" s="23"/>
      <c r="AI77" s="23"/>
      <c r="AJ77" s="23"/>
      <c r="AK77" s="23"/>
      <c r="AL77" s="23"/>
      <c r="AM77" s="23"/>
      <c r="AN77" s="23"/>
    </row>
    <row r="78" spans="1:40" x14ac:dyDescent="0.25">
      <c r="B78" s="69"/>
      <c r="C78" s="2" t="s">
        <v>0</v>
      </c>
      <c r="D78" s="5">
        <v>0.25</v>
      </c>
      <c r="E78">
        <v>79.022988505747108</v>
      </c>
      <c r="H78" s="69"/>
      <c r="I78" s="2" t="s">
        <v>0</v>
      </c>
      <c r="J78" s="5">
        <v>0.25</v>
      </c>
      <c r="K78">
        <v>82.660332541567684</v>
      </c>
      <c r="N78" s="69"/>
      <c r="O78" s="2" t="s">
        <v>0</v>
      </c>
      <c r="P78">
        <v>0.1</v>
      </c>
      <c r="Q78">
        <v>115.5987394957983</v>
      </c>
      <c r="S78" s="36"/>
      <c r="T78" s="71"/>
      <c r="U78" s="42"/>
      <c r="V78" s="23">
        <v>0.1</v>
      </c>
      <c r="W78" s="35">
        <v>118.48164281269445</v>
      </c>
      <c r="AE78" s="66"/>
      <c r="AF78" s="66"/>
      <c r="AG78" s="66"/>
      <c r="AH78" s="66"/>
      <c r="AI78" s="23"/>
      <c r="AJ78" s="23"/>
      <c r="AK78" s="23"/>
      <c r="AL78" s="23"/>
      <c r="AM78" s="23"/>
      <c r="AN78" s="23"/>
    </row>
    <row r="79" spans="1:40" x14ac:dyDescent="0.25">
      <c r="A79" s="26" t="s">
        <v>26</v>
      </c>
      <c r="B79" s="69"/>
      <c r="C79" s="2" t="s">
        <v>0</v>
      </c>
      <c r="D79" s="5">
        <v>0.5</v>
      </c>
      <c r="E79">
        <v>120.56603773584905</v>
      </c>
      <c r="G79" s="9" t="s">
        <v>39</v>
      </c>
      <c r="H79" s="69"/>
      <c r="I79" s="2" t="s">
        <v>0</v>
      </c>
      <c r="J79" s="5">
        <v>0.5</v>
      </c>
      <c r="K79">
        <v>125.89073634204274</v>
      </c>
      <c r="N79" s="69"/>
      <c r="O79" s="2" t="s">
        <v>0</v>
      </c>
      <c r="P79">
        <v>0.25</v>
      </c>
      <c r="Q79">
        <v>84.554597701149405</v>
      </c>
      <c r="S79" s="36"/>
      <c r="T79" s="71"/>
      <c r="U79" s="42"/>
      <c r="V79" s="23">
        <v>0.25</v>
      </c>
      <c r="W79" s="35">
        <v>86.621032980709373</v>
      </c>
      <c r="AE79" s="58"/>
      <c r="AF79" s="58"/>
      <c r="AG79" s="58"/>
      <c r="AH79" s="58"/>
      <c r="AI79" s="23"/>
      <c r="AJ79" s="23"/>
      <c r="AK79" s="23"/>
      <c r="AL79" s="23"/>
      <c r="AM79" s="23"/>
      <c r="AN79" s="23"/>
    </row>
    <row r="80" spans="1:40" x14ac:dyDescent="0.25">
      <c r="B80" s="69"/>
      <c r="C80" s="2" t="s">
        <v>0</v>
      </c>
      <c r="D80" s="5">
        <v>1</v>
      </c>
      <c r="E80">
        <v>103.44036697247705</v>
      </c>
      <c r="H80" s="69"/>
      <c r="I80" s="2" t="s">
        <v>0</v>
      </c>
      <c r="J80" s="5">
        <v>1</v>
      </c>
      <c r="K80">
        <v>103.56294536817101</v>
      </c>
      <c r="M80" s="9" t="s">
        <v>49</v>
      </c>
      <c r="N80" s="69"/>
      <c r="O80" s="2" t="s">
        <v>0</v>
      </c>
      <c r="P80">
        <v>0.5</v>
      </c>
      <c r="Q80">
        <v>124.19811320754717</v>
      </c>
      <c r="S80" s="36" t="s">
        <v>62</v>
      </c>
      <c r="T80" s="71"/>
      <c r="U80" s="42"/>
      <c r="V80" s="23">
        <v>0.5</v>
      </c>
      <c r="W80" s="35">
        <v>131.92283758556314</v>
      </c>
      <c r="AE80" s="58"/>
      <c r="AF80" s="58"/>
      <c r="AG80" s="58"/>
      <c r="AH80" s="58"/>
      <c r="AI80" s="23"/>
      <c r="AJ80" s="23"/>
      <c r="AK80" s="23"/>
      <c r="AL80" s="23"/>
      <c r="AM80" s="23"/>
      <c r="AN80" s="23"/>
    </row>
    <row r="81" spans="1:40" x14ac:dyDescent="0.25">
      <c r="B81" s="69"/>
      <c r="C81" s="2" t="s">
        <v>0</v>
      </c>
      <c r="D81" s="5">
        <v>2.5</v>
      </c>
      <c r="E81">
        <v>116.798418972332</v>
      </c>
      <c r="H81" s="69"/>
      <c r="I81" s="2" t="s">
        <v>0</v>
      </c>
      <c r="J81" s="5">
        <v>2.5</v>
      </c>
      <c r="K81">
        <v>120.19002375296911</v>
      </c>
      <c r="N81" s="69"/>
      <c r="O81" s="2" t="s">
        <v>0</v>
      </c>
      <c r="P81">
        <v>1</v>
      </c>
      <c r="Q81">
        <v>107.85550458715595</v>
      </c>
      <c r="S81" s="36"/>
      <c r="T81" s="71"/>
      <c r="U81" s="42"/>
      <c r="V81" s="23">
        <v>1</v>
      </c>
      <c r="W81" s="35">
        <v>108.52520224019912</v>
      </c>
      <c r="AE81" s="58"/>
      <c r="AF81" s="58"/>
      <c r="AG81" s="58"/>
      <c r="AH81" s="58"/>
      <c r="AI81" s="23"/>
      <c r="AJ81" s="23"/>
      <c r="AK81" s="23"/>
      <c r="AL81" s="23"/>
      <c r="AM81" s="23"/>
      <c r="AN81" s="23"/>
    </row>
    <row r="82" spans="1:40" x14ac:dyDescent="0.25">
      <c r="B82" s="69"/>
      <c r="C82" s="2" t="s">
        <v>0</v>
      </c>
      <c r="D82" s="5">
        <v>5</v>
      </c>
      <c r="E82">
        <v>126.39860139860139</v>
      </c>
      <c r="H82" s="69"/>
      <c r="I82" s="2" t="s">
        <v>0</v>
      </c>
      <c r="J82" s="5">
        <v>5</v>
      </c>
      <c r="K82">
        <v>135.8669833729216</v>
      </c>
      <c r="N82" s="69"/>
      <c r="O82" s="2" t="s">
        <v>0</v>
      </c>
      <c r="P82">
        <v>2.5</v>
      </c>
      <c r="Q82">
        <v>120.60276679841897</v>
      </c>
      <c r="S82" s="36"/>
      <c r="T82" s="71"/>
      <c r="U82" s="42"/>
      <c r="V82" s="23">
        <v>2.5</v>
      </c>
      <c r="W82" s="35">
        <v>125.94897324206595</v>
      </c>
      <c r="AE82" s="58"/>
      <c r="AF82" s="58"/>
      <c r="AG82" s="58"/>
      <c r="AH82" s="58"/>
      <c r="AI82" s="23"/>
      <c r="AJ82" s="23"/>
      <c r="AK82" s="23"/>
      <c r="AL82" s="23"/>
      <c r="AM82" s="23"/>
      <c r="AN82" s="23"/>
    </row>
    <row r="83" spans="1:40" ht="15" customHeight="1" x14ac:dyDescent="0.25">
      <c r="B83" s="69" t="s">
        <v>74</v>
      </c>
      <c r="C83" t="s">
        <v>5</v>
      </c>
      <c r="D83" s="5">
        <v>0.1</v>
      </c>
      <c r="E83">
        <v>119.33534743202416</v>
      </c>
      <c r="H83" s="69" t="s">
        <v>74</v>
      </c>
      <c r="I83" t="s">
        <v>5</v>
      </c>
      <c r="J83" s="5">
        <v>0.1</v>
      </c>
      <c r="K83">
        <v>123.97003745318352</v>
      </c>
      <c r="N83" s="69"/>
      <c r="O83" s="2" t="s">
        <v>0</v>
      </c>
      <c r="P83">
        <v>5</v>
      </c>
      <c r="Q83">
        <v>129.763986013986</v>
      </c>
      <c r="S83" s="36"/>
      <c r="T83" s="71"/>
      <c r="U83" s="42"/>
      <c r="V83" s="23">
        <v>5</v>
      </c>
      <c r="W83" s="35">
        <v>142.37710018668324</v>
      </c>
      <c r="AE83" s="58"/>
      <c r="AF83" s="58"/>
      <c r="AG83" s="58"/>
      <c r="AH83" s="58"/>
      <c r="AI83" s="23"/>
      <c r="AJ83" s="23"/>
      <c r="AK83" s="23"/>
      <c r="AL83" s="23"/>
      <c r="AM83" s="23"/>
      <c r="AN83" s="23"/>
    </row>
    <row r="84" spans="1:40" x14ac:dyDescent="0.25">
      <c r="B84" s="69"/>
      <c r="C84" t="s">
        <v>5</v>
      </c>
      <c r="D84" s="5">
        <v>0.25</v>
      </c>
      <c r="E84">
        <v>108.7179487179487</v>
      </c>
      <c r="H84" s="69"/>
      <c r="I84" t="s">
        <v>5</v>
      </c>
      <c r="J84" s="5">
        <v>0.25</v>
      </c>
      <c r="K84">
        <v>109.55056179775279</v>
      </c>
      <c r="N84" s="69" t="s">
        <v>74</v>
      </c>
      <c r="O84" t="s">
        <v>5</v>
      </c>
      <c r="P84" t="s">
        <v>2</v>
      </c>
      <c r="Q84">
        <v>138.17567567567568</v>
      </c>
      <c r="S84" s="36"/>
      <c r="T84" s="71" t="s">
        <v>74</v>
      </c>
      <c r="U84" s="23" t="s">
        <v>5</v>
      </c>
      <c r="V84" s="23">
        <v>0</v>
      </c>
      <c r="W84" s="35">
        <v>161.74863387978141</v>
      </c>
      <c r="AE84" s="66"/>
      <c r="AF84" s="66"/>
      <c r="AG84" s="66"/>
      <c r="AH84" s="66"/>
      <c r="AI84" s="23"/>
      <c r="AJ84" s="23"/>
      <c r="AK84" s="23"/>
      <c r="AL84" s="23"/>
      <c r="AM84" s="23"/>
      <c r="AN84" s="23"/>
    </row>
    <row r="85" spans="1:40" x14ac:dyDescent="0.25">
      <c r="A85" t="s">
        <v>27</v>
      </c>
      <c r="B85" s="69"/>
      <c r="C85" t="s">
        <v>5</v>
      </c>
      <c r="D85" s="5">
        <v>0.5</v>
      </c>
      <c r="E85">
        <v>120.53571428571428</v>
      </c>
      <c r="G85" t="s">
        <v>40</v>
      </c>
      <c r="H85" s="69"/>
      <c r="I85" t="s">
        <v>5</v>
      </c>
      <c r="J85" s="5">
        <v>0.5</v>
      </c>
      <c r="K85">
        <v>125.84269662921349</v>
      </c>
      <c r="N85" s="69"/>
      <c r="O85" t="s">
        <v>5</v>
      </c>
      <c r="P85">
        <v>0.1</v>
      </c>
      <c r="Q85">
        <v>151.62386706948641</v>
      </c>
      <c r="S85" s="36"/>
      <c r="T85" s="71"/>
      <c r="U85" s="23"/>
      <c r="V85" s="23">
        <v>0.1</v>
      </c>
      <c r="W85" s="35">
        <v>206.71350507416079</v>
      </c>
      <c r="AE85" s="58"/>
      <c r="AF85" s="58"/>
      <c r="AG85" s="58"/>
      <c r="AH85" s="58"/>
      <c r="AI85" s="23"/>
      <c r="AJ85" s="23"/>
      <c r="AK85" s="23"/>
      <c r="AL85" s="23"/>
      <c r="AM85" s="23"/>
      <c r="AN85" s="23"/>
    </row>
    <row r="86" spans="1:40" x14ac:dyDescent="0.25">
      <c r="B86" s="69"/>
      <c r="C86" t="s">
        <v>5</v>
      </c>
      <c r="D86" s="5">
        <v>1</v>
      </c>
      <c r="E86">
        <v>102.37659963436928</v>
      </c>
      <c r="H86" s="69"/>
      <c r="I86" t="s">
        <v>5</v>
      </c>
      <c r="J86" s="5">
        <v>1</v>
      </c>
      <c r="K86">
        <v>102.43445692883896</v>
      </c>
      <c r="N86" s="69"/>
      <c r="O86" t="s">
        <v>5</v>
      </c>
      <c r="P86">
        <v>0.25</v>
      </c>
      <c r="Q86">
        <v>145.25641025641025</v>
      </c>
      <c r="S86" s="36"/>
      <c r="T86" s="71"/>
      <c r="U86" s="23"/>
      <c r="V86" s="23">
        <v>0.25</v>
      </c>
      <c r="W86" s="35">
        <v>182.66978922716623</v>
      </c>
      <c r="AE86" s="58"/>
      <c r="AF86" s="58"/>
      <c r="AG86" s="58"/>
      <c r="AH86" s="58"/>
      <c r="AI86" s="23"/>
      <c r="AJ86" s="23"/>
      <c r="AK86" s="23"/>
      <c r="AL86" s="23"/>
      <c r="AM86" s="23"/>
      <c r="AN86" s="23"/>
    </row>
    <row r="87" spans="1:40" x14ac:dyDescent="0.25">
      <c r="B87" s="69"/>
      <c r="C87" t="s">
        <v>5</v>
      </c>
      <c r="D87" s="5">
        <v>2.5</v>
      </c>
      <c r="E87">
        <v>-30.172413793103459</v>
      </c>
      <c r="H87" s="69"/>
      <c r="I87" t="s">
        <v>5</v>
      </c>
      <c r="J87" s="5">
        <v>2.5</v>
      </c>
      <c r="K87">
        <v>43.445692883895127</v>
      </c>
      <c r="M87" s="9" t="s">
        <v>50</v>
      </c>
      <c r="N87" s="69"/>
      <c r="O87" t="s">
        <v>5</v>
      </c>
      <c r="P87">
        <v>0.5</v>
      </c>
      <c r="Q87">
        <v>152.34375</v>
      </c>
      <c r="S87" s="36" t="s">
        <v>63</v>
      </c>
      <c r="T87" s="71"/>
      <c r="U87" s="23"/>
      <c r="V87" s="23">
        <v>0.5</v>
      </c>
      <c r="W87" s="35">
        <v>209.8360655737705</v>
      </c>
      <c r="AE87" s="58"/>
      <c r="AF87" s="58"/>
      <c r="AG87" s="58"/>
      <c r="AH87" s="58"/>
      <c r="AI87" s="23"/>
      <c r="AJ87" s="23"/>
      <c r="AK87" s="23"/>
      <c r="AL87" s="23"/>
      <c r="AM87" s="23"/>
      <c r="AN87" s="23"/>
    </row>
    <row r="88" spans="1:40" x14ac:dyDescent="0.25">
      <c r="B88" s="69"/>
      <c r="C88" t="s">
        <v>5</v>
      </c>
      <c r="D88" s="5">
        <v>5</v>
      </c>
      <c r="E88">
        <v>5.8181818181818272</v>
      </c>
      <c r="H88" s="69"/>
      <c r="I88" t="s">
        <v>5</v>
      </c>
      <c r="J88" s="5">
        <v>5</v>
      </c>
      <c r="K88">
        <v>51.49812734082397</v>
      </c>
      <c r="N88" s="69"/>
      <c r="O88" t="s">
        <v>5</v>
      </c>
      <c r="P88">
        <v>1</v>
      </c>
      <c r="Q88">
        <v>141.45338208409507</v>
      </c>
      <c r="S88" s="36"/>
      <c r="T88" s="71"/>
      <c r="U88" s="23"/>
      <c r="V88" s="23">
        <v>1</v>
      </c>
      <c r="W88" s="35">
        <v>170.80405932864949</v>
      </c>
      <c r="AE88" s="58"/>
      <c r="AF88" s="58"/>
      <c r="AG88" s="58"/>
      <c r="AH88" s="58"/>
      <c r="AI88" s="23"/>
      <c r="AJ88" s="23"/>
      <c r="AK88" s="23"/>
      <c r="AL88" s="23"/>
      <c r="AM88" s="23"/>
      <c r="AN88" s="23"/>
    </row>
    <row r="89" spans="1:40" ht="15" customHeight="1" x14ac:dyDescent="0.25">
      <c r="B89" s="69" t="s">
        <v>74</v>
      </c>
      <c r="C89" t="s">
        <v>3</v>
      </c>
      <c r="D89" s="5">
        <v>0.1</v>
      </c>
      <c r="E89">
        <v>118.343653250774</v>
      </c>
      <c r="H89" s="69" t="s">
        <v>74</v>
      </c>
      <c r="I89" t="s">
        <v>3</v>
      </c>
      <c r="J89" s="5">
        <v>0.1</v>
      </c>
      <c r="K89">
        <v>122.46445497630333</v>
      </c>
      <c r="N89" s="69"/>
      <c r="O89" t="s">
        <v>5</v>
      </c>
      <c r="P89">
        <v>2.5</v>
      </c>
      <c r="Q89">
        <v>61.961206896551715</v>
      </c>
      <c r="S89" s="36"/>
      <c r="T89" s="71"/>
      <c r="U89" s="23"/>
      <c r="V89" s="23">
        <v>2.5</v>
      </c>
      <c r="W89" s="35">
        <v>72.44340359094457</v>
      </c>
      <c r="AE89" s="58"/>
      <c r="AF89" s="58"/>
      <c r="AG89" s="58"/>
      <c r="AH89" s="58"/>
      <c r="AI89" s="23"/>
      <c r="AJ89" s="23"/>
      <c r="AK89" s="23"/>
      <c r="AL89" s="23"/>
      <c r="AM89" s="23"/>
      <c r="AN89" s="23"/>
    </row>
    <row r="90" spans="1:40" x14ac:dyDescent="0.25">
      <c r="B90" s="69"/>
      <c r="C90" t="s">
        <v>3</v>
      </c>
      <c r="D90" s="5">
        <v>0.25</v>
      </c>
      <c r="E90">
        <v>106.80212014134275</v>
      </c>
      <c r="H90" s="69"/>
      <c r="I90" t="s">
        <v>3</v>
      </c>
      <c r="J90" s="5">
        <v>0.25</v>
      </c>
      <c r="K90">
        <v>107.29857819905213</v>
      </c>
      <c r="N90" s="69"/>
      <c r="O90" t="s">
        <v>5</v>
      </c>
      <c r="P90">
        <v>5</v>
      </c>
      <c r="Q90">
        <v>83.545454545454547</v>
      </c>
      <c r="S90" s="36"/>
      <c r="T90" s="71"/>
      <c r="U90" s="23"/>
      <c r="V90" s="23">
        <v>5</v>
      </c>
      <c r="W90" s="35">
        <v>85.870413739266198</v>
      </c>
      <c r="AE90" s="66"/>
      <c r="AF90" s="66"/>
      <c r="AG90" s="66"/>
      <c r="AH90" s="66"/>
      <c r="AI90" s="23"/>
      <c r="AJ90" s="23"/>
      <c r="AK90" s="23"/>
      <c r="AL90" s="23"/>
      <c r="AM90" s="23"/>
      <c r="AN90" s="23"/>
    </row>
    <row r="91" spans="1:40" x14ac:dyDescent="0.25">
      <c r="A91" t="s">
        <v>28</v>
      </c>
      <c r="B91" s="69"/>
      <c r="C91" t="s">
        <v>3</v>
      </c>
      <c r="D91" s="5">
        <v>0.5</v>
      </c>
      <c r="E91">
        <v>114.64401294498383</v>
      </c>
      <c r="G91" t="s">
        <v>41</v>
      </c>
      <c r="H91" s="69"/>
      <c r="I91" t="s">
        <v>3</v>
      </c>
      <c r="J91" s="5">
        <v>0.5</v>
      </c>
      <c r="K91">
        <v>117.15639810426541</v>
      </c>
      <c r="N91" s="69" t="s">
        <v>74</v>
      </c>
      <c r="O91" t="s">
        <v>3</v>
      </c>
      <c r="P91" t="s">
        <v>2</v>
      </c>
      <c r="Q91">
        <v>97.222222222222214</v>
      </c>
      <c r="S91" s="36"/>
      <c r="T91" s="71" t="s">
        <v>74</v>
      </c>
      <c r="U91" s="23" t="s">
        <v>3</v>
      </c>
      <c r="V91" s="23">
        <v>0</v>
      </c>
      <c r="W91" s="35">
        <v>97.297297297297291</v>
      </c>
      <c r="AE91" s="58"/>
      <c r="AF91" s="58"/>
      <c r="AG91" s="58"/>
      <c r="AH91" s="58"/>
      <c r="AI91" s="23"/>
      <c r="AJ91" s="23"/>
      <c r="AK91" s="23"/>
      <c r="AL91" s="23"/>
      <c r="AM91" s="23"/>
      <c r="AN91" s="23"/>
    </row>
    <row r="92" spans="1:40" x14ac:dyDescent="0.25">
      <c r="B92" s="69"/>
      <c r="C92" t="s">
        <v>3</v>
      </c>
      <c r="D92" s="5">
        <v>1</v>
      </c>
      <c r="E92">
        <v>102.67527675276754</v>
      </c>
      <c r="H92" s="69"/>
      <c r="I92" t="s">
        <v>3</v>
      </c>
      <c r="J92" s="5">
        <v>1</v>
      </c>
      <c r="K92">
        <v>102.74881516587679</v>
      </c>
      <c r="N92" s="69"/>
      <c r="O92" t="s">
        <v>3</v>
      </c>
      <c r="P92">
        <v>0.1</v>
      </c>
      <c r="Q92">
        <v>105.49535603715169</v>
      </c>
      <c r="S92" s="36"/>
      <c r="T92" s="71"/>
      <c r="U92" s="23"/>
      <c r="V92" s="23">
        <v>0.1</v>
      </c>
      <c r="W92" s="35">
        <v>105.81490581490581</v>
      </c>
      <c r="AE92" s="58"/>
      <c r="AF92" s="58"/>
      <c r="AG92" s="58"/>
      <c r="AH92" s="58"/>
      <c r="AI92" s="23"/>
      <c r="AJ92" s="23"/>
      <c r="AK92" s="23"/>
      <c r="AL92" s="23"/>
      <c r="AM92" s="23"/>
      <c r="AN92" s="23"/>
    </row>
    <row r="93" spans="1:40" x14ac:dyDescent="0.25">
      <c r="B93" s="69"/>
      <c r="C93" t="s">
        <v>3</v>
      </c>
      <c r="D93" s="5">
        <v>2.5</v>
      </c>
      <c r="E93">
        <v>109.36426116838489</v>
      </c>
      <c r="H93" s="69"/>
      <c r="I93" t="s">
        <v>3</v>
      </c>
      <c r="J93" s="5">
        <v>2.5</v>
      </c>
      <c r="K93">
        <v>110.33175355450237</v>
      </c>
      <c r="N93" s="69"/>
      <c r="O93" t="s">
        <v>3</v>
      </c>
      <c r="P93">
        <v>0.25</v>
      </c>
      <c r="Q93">
        <v>92.137809187279132</v>
      </c>
      <c r="S93" s="36"/>
      <c r="T93" s="71"/>
      <c r="U93" s="23"/>
      <c r="V93" s="23">
        <v>0.25</v>
      </c>
      <c r="W93" s="35">
        <v>92.710892710892693</v>
      </c>
      <c r="AE93" s="58"/>
      <c r="AF93" s="58"/>
      <c r="AG93" s="58"/>
      <c r="AH93" s="58"/>
      <c r="AI93" s="23"/>
      <c r="AJ93" s="23"/>
      <c r="AK93" s="23"/>
      <c r="AL93" s="23"/>
      <c r="AM93" s="23"/>
      <c r="AN93" s="23"/>
    </row>
    <row r="94" spans="1:40" x14ac:dyDescent="0.25">
      <c r="B94" s="69"/>
      <c r="C94" t="s">
        <v>3</v>
      </c>
      <c r="D94" s="5">
        <v>5</v>
      </c>
      <c r="E94">
        <v>101.21722846441949</v>
      </c>
      <c r="H94" s="69"/>
      <c r="I94" t="s">
        <v>3</v>
      </c>
      <c r="J94" s="5">
        <v>5</v>
      </c>
      <c r="K94">
        <v>101.23222748815166</v>
      </c>
      <c r="M94" s="9" t="s">
        <v>51</v>
      </c>
      <c r="N94" s="69"/>
      <c r="O94" t="s">
        <v>3</v>
      </c>
      <c r="P94">
        <v>0.5</v>
      </c>
      <c r="Q94">
        <v>101.21359223300971</v>
      </c>
      <c r="S94" s="36" t="s">
        <v>46</v>
      </c>
      <c r="T94" s="71"/>
      <c r="U94" s="23"/>
      <c r="V94" s="23">
        <v>0.5</v>
      </c>
      <c r="W94" s="35">
        <v>101.22850122850122</v>
      </c>
      <c r="AE94" s="58"/>
      <c r="AF94" s="58"/>
      <c r="AG94" s="58"/>
      <c r="AH94" s="58"/>
      <c r="AI94" s="23"/>
      <c r="AJ94" s="23"/>
      <c r="AK94" s="23"/>
      <c r="AL94" s="23"/>
      <c r="AM94" s="23"/>
      <c r="AN94" s="23"/>
    </row>
    <row r="95" spans="1:40" ht="15" customHeight="1" x14ac:dyDescent="0.25">
      <c r="B95" s="69" t="s">
        <v>74</v>
      </c>
      <c r="C95" s="2" t="s">
        <v>6</v>
      </c>
      <c r="D95" s="5">
        <v>0.1</v>
      </c>
      <c r="E95">
        <v>127.20979765708199</v>
      </c>
      <c r="H95" s="69" t="s">
        <v>74</v>
      </c>
      <c r="I95" s="2" t="s">
        <v>6</v>
      </c>
      <c r="J95" s="5">
        <v>0.1</v>
      </c>
      <c r="K95">
        <v>137.38112655449891</v>
      </c>
      <c r="N95" s="69"/>
      <c r="O95" t="s">
        <v>3</v>
      </c>
      <c r="P95">
        <v>1</v>
      </c>
      <c r="Q95">
        <v>87.361623616236159</v>
      </c>
      <c r="S95" s="36"/>
      <c r="T95" s="71"/>
      <c r="U95" s="23"/>
      <c r="V95" s="23">
        <v>1</v>
      </c>
      <c r="W95" s="35">
        <v>88.779688779688783</v>
      </c>
      <c r="AE95" s="58"/>
      <c r="AF95" s="58"/>
      <c r="AG95" s="58"/>
      <c r="AH95" s="58"/>
      <c r="AI95" s="23"/>
      <c r="AJ95" s="23"/>
      <c r="AK95" s="23"/>
      <c r="AL95" s="23"/>
      <c r="AM95" s="23"/>
      <c r="AN95" s="23"/>
    </row>
    <row r="96" spans="1:40" x14ac:dyDescent="0.25">
      <c r="B96" s="69"/>
      <c r="C96" s="2" t="s">
        <v>6</v>
      </c>
      <c r="D96" s="5">
        <v>0.25</v>
      </c>
      <c r="E96">
        <v>105.5939226519337</v>
      </c>
      <c r="H96" s="69"/>
      <c r="I96" s="2" t="s">
        <v>6</v>
      </c>
      <c r="J96" s="5">
        <v>0.25</v>
      </c>
      <c r="K96">
        <v>105.92538405267008</v>
      </c>
      <c r="N96" s="69"/>
      <c r="O96" t="s">
        <v>3</v>
      </c>
      <c r="P96">
        <v>2.5</v>
      </c>
      <c r="Q96">
        <v>95.103092783505133</v>
      </c>
      <c r="S96" s="36"/>
      <c r="T96" s="71"/>
      <c r="U96" s="23"/>
      <c r="V96" s="23">
        <v>2.5</v>
      </c>
      <c r="W96" s="35">
        <v>95.331695331695315</v>
      </c>
      <c r="AE96" s="66"/>
      <c r="AF96" s="66"/>
      <c r="AG96" s="66"/>
      <c r="AH96" s="66"/>
      <c r="AI96" s="23"/>
      <c r="AJ96" s="23"/>
      <c r="AK96" s="23"/>
      <c r="AL96" s="23"/>
      <c r="AM96" s="23"/>
      <c r="AN96" s="23"/>
    </row>
    <row r="97" spans="1:40" x14ac:dyDescent="0.25">
      <c r="A97" s="26" t="s">
        <v>29</v>
      </c>
      <c r="B97" s="69"/>
      <c r="C97" s="2" t="s">
        <v>6</v>
      </c>
      <c r="D97" s="5">
        <v>0.5</v>
      </c>
      <c r="E97">
        <v>139.88566402814425</v>
      </c>
      <c r="G97" s="26" t="s">
        <v>37</v>
      </c>
      <c r="H97" s="69"/>
      <c r="I97" s="2" t="s">
        <v>6</v>
      </c>
      <c r="J97" s="5">
        <v>0.5</v>
      </c>
      <c r="K97">
        <v>166.34967081199707</v>
      </c>
      <c r="N97" s="69"/>
      <c r="O97" t="s">
        <v>3</v>
      </c>
      <c r="P97">
        <v>5</v>
      </c>
      <c r="Q97">
        <v>85.674157303370791</v>
      </c>
      <c r="S97" s="36"/>
      <c r="T97" s="71"/>
      <c r="U97" s="23"/>
      <c r="V97" s="23">
        <v>5</v>
      </c>
      <c r="W97" s="35">
        <v>87.469287469287465</v>
      </c>
      <c r="AE97" s="58"/>
      <c r="AF97" s="58"/>
      <c r="AG97" s="58"/>
      <c r="AH97" s="58"/>
      <c r="AI97" s="23"/>
      <c r="AJ97" s="23"/>
      <c r="AK97" s="23"/>
      <c r="AL97" s="23"/>
      <c r="AM97" s="23"/>
      <c r="AN97" s="23"/>
    </row>
    <row r="98" spans="1:40" x14ac:dyDescent="0.25">
      <c r="B98" s="69"/>
      <c r="C98" s="2" t="s">
        <v>6</v>
      </c>
      <c r="D98" s="5">
        <v>1</v>
      </c>
      <c r="E98">
        <v>147.78456837280368</v>
      </c>
      <c r="H98" s="69"/>
      <c r="I98" s="2" t="s">
        <v>6</v>
      </c>
      <c r="J98" s="5">
        <v>1</v>
      </c>
      <c r="K98">
        <v>191.5142648134601</v>
      </c>
      <c r="N98" s="69" t="s">
        <v>74</v>
      </c>
      <c r="O98" s="2" t="s">
        <v>6</v>
      </c>
      <c r="P98" t="s">
        <v>2</v>
      </c>
      <c r="Q98">
        <v>-23.566513761467903</v>
      </c>
      <c r="S98" s="36"/>
      <c r="T98" s="71" t="s">
        <v>74</v>
      </c>
      <c r="U98" s="42" t="s">
        <v>6</v>
      </c>
      <c r="V98" s="23">
        <v>0</v>
      </c>
      <c r="W98" s="35">
        <v>44.729417799435744</v>
      </c>
      <c r="AE98" s="58"/>
      <c r="AF98" s="58"/>
      <c r="AG98" s="58"/>
      <c r="AH98" s="58"/>
      <c r="AI98" s="23"/>
      <c r="AJ98" s="23"/>
      <c r="AK98" s="23"/>
      <c r="AL98" s="23"/>
      <c r="AM98" s="23"/>
      <c r="AN98" s="23"/>
    </row>
    <row r="99" spans="1:40" x14ac:dyDescent="0.25">
      <c r="B99" s="69"/>
      <c r="C99" s="2" t="s">
        <v>6</v>
      </c>
      <c r="D99" s="5">
        <v>2.5</v>
      </c>
      <c r="E99">
        <v>140.46167247386759</v>
      </c>
      <c r="H99" s="69"/>
      <c r="I99" s="2" t="s">
        <v>6</v>
      </c>
      <c r="J99" s="5">
        <v>2.5</v>
      </c>
      <c r="K99">
        <v>167.95903438185809</v>
      </c>
      <c r="N99" s="69"/>
      <c r="O99" s="2" t="s">
        <v>6</v>
      </c>
      <c r="P99">
        <v>0.1</v>
      </c>
      <c r="Q99">
        <v>96.192758253461122</v>
      </c>
      <c r="S99" s="36"/>
      <c r="T99" s="71"/>
      <c r="U99" s="42"/>
      <c r="V99" s="23">
        <v>0.1</v>
      </c>
      <c r="W99" s="35">
        <v>96.332392921261857</v>
      </c>
      <c r="AE99" s="58"/>
      <c r="AF99" s="58"/>
      <c r="AG99" s="58"/>
      <c r="AH99" s="58"/>
      <c r="AI99" s="23"/>
      <c r="AJ99" s="23"/>
      <c r="AK99" s="23"/>
      <c r="AL99" s="23"/>
      <c r="AM99" s="23"/>
      <c r="AN99" s="23"/>
    </row>
    <row r="100" spans="1:40" x14ac:dyDescent="0.25">
      <c r="B100" s="69"/>
      <c r="C100" s="2" t="s">
        <v>6</v>
      </c>
      <c r="D100" s="5">
        <v>5</v>
      </c>
      <c r="E100">
        <v>147.78456837280368</v>
      </c>
      <c r="H100" s="69"/>
      <c r="I100" s="2" t="s">
        <v>6</v>
      </c>
      <c r="J100" s="5">
        <v>5</v>
      </c>
      <c r="K100">
        <v>191.5142648134601</v>
      </c>
      <c r="N100" s="69"/>
      <c r="O100" s="2" t="s">
        <v>6</v>
      </c>
      <c r="P100">
        <v>0.25</v>
      </c>
      <c r="Q100">
        <v>65.366022099447505</v>
      </c>
      <c r="S100" s="36"/>
      <c r="T100" s="71"/>
      <c r="U100" s="42"/>
      <c r="V100" s="23">
        <v>0.25</v>
      </c>
      <c r="W100" s="35">
        <v>74.275455244934591</v>
      </c>
      <c r="AE100" s="58"/>
      <c r="AF100" s="58"/>
      <c r="AG100" s="58"/>
      <c r="AH100" s="58"/>
      <c r="AI100" s="23"/>
      <c r="AJ100" s="23"/>
      <c r="AK100" s="23"/>
      <c r="AL100" s="23"/>
      <c r="AM100" s="23"/>
      <c r="AN100" s="23"/>
    </row>
    <row r="101" spans="1:40" ht="15" customHeight="1" x14ac:dyDescent="0.25">
      <c r="B101" s="69" t="s">
        <v>74</v>
      </c>
      <c r="C101" t="s">
        <v>7</v>
      </c>
      <c r="D101" s="5">
        <v>0.1</v>
      </c>
      <c r="E101">
        <v>109.1314031180401</v>
      </c>
      <c r="H101" s="69" t="s">
        <v>74</v>
      </c>
      <c r="I101" t="s">
        <v>7</v>
      </c>
      <c r="J101" s="5">
        <v>0.1</v>
      </c>
      <c r="K101">
        <v>110.04901960784315</v>
      </c>
      <c r="M101" s="26" t="s">
        <v>52</v>
      </c>
      <c r="N101" s="69"/>
      <c r="O101" s="2" t="s">
        <v>6</v>
      </c>
      <c r="P101">
        <v>0.5</v>
      </c>
      <c r="Q101">
        <v>114.27000879507476</v>
      </c>
      <c r="S101" s="43" t="s">
        <v>64</v>
      </c>
      <c r="T101" s="71"/>
      <c r="U101" s="42"/>
      <c r="V101" s="23">
        <v>0.5</v>
      </c>
      <c r="W101" s="35">
        <v>116.64529366504232</v>
      </c>
      <c r="AE101" s="58"/>
      <c r="AF101" s="58"/>
      <c r="AG101" s="58"/>
      <c r="AH101" s="58"/>
      <c r="AI101" s="23"/>
      <c r="AJ101" s="23"/>
      <c r="AK101" s="23"/>
      <c r="AL101" s="23"/>
      <c r="AM101" s="23"/>
      <c r="AN101" s="23"/>
    </row>
    <row r="102" spans="1:40" x14ac:dyDescent="0.25">
      <c r="B102" s="69"/>
      <c r="C102" t="s">
        <v>7</v>
      </c>
      <c r="D102" s="5">
        <v>0.25</v>
      </c>
      <c r="E102">
        <v>99.754299754299751</v>
      </c>
      <c r="H102" s="69"/>
      <c r="I102" t="s">
        <v>7</v>
      </c>
      <c r="J102" s="5">
        <v>0.25</v>
      </c>
      <c r="K102">
        <v>99.754901960784309</v>
      </c>
      <c r="N102" s="69"/>
      <c r="O102" s="2" t="s">
        <v>6</v>
      </c>
      <c r="P102">
        <v>1</v>
      </c>
      <c r="Q102">
        <v>125.53475935828877</v>
      </c>
      <c r="S102" s="36"/>
      <c r="T102" s="71"/>
      <c r="U102" s="42"/>
      <c r="V102" s="23">
        <v>1</v>
      </c>
      <c r="W102" s="35">
        <v>134.29084380610414</v>
      </c>
      <c r="AE102" s="66"/>
      <c r="AF102" s="66"/>
      <c r="AG102" s="66"/>
      <c r="AH102" s="66"/>
      <c r="AI102" s="23"/>
      <c r="AJ102" s="23"/>
      <c r="AK102" s="23"/>
      <c r="AL102" s="23"/>
      <c r="AM102" s="23"/>
      <c r="AN102" s="23"/>
    </row>
    <row r="103" spans="1:40" x14ac:dyDescent="0.25">
      <c r="A103" t="s">
        <v>30</v>
      </c>
      <c r="B103" s="69"/>
      <c r="C103" t="s">
        <v>7</v>
      </c>
      <c r="D103" s="5">
        <v>0.5</v>
      </c>
      <c r="E103">
        <v>90.322580645161295</v>
      </c>
      <c r="G103" t="s">
        <v>42</v>
      </c>
      <c r="H103" s="69"/>
      <c r="I103" t="s">
        <v>7</v>
      </c>
      <c r="J103" s="5">
        <v>0.5</v>
      </c>
      <c r="K103">
        <v>91.176470588235304</v>
      </c>
      <c r="N103" s="69"/>
      <c r="O103" s="2" t="s">
        <v>6</v>
      </c>
      <c r="P103">
        <v>2.5</v>
      </c>
      <c r="Q103">
        <v>115.09146341463413</v>
      </c>
      <c r="S103" s="36"/>
      <c r="T103" s="71"/>
      <c r="U103" s="42"/>
      <c r="V103" s="23">
        <v>2.5</v>
      </c>
      <c r="W103" s="35">
        <v>117.77378815080789</v>
      </c>
      <c r="AE103" s="58"/>
      <c r="AF103" s="58"/>
      <c r="AG103" s="58"/>
      <c r="AH103" s="58"/>
      <c r="AI103" s="23"/>
      <c r="AJ103" s="23"/>
      <c r="AK103" s="23"/>
      <c r="AL103" s="23"/>
      <c r="AM103" s="23"/>
      <c r="AN103" s="23"/>
    </row>
    <row r="104" spans="1:40" x14ac:dyDescent="0.25">
      <c r="B104" s="69"/>
      <c r="C104" t="s">
        <v>7</v>
      </c>
      <c r="D104" s="5">
        <v>1</v>
      </c>
      <c r="E104">
        <v>56.84210526315789</v>
      </c>
      <c r="H104" s="69"/>
      <c r="I104" t="s">
        <v>7</v>
      </c>
      <c r="J104" s="5">
        <v>1</v>
      </c>
      <c r="K104">
        <v>69.85294117647058</v>
      </c>
      <c r="N104" s="69"/>
      <c r="O104" s="2" t="s">
        <v>6</v>
      </c>
      <c r="P104">
        <v>5</v>
      </c>
      <c r="Q104">
        <v>125.53475935828877</v>
      </c>
      <c r="S104" s="36"/>
      <c r="T104" s="71"/>
      <c r="U104" s="42"/>
      <c r="V104" s="23">
        <v>5</v>
      </c>
      <c r="W104" s="35">
        <v>134.29084380610414</v>
      </c>
      <c r="AE104" s="58"/>
      <c r="AF104" s="58"/>
      <c r="AG104" s="58"/>
      <c r="AH104" s="58"/>
      <c r="AI104" s="23"/>
      <c r="AJ104" s="23"/>
      <c r="AK104" s="23"/>
      <c r="AL104" s="23"/>
      <c r="AM104" s="23"/>
      <c r="AN104" s="23"/>
    </row>
    <row r="105" spans="1:40" x14ac:dyDescent="0.25">
      <c r="B105" s="69"/>
      <c r="C105" t="s">
        <v>7</v>
      </c>
      <c r="D105" s="5">
        <v>2.5</v>
      </c>
      <c r="E105">
        <v>21.052631578947384</v>
      </c>
      <c r="H105" s="69"/>
      <c r="I105" t="s">
        <v>7</v>
      </c>
      <c r="J105" s="5">
        <v>2.5</v>
      </c>
      <c r="K105">
        <v>55.882352941176478</v>
      </c>
      <c r="N105" s="69" t="s">
        <v>74</v>
      </c>
      <c r="O105" t="s">
        <v>7</v>
      </c>
      <c r="P105" t="s">
        <v>2</v>
      </c>
      <c r="Q105">
        <v>116.8212478920742</v>
      </c>
      <c r="S105" s="36"/>
      <c r="T105" s="71" t="s">
        <v>74</v>
      </c>
      <c r="U105" s="23" t="s">
        <v>7</v>
      </c>
      <c r="V105" s="23">
        <v>0</v>
      </c>
      <c r="W105" s="35">
        <v>120.22301064368982</v>
      </c>
      <c r="AE105" s="58"/>
      <c r="AF105" s="58"/>
      <c r="AG105" s="58"/>
      <c r="AH105" s="58"/>
      <c r="AI105" s="23"/>
      <c r="AJ105" s="23"/>
      <c r="AK105" s="23"/>
      <c r="AL105" s="23"/>
      <c r="AM105" s="23"/>
      <c r="AN105" s="23"/>
    </row>
    <row r="106" spans="1:40" x14ac:dyDescent="0.25">
      <c r="B106" s="69"/>
      <c r="C106" t="s">
        <v>7</v>
      </c>
      <c r="D106" s="5">
        <v>5</v>
      </c>
      <c r="E106">
        <v>28.571428571428569</v>
      </c>
      <c r="H106" s="69"/>
      <c r="I106" t="s">
        <v>7</v>
      </c>
      <c r="J106" s="5">
        <v>5</v>
      </c>
      <c r="K106">
        <v>58.333333333333336</v>
      </c>
      <c r="N106" s="69"/>
      <c r="O106" t="s">
        <v>7</v>
      </c>
      <c r="P106">
        <v>0.1</v>
      </c>
      <c r="Q106">
        <v>90.144766146993334</v>
      </c>
      <c r="S106" s="36"/>
      <c r="T106" s="71"/>
      <c r="U106" s="23"/>
      <c r="V106" s="23">
        <v>0.1</v>
      </c>
      <c r="W106" s="35">
        <v>91.028890015205278</v>
      </c>
      <c r="AE106" s="58"/>
      <c r="AF106" s="58"/>
      <c r="AG106" s="58"/>
      <c r="AH106" s="58"/>
      <c r="AI106" s="23"/>
      <c r="AJ106" s="23"/>
      <c r="AK106" s="23"/>
      <c r="AL106" s="23"/>
      <c r="AM106" s="23"/>
      <c r="AN106" s="23"/>
    </row>
    <row r="107" spans="1:40" ht="15" customHeight="1" x14ac:dyDescent="0.25">
      <c r="B107" s="69" t="s">
        <v>74</v>
      </c>
      <c r="C107" t="s">
        <v>8</v>
      </c>
      <c r="D107" s="5">
        <v>0.1</v>
      </c>
      <c r="E107">
        <v>122.95690936106985</v>
      </c>
      <c r="H107" s="69" t="s">
        <v>74</v>
      </c>
      <c r="I107" t="s">
        <v>8</v>
      </c>
      <c r="J107" s="5">
        <v>0.1</v>
      </c>
      <c r="K107">
        <v>129.79749276759887</v>
      </c>
      <c r="N107" s="69"/>
      <c r="O107" t="s">
        <v>7</v>
      </c>
      <c r="P107">
        <v>0.25</v>
      </c>
      <c r="Q107">
        <v>78.808353808353814</v>
      </c>
      <c r="S107" s="36"/>
      <c r="T107" s="71"/>
      <c r="U107" s="23"/>
      <c r="V107" s="23">
        <v>0.25</v>
      </c>
      <c r="W107" s="35">
        <v>82.513938165230613</v>
      </c>
      <c r="AE107" s="58"/>
      <c r="AF107" s="58"/>
      <c r="AG107" s="58"/>
      <c r="AH107" s="58"/>
      <c r="AI107" s="23"/>
      <c r="AJ107" s="23"/>
      <c r="AK107" s="23"/>
      <c r="AL107" s="23"/>
      <c r="AM107" s="23"/>
      <c r="AN107" s="23"/>
    </row>
    <row r="108" spans="1:40" x14ac:dyDescent="0.25">
      <c r="B108" s="69"/>
      <c r="C108" t="s">
        <v>8</v>
      </c>
      <c r="D108" s="5">
        <v>0.25</v>
      </c>
      <c r="E108">
        <v>122.61194029850748</v>
      </c>
      <c r="H108" s="69"/>
      <c r="I108" t="s">
        <v>8</v>
      </c>
      <c r="J108" s="5">
        <v>0.25</v>
      </c>
      <c r="K108">
        <v>129.21890067502412</v>
      </c>
      <c r="M108" s="9" t="s">
        <v>53</v>
      </c>
      <c r="N108" s="69"/>
      <c r="O108" t="s">
        <v>7</v>
      </c>
      <c r="P108">
        <v>0.5</v>
      </c>
      <c r="Q108">
        <v>67.405913978494624</v>
      </c>
      <c r="S108" s="36" t="s">
        <v>65</v>
      </c>
      <c r="T108" s="71"/>
      <c r="U108" s="23"/>
      <c r="V108" s="23">
        <v>0.5</v>
      </c>
      <c r="W108" s="35">
        <v>75.418144956918411</v>
      </c>
      <c r="AE108" s="66"/>
      <c r="AF108" s="66"/>
      <c r="AG108" s="66"/>
      <c r="AH108" s="66"/>
      <c r="AI108" s="23"/>
      <c r="AJ108" s="23"/>
      <c r="AK108" s="23"/>
      <c r="AL108" s="23"/>
      <c r="AM108" s="23"/>
      <c r="AN108" s="23"/>
    </row>
    <row r="109" spans="1:40" x14ac:dyDescent="0.25">
      <c r="A109" t="s">
        <v>31</v>
      </c>
      <c r="B109" s="69"/>
      <c r="C109" t="s">
        <v>8</v>
      </c>
      <c r="D109" s="5">
        <v>0.5</v>
      </c>
      <c r="E109">
        <v>94.183673469387756</v>
      </c>
      <c r="G109" t="s">
        <v>43</v>
      </c>
      <c r="H109" s="69"/>
      <c r="I109" t="s">
        <v>8</v>
      </c>
      <c r="J109" s="5">
        <v>0.5</v>
      </c>
      <c r="K109">
        <v>94.503375120540028</v>
      </c>
      <c r="N109" s="69"/>
      <c r="O109" t="s">
        <v>7</v>
      </c>
      <c r="P109">
        <v>1</v>
      </c>
      <c r="Q109">
        <v>26.929824561403507</v>
      </c>
      <c r="S109" s="36"/>
      <c r="T109" s="71"/>
      <c r="U109" s="23"/>
      <c r="V109" s="23">
        <v>1</v>
      </c>
      <c r="W109" s="35">
        <v>57.780030410542324</v>
      </c>
      <c r="AE109" s="58"/>
      <c r="AF109" s="58"/>
      <c r="AG109" s="58"/>
      <c r="AH109" s="58"/>
      <c r="AI109" s="23"/>
      <c r="AJ109" s="23"/>
      <c r="AK109" s="23"/>
      <c r="AL109" s="23"/>
      <c r="AM109" s="23"/>
      <c r="AN109" s="23"/>
    </row>
    <row r="110" spans="1:40" x14ac:dyDescent="0.25">
      <c r="B110" s="69"/>
      <c r="C110" t="s">
        <v>8</v>
      </c>
      <c r="D110" s="5">
        <v>1</v>
      </c>
      <c r="E110">
        <v>92.871900826446279</v>
      </c>
      <c r="H110" s="69"/>
      <c r="I110" t="s">
        <v>8</v>
      </c>
      <c r="J110" s="5">
        <v>1</v>
      </c>
      <c r="K110">
        <v>93.346190935390553</v>
      </c>
      <c r="N110" s="69"/>
      <c r="O110" t="s">
        <v>7</v>
      </c>
      <c r="P110">
        <v>2.5</v>
      </c>
      <c r="Q110">
        <v>-16.337719298245617</v>
      </c>
      <c r="S110" s="36"/>
      <c r="T110" s="71"/>
      <c r="U110" s="23"/>
      <c r="V110" s="23">
        <v>2.5</v>
      </c>
      <c r="W110" s="35">
        <v>46.224024328433856</v>
      </c>
      <c r="AE110" s="58"/>
      <c r="AF110" s="58"/>
      <c r="AG110" s="58"/>
      <c r="AH110" s="58"/>
      <c r="AI110" s="23"/>
      <c r="AJ110" s="23"/>
      <c r="AK110" s="23"/>
      <c r="AL110" s="23"/>
      <c r="AM110" s="23"/>
      <c r="AN110" s="23"/>
    </row>
    <row r="111" spans="1:40" x14ac:dyDescent="0.25">
      <c r="B111" s="69"/>
      <c r="C111" t="s">
        <v>8</v>
      </c>
      <c r="D111" s="5">
        <v>2.5</v>
      </c>
      <c r="E111">
        <v>102.90262172284645</v>
      </c>
      <c r="H111" s="69"/>
      <c r="I111" t="s">
        <v>8</v>
      </c>
      <c r="J111" s="5">
        <v>2.5</v>
      </c>
      <c r="K111">
        <v>102.9893924783028</v>
      </c>
      <c r="N111" s="69"/>
      <c r="O111" t="s">
        <v>7</v>
      </c>
      <c r="P111">
        <v>5</v>
      </c>
      <c r="Q111">
        <v>-7.2478991596638593</v>
      </c>
      <c r="S111" s="36"/>
      <c r="T111" s="71"/>
      <c r="U111" s="23"/>
      <c r="V111" s="23">
        <v>5</v>
      </c>
      <c r="W111" s="35">
        <v>48.251393816523056</v>
      </c>
      <c r="AE111" s="58"/>
      <c r="AF111" s="58"/>
      <c r="AG111" s="58"/>
      <c r="AH111" s="58"/>
      <c r="AI111" s="23"/>
      <c r="AJ111" s="23"/>
      <c r="AK111" s="23"/>
      <c r="AL111" s="23"/>
      <c r="AM111" s="23"/>
      <c r="AN111" s="23"/>
    </row>
    <row r="112" spans="1:40" x14ac:dyDescent="0.25">
      <c r="B112" s="69"/>
      <c r="C112" t="s">
        <v>8</v>
      </c>
      <c r="D112" s="5">
        <v>5</v>
      </c>
      <c r="E112">
        <v>91.071428571428569</v>
      </c>
      <c r="H112" s="69"/>
      <c r="I112" t="s">
        <v>8</v>
      </c>
      <c r="J112" s="5">
        <v>5</v>
      </c>
      <c r="K112">
        <v>91.8032786885246</v>
      </c>
      <c r="N112" s="69" t="s">
        <v>74</v>
      </c>
      <c r="O112" t="s">
        <v>8</v>
      </c>
      <c r="P112" t="s">
        <v>2</v>
      </c>
      <c r="Q112">
        <v>109.94423791821562</v>
      </c>
      <c r="S112" s="36"/>
      <c r="T112" s="71" t="s">
        <v>74</v>
      </c>
      <c r="U112" s="23" t="s">
        <v>8</v>
      </c>
      <c r="V112" s="23">
        <v>0</v>
      </c>
      <c r="W112" s="35">
        <v>111.04231166150672</v>
      </c>
      <c r="AE112" s="58"/>
      <c r="AF112" s="58"/>
      <c r="AG112" s="58"/>
      <c r="AH112" s="58"/>
      <c r="AI112" s="23"/>
      <c r="AJ112" s="23"/>
      <c r="AK112" s="23"/>
      <c r="AL112" s="23"/>
      <c r="AM112" s="23"/>
      <c r="AN112" s="23"/>
    </row>
    <row r="113" spans="1:40" ht="15" customHeight="1" x14ac:dyDescent="0.25">
      <c r="B113" s="69" t="s">
        <v>74</v>
      </c>
      <c r="C113" t="s">
        <v>9</v>
      </c>
      <c r="D113" s="5">
        <v>0.1</v>
      </c>
      <c r="E113">
        <v>107.70491803278689</v>
      </c>
      <c r="H113" s="69" t="s">
        <v>74</v>
      </c>
      <c r="I113" t="s">
        <v>9</v>
      </c>
      <c r="J113" s="5">
        <v>0.1</v>
      </c>
      <c r="K113">
        <v>108.34813499111901</v>
      </c>
      <c r="N113" s="69"/>
      <c r="O113" t="s">
        <v>8</v>
      </c>
      <c r="P113">
        <v>0.1</v>
      </c>
      <c r="Q113">
        <v>128.00891530460626</v>
      </c>
      <c r="S113" s="36"/>
      <c r="T113" s="71"/>
      <c r="U113" s="23"/>
      <c r="V113" s="23">
        <v>0.1</v>
      </c>
      <c r="W113" s="35">
        <v>138.90608875128999</v>
      </c>
      <c r="AE113" s="58"/>
      <c r="AF113" s="58"/>
      <c r="AG113" s="58"/>
      <c r="AH113" s="58"/>
      <c r="AI113" s="23"/>
      <c r="AJ113" s="23"/>
      <c r="AK113" s="23"/>
      <c r="AL113" s="23"/>
      <c r="AM113" s="23"/>
      <c r="AN113" s="23"/>
    </row>
    <row r="114" spans="1:40" x14ac:dyDescent="0.25">
      <c r="B114" s="69"/>
      <c r="C114" t="s">
        <v>9</v>
      </c>
      <c r="D114" s="5">
        <v>0.25</v>
      </c>
      <c r="E114">
        <v>106.63349917081261</v>
      </c>
      <c r="H114" s="69"/>
      <c r="I114" t="s">
        <v>9</v>
      </c>
      <c r="J114" s="5">
        <v>0.25</v>
      </c>
      <c r="K114">
        <v>107.10479573712256</v>
      </c>
      <c r="N114" s="69"/>
      <c r="O114" t="s">
        <v>8</v>
      </c>
      <c r="P114">
        <v>0.25</v>
      </c>
      <c r="Q114">
        <v>127.68656716417911</v>
      </c>
      <c r="S114" s="36"/>
      <c r="T114" s="71"/>
      <c r="U114" s="23"/>
      <c r="V114" s="23">
        <v>0.25</v>
      </c>
      <c r="W114" s="35">
        <v>138.28689370485037</v>
      </c>
      <c r="AE114" s="66"/>
      <c r="AF114" s="66"/>
      <c r="AG114" s="66"/>
      <c r="AH114" s="66"/>
      <c r="AI114" s="23"/>
      <c r="AJ114" s="23"/>
      <c r="AK114" s="23"/>
      <c r="AL114" s="23"/>
      <c r="AM114" s="23"/>
      <c r="AN114" s="23"/>
    </row>
    <row r="115" spans="1:40" x14ac:dyDescent="0.25">
      <c r="A115" t="s">
        <v>32</v>
      </c>
      <c r="B115" s="69"/>
      <c r="C115" t="s">
        <v>9</v>
      </c>
      <c r="D115" s="5">
        <v>0.5</v>
      </c>
      <c r="E115">
        <v>85.801217038539562</v>
      </c>
      <c r="G115" t="s">
        <v>44</v>
      </c>
      <c r="H115" s="69"/>
      <c r="I115" t="s">
        <v>9</v>
      </c>
      <c r="J115" s="5">
        <v>0.5</v>
      </c>
      <c r="K115">
        <v>87.566607460035527</v>
      </c>
      <c r="M115" s="9" t="s">
        <v>54</v>
      </c>
      <c r="N115" s="69"/>
      <c r="O115" t="s">
        <v>8</v>
      </c>
      <c r="P115">
        <v>0.5</v>
      </c>
      <c r="Q115">
        <v>101.12244897959184</v>
      </c>
      <c r="S115" s="36" t="s">
        <v>66</v>
      </c>
      <c r="T115" s="71"/>
      <c r="U115" s="23"/>
      <c r="V115" s="23">
        <v>0.5</v>
      </c>
      <c r="W115" s="35">
        <v>101.13519091847266</v>
      </c>
      <c r="AE115" s="58"/>
      <c r="AF115" s="58"/>
      <c r="AG115" s="58"/>
      <c r="AH115" s="58"/>
      <c r="AI115" s="23"/>
      <c r="AJ115" s="23"/>
      <c r="AK115" s="23"/>
      <c r="AL115" s="23"/>
      <c r="AM115" s="23"/>
      <c r="AN115" s="23"/>
    </row>
    <row r="116" spans="1:40" x14ac:dyDescent="0.25">
      <c r="B116" s="69"/>
      <c r="C116" t="s">
        <v>9</v>
      </c>
      <c r="D116" s="5">
        <v>1</v>
      </c>
      <c r="E116">
        <v>76.263736263736277</v>
      </c>
      <c r="H116" s="69"/>
      <c r="I116" t="s">
        <v>9</v>
      </c>
      <c r="J116" s="5">
        <v>1</v>
      </c>
      <c r="K116">
        <v>80.817051509769101</v>
      </c>
      <c r="N116" s="69"/>
      <c r="O116" t="s">
        <v>8</v>
      </c>
      <c r="P116">
        <v>1</v>
      </c>
      <c r="Q116">
        <v>99.896694214876035</v>
      </c>
      <c r="S116" s="36"/>
      <c r="T116" s="71"/>
      <c r="U116" s="23"/>
      <c r="V116" s="23">
        <v>1</v>
      </c>
      <c r="W116" s="35">
        <v>99.896800825593388</v>
      </c>
      <c r="AE116" s="58"/>
      <c r="AF116" s="58"/>
      <c r="AG116" s="58"/>
      <c r="AH116" s="58"/>
      <c r="AI116" s="23"/>
      <c r="AJ116" s="23"/>
      <c r="AK116" s="23"/>
      <c r="AL116" s="23"/>
      <c r="AM116" s="23"/>
      <c r="AN116" s="23"/>
    </row>
    <row r="117" spans="1:40" x14ac:dyDescent="0.25">
      <c r="B117" s="69"/>
      <c r="C117" t="s">
        <v>9</v>
      </c>
      <c r="D117" s="5">
        <v>2.5</v>
      </c>
      <c r="E117">
        <v>88.071570576540765</v>
      </c>
      <c r="H117" s="69"/>
      <c r="I117" t="s">
        <v>9</v>
      </c>
      <c r="J117" s="5">
        <v>2.5</v>
      </c>
      <c r="K117">
        <v>89.34280639431617</v>
      </c>
      <c r="N117" s="69"/>
      <c r="O117" t="s">
        <v>8</v>
      </c>
      <c r="P117">
        <v>2.5</v>
      </c>
      <c r="Q117">
        <v>109.26966292134833</v>
      </c>
      <c r="S117" s="36"/>
      <c r="T117" s="71"/>
      <c r="U117" s="23"/>
      <c r="V117" s="23">
        <v>2.5</v>
      </c>
      <c r="W117" s="35">
        <v>110.21671826625388</v>
      </c>
      <c r="AE117" s="58"/>
      <c r="AF117" s="58"/>
      <c r="AG117" s="58"/>
      <c r="AH117" s="58"/>
      <c r="AI117" s="23"/>
      <c r="AJ117" s="23"/>
      <c r="AK117" s="23"/>
      <c r="AL117" s="23"/>
      <c r="AM117" s="23"/>
      <c r="AN117" s="23"/>
    </row>
    <row r="118" spans="1:40" x14ac:dyDescent="0.25">
      <c r="B118" s="69"/>
      <c r="C118" t="s">
        <v>9</v>
      </c>
      <c r="D118" s="5">
        <v>5</v>
      </c>
      <c r="E118">
        <v>79.957356076759069</v>
      </c>
      <c r="H118" s="69"/>
      <c r="I118" t="s">
        <v>9</v>
      </c>
      <c r="J118" s="5">
        <v>5</v>
      </c>
      <c r="K118">
        <v>83.303730017761993</v>
      </c>
      <c r="N118" s="69"/>
      <c r="O118" t="s">
        <v>8</v>
      </c>
      <c r="P118">
        <v>5</v>
      </c>
      <c r="Q118">
        <v>98.214285714285708</v>
      </c>
      <c r="S118" s="36"/>
      <c r="T118" s="71"/>
      <c r="U118" s="23"/>
      <c r="V118" s="23">
        <v>5</v>
      </c>
      <c r="W118" s="35">
        <v>98.245614035087712</v>
      </c>
      <c r="AE118" s="58"/>
      <c r="AF118" s="58"/>
      <c r="AG118" s="58"/>
      <c r="AH118" s="58"/>
      <c r="AI118" s="23"/>
      <c r="AJ118" s="23"/>
      <c r="AK118" s="23"/>
      <c r="AL118" s="23"/>
      <c r="AM118" s="23"/>
      <c r="AN118" s="23"/>
    </row>
    <row r="119" spans="1:40" ht="15" customHeight="1" x14ac:dyDescent="0.25">
      <c r="B119" s="69" t="s">
        <v>74</v>
      </c>
      <c r="C119" s="2" t="s">
        <v>10</v>
      </c>
      <c r="D119" s="5">
        <v>0.1</v>
      </c>
      <c r="E119">
        <v>48.206278026905821</v>
      </c>
      <c r="H119" s="69" t="s">
        <v>74</v>
      </c>
      <c r="I119" s="2" t="s">
        <v>10</v>
      </c>
      <c r="J119" s="5">
        <v>0.1</v>
      </c>
      <c r="K119">
        <v>65.878877400295409</v>
      </c>
      <c r="N119" s="69" t="s">
        <v>74</v>
      </c>
      <c r="O119" t="s">
        <v>9</v>
      </c>
      <c r="P119" t="s">
        <v>2</v>
      </c>
      <c r="Q119">
        <v>109.65217391304348</v>
      </c>
      <c r="S119" s="36"/>
      <c r="T119" s="71" t="s">
        <v>74</v>
      </c>
      <c r="U119" s="23" t="s">
        <v>9</v>
      </c>
      <c r="V119" s="23">
        <v>0</v>
      </c>
      <c r="W119" s="35">
        <v>110.68334937439846</v>
      </c>
      <c r="AE119" s="58"/>
      <c r="AF119" s="58"/>
      <c r="AG119" s="58"/>
      <c r="AH119" s="58"/>
      <c r="AI119" s="23"/>
      <c r="AJ119" s="23"/>
      <c r="AK119" s="23"/>
      <c r="AL119" s="23"/>
      <c r="AM119" s="23"/>
      <c r="AN119" s="23"/>
    </row>
    <row r="120" spans="1:40" x14ac:dyDescent="0.25">
      <c r="B120" s="69"/>
      <c r="C120" s="2" t="s">
        <v>10</v>
      </c>
      <c r="D120" s="5">
        <v>0.25</v>
      </c>
      <c r="E120">
        <v>94.21875</v>
      </c>
      <c r="H120" s="69"/>
      <c r="I120" s="2" t="s">
        <v>10</v>
      </c>
      <c r="J120" s="5">
        <v>0.25</v>
      </c>
      <c r="K120">
        <v>94.534711964549473</v>
      </c>
      <c r="N120" s="69"/>
      <c r="O120" t="s">
        <v>9</v>
      </c>
      <c r="P120">
        <v>0.1</v>
      </c>
      <c r="Q120">
        <v>114.8360655737705</v>
      </c>
      <c r="S120" s="36"/>
      <c r="T120" s="71"/>
      <c r="U120" s="23"/>
      <c r="V120" s="23">
        <v>0.1</v>
      </c>
      <c r="W120" s="35">
        <v>117.42059672762272</v>
      </c>
      <c r="AE120" s="66"/>
      <c r="AF120" s="66"/>
      <c r="AG120" s="66"/>
      <c r="AH120" s="66"/>
      <c r="AI120" s="23"/>
      <c r="AJ120" s="23"/>
      <c r="AK120" s="23"/>
      <c r="AL120" s="23"/>
      <c r="AM120" s="23"/>
      <c r="AN120" s="23"/>
    </row>
    <row r="121" spans="1:40" x14ac:dyDescent="0.25">
      <c r="A121" t="s">
        <v>33</v>
      </c>
      <c r="B121" s="69"/>
      <c r="C121" s="2" t="s">
        <v>10</v>
      </c>
      <c r="D121" s="5">
        <v>0.5</v>
      </c>
      <c r="E121">
        <v>111.61879895561357</v>
      </c>
      <c r="G121" t="s">
        <v>45</v>
      </c>
      <c r="H121" s="69"/>
      <c r="I121" s="2" t="s">
        <v>10</v>
      </c>
      <c r="J121" s="5">
        <v>0.5</v>
      </c>
      <c r="K121">
        <v>113.14623338257016</v>
      </c>
      <c r="N121" s="69"/>
      <c r="O121" t="s">
        <v>9</v>
      </c>
      <c r="P121">
        <v>0.25</v>
      </c>
      <c r="Q121">
        <v>113.84742951907131</v>
      </c>
      <c r="S121" s="36"/>
      <c r="T121" s="71"/>
      <c r="U121" s="23"/>
      <c r="V121" s="23">
        <v>0.25</v>
      </c>
      <c r="W121" s="35">
        <v>116.07314725697788</v>
      </c>
      <c r="AE121" s="58"/>
      <c r="AF121" s="58"/>
      <c r="AG121" s="58"/>
      <c r="AH121" s="58"/>
      <c r="AI121" s="23"/>
      <c r="AJ121" s="23"/>
      <c r="AK121" s="23"/>
      <c r="AL121" s="23"/>
      <c r="AM121" s="23"/>
      <c r="AN121" s="23"/>
    </row>
    <row r="122" spans="1:40" x14ac:dyDescent="0.25">
      <c r="B122" s="69"/>
      <c r="C122" s="2" t="s">
        <v>10</v>
      </c>
      <c r="D122" s="5">
        <v>1</v>
      </c>
      <c r="E122">
        <v>105.44692737430167</v>
      </c>
      <c r="H122" s="69"/>
      <c r="I122" s="2" t="s">
        <v>10</v>
      </c>
      <c r="J122" s="5">
        <v>1</v>
      </c>
      <c r="K122">
        <v>105.76070901033972</v>
      </c>
      <c r="M122" s="9" t="s">
        <v>55</v>
      </c>
      <c r="N122" s="69"/>
      <c r="O122" t="s">
        <v>9</v>
      </c>
      <c r="P122">
        <v>0.5</v>
      </c>
      <c r="Q122">
        <v>94.624746450304272</v>
      </c>
      <c r="S122" s="36" t="s">
        <v>67</v>
      </c>
      <c r="T122" s="71"/>
      <c r="U122" s="23"/>
      <c r="V122" s="23">
        <v>0.5</v>
      </c>
      <c r="W122" s="35">
        <v>94.898941289701639</v>
      </c>
      <c r="AE122" s="58"/>
      <c r="AF122" s="58"/>
      <c r="AG122" s="58"/>
      <c r="AH122" s="58"/>
      <c r="AI122" s="23"/>
      <c r="AJ122" s="23"/>
      <c r="AK122" s="23"/>
      <c r="AL122" s="23"/>
      <c r="AM122" s="23"/>
      <c r="AN122" s="23"/>
    </row>
    <row r="123" spans="1:40" x14ac:dyDescent="0.25">
      <c r="B123" s="69"/>
      <c r="C123" s="2" t="s">
        <v>10</v>
      </c>
      <c r="D123" s="5">
        <v>2.5</v>
      </c>
      <c r="E123">
        <v>90.097402597402592</v>
      </c>
      <c r="H123" s="69"/>
      <c r="I123" s="2" t="s">
        <v>10</v>
      </c>
      <c r="J123" s="5">
        <v>2.5</v>
      </c>
      <c r="K123">
        <v>90.989660265878868</v>
      </c>
      <c r="N123" s="69"/>
      <c r="O123" t="s">
        <v>9</v>
      </c>
      <c r="P123">
        <v>1</v>
      </c>
      <c r="Q123">
        <v>85.824175824175839</v>
      </c>
      <c r="S123" s="36"/>
      <c r="T123" s="71"/>
      <c r="U123" s="23"/>
      <c r="V123" s="23">
        <v>1</v>
      </c>
      <c r="W123" s="35">
        <v>87.58421559191531</v>
      </c>
      <c r="AE123" s="58"/>
      <c r="AF123" s="58"/>
      <c r="AG123" s="58"/>
      <c r="AH123" s="58"/>
      <c r="AI123" s="23"/>
      <c r="AJ123" s="23"/>
      <c r="AK123" s="23"/>
      <c r="AL123" s="23"/>
      <c r="AM123" s="23"/>
      <c r="AN123" s="23"/>
    </row>
    <row r="124" spans="1:40" x14ac:dyDescent="0.25">
      <c r="B124" s="69"/>
      <c r="C124" s="2" t="s">
        <v>10</v>
      </c>
      <c r="D124" s="5">
        <v>5</v>
      </c>
      <c r="E124">
        <v>29.899497487437188</v>
      </c>
      <c r="H124" s="69"/>
      <c r="I124" s="2" t="s">
        <v>10</v>
      </c>
      <c r="J124" s="5">
        <v>5</v>
      </c>
      <c r="K124">
        <v>58.788774002954206</v>
      </c>
      <c r="N124" s="69"/>
      <c r="O124" t="s">
        <v>9</v>
      </c>
      <c r="P124">
        <v>2.5</v>
      </c>
      <c r="Q124">
        <v>96.719681908548722</v>
      </c>
      <c r="S124" s="36"/>
      <c r="T124" s="71"/>
      <c r="U124" s="23"/>
      <c r="V124" s="23">
        <v>2.5</v>
      </c>
      <c r="W124" s="35">
        <v>96.823869104908567</v>
      </c>
      <c r="AE124" s="58"/>
      <c r="AF124" s="58"/>
      <c r="AG124" s="58"/>
      <c r="AH124" s="58"/>
      <c r="AI124" s="23"/>
      <c r="AJ124" s="23"/>
      <c r="AK124" s="23"/>
      <c r="AL124" s="23"/>
      <c r="AM124" s="23"/>
      <c r="AN124" s="23"/>
    </row>
    <row r="125" spans="1:40" ht="15" customHeight="1" x14ac:dyDescent="0.25">
      <c r="B125" s="69" t="s">
        <v>74</v>
      </c>
      <c r="C125" t="s">
        <v>11</v>
      </c>
      <c r="D125" s="5">
        <v>0.1</v>
      </c>
      <c r="E125">
        <v>120.99863201094391</v>
      </c>
      <c r="H125" s="69" t="s">
        <v>74</v>
      </c>
      <c r="I125" t="s">
        <v>11</v>
      </c>
      <c r="J125" s="5">
        <v>0.1</v>
      </c>
      <c r="K125">
        <v>126.58008658008657</v>
      </c>
      <c r="N125" s="69"/>
      <c r="O125" t="s">
        <v>9</v>
      </c>
      <c r="P125">
        <v>5</v>
      </c>
      <c r="Q125">
        <v>89.232409381663118</v>
      </c>
      <c r="S125" s="36"/>
      <c r="T125" s="71"/>
      <c r="U125" s="23"/>
      <c r="V125" s="23">
        <v>5</v>
      </c>
      <c r="W125" s="35">
        <v>90.279114533205004</v>
      </c>
      <c r="AE125" s="58"/>
      <c r="AF125" s="58"/>
      <c r="AG125" s="58"/>
      <c r="AH125" s="58"/>
      <c r="AI125" s="23"/>
      <c r="AJ125" s="23"/>
      <c r="AK125" s="23"/>
      <c r="AL125" s="23"/>
      <c r="AM125" s="23"/>
      <c r="AN125" s="23"/>
    </row>
    <row r="126" spans="1:40" x14ac:dyDescent="0.25">
      <c r="B126" s="69"/>
      <c r="C126" t="s">
        <v>11</v>
      </c>
      <c r="D126" s="5">
        <v>0.25</v>
      </c>
      <c r="E126">
        <v>64.117647058823522</v>
      </c>
      <c r="H126" s="69"/>
      <c r="I126" t="s">
        <v>11</v>
      </c>
      <c r="J126" s="5">
        <v>0.25</v>
      </c>
      <c r="K126">
        <v>73.593073593073584</v>
      </c>
      <c r="N126" s="69" t="s">
        <v>74</v>
      </c>
      <c r="O126" s="2" t="s">
        <v>10</v>
      </c>
      <c r="P126" t="s">
        <v>2</v>
      </c>
      <c r="Q126">
        <v>80.14492753623189</v>
      </c>
      <c r="S126" s="36"/>
      <c r="T126" s="71" t="s">
        <v>74</v>
      </c>
      <c r="U126" s="42" t="s">
        <v>10</v>
      </c>
      <c r="V126" s="23">
        <v>0</v>
      </c>
      <c r="W126" s="35">
        <v>83.434099153567104</v>
      </c>
      <c r="AE126" s="66"/>
      <c r="AF126" s="66"/>
      <c r="AG126" s="66"/>
      <c r="AH126" s="66"/>
      <c r="AI126" s="23"/>
      <c r="AJ126" s="23"/>
      <c r="AK126" s="23"/>
      <c r="AL126" s="23"/>
      <c r="AM126" s="23"/>
      <c r="AN126" s="23"/>
    </row>
    <row r="127" spans="1:40" x14ac:dyDescent="0.25">
      <c r="A127" t="s">
        <v>34</v>
      </c>
      <c r="B127" s="69"/>
      <c r="C127" t="s">
        <v>11</v>
      </c>
      <c r="D127" s="5">
        <v>0.5</v>
      </c>
      <c r="E127">
        <v>37.323943661971818</v>
      </c>
      <c r="G127" t="s">
        <v>46</v>
      </c>
      <c r="H127" s="69"/>
      <c r="I127" t="s">
        <v>11</v>
      </c>
      <c r="J127" s="5">
        <v>0.5</v>
      </c>
      <c r="K127">
        <v>61.471861471861466</v>
      </c>
      <c r="N127" s="69"/>
      <c r="O127" s="2" t="s">
        <v>10</v>
      </c>
      <c r="P127">
        <v>0.1</v>
      </c>
      <c r="Q127">
        <v>76.382660687593415</v>
      </c>
      <c r="S127" s="36"/>
      <c r="T127" s="71"/>
      <c r="U127" s="42"/>
      <c r="V127" s="23">
        <v>0.1</v>
      </c>
      <c r="W127" s="35">
        <v>80.894800483675937</v>
      </c>
      <c r="AE127" s="58"/>
      <c r="AF127" s="58"/>
      <c r="AG127" s="58"/>
      <c r="AH127" s="58"/>
      <c r="AI127" s="23"/>
      <c r="AJ127" s="23"/>
      <c r="AK127" s="23"/>
      <c r="AL127" s="23"/>
      <c r="AM127" s="23"/>
      <c r="AN127" s="23"/>
    </row>
    <row r="128" spans="1:40" x14ac:dyDescent="0.25">
      <c r="B128" s="69"/>
      <c r="C128" t="s">
        <v>11</v>
      </c>
      <c r="D128" s="5">
        <v>1</v>
      </c>
      <c r="E128">
        <v>75.538793103448285</v>
      </c>
      <c r="H128" s="69"/>
      <c r="I128" t="s">
        <v>11</v>
      </c>
      <c r="J128" s="5">
        <v>1</v>
      </c>
      <c r="K128">
        <v>80.346320346320354</v>
      </c>
      <c r="N128" s="69"/>
      <c r="O128" s="2" t="s">
        <v>10</v>
      </c>
      <c r="P128">
        <v>0.25</v>
      </c>
      <c r="Q128">
        <v>113.85416666666667</v>
      </c>
      <c r="S128" s="36"/>
      <c r="T128" s="71"/>
      <c r="U128" s="42"/>
      <c r="V128" s="23">
        <v>0.25</v>
      </c>
      <c r="W128" s="35">
        <v>116.08222490931077</v>
      </c>
      <c r="AE128" s="58"/>
      <c r="AF128" s="58"/>
      <c r="AG128" s="58"/>
      <c r="AH128" s="58"/>
      <c r="AI128" s="23"/>
      <c r="AJ128" s="23"/>
      <c r="AK128" s="23"/>
      <c r="AL128" s="23"/>
      <c r="AM128" s="23"/>
      <c r="AN128" s="23"/>
    </row>
    <row r="129" spans="1:42" x14ac:dyDescent="0.25">
      <c r="B129" s="69"/>
      <c r="C129" t="s">
        <v>11</v>
      </c>
      <c r="D129" s="5">
        <v>2.5</v>
      </c>
      <c r="E129">
        <v>67.241379310344826</v>
      </c>
      <c r="H129" s="69"/>
      <c r="I129" t="s">
        <v>11</v>
      </c>
      <c r="J129" s="5">
        <v>2.5</v>
      </c>
      <c r="K129">
        <v>75.324675324675326</v>
      </c>
      <c r="M129" s="9" t="s">
        <v>56</v>
      </c>
      <c r="N129" s="69"/>
      <c r="O129" s="2" t="s">
        <v>10</v>
      </c>
      <c r="P129">
        <v>0.5</v>
      </c>
      <c r="Q129">
        <v>128.02436901653613</v>
      </c>
      <c r="S129" s="36" t="s">
        <v>68</v>
      </c>
      <c r="T129" s="71"/>
      <c r="U129" s="42"/>
      <c r="V129" s="23">
        <v>0.5</v>
      </c>
      <c r="W129" s="35">
        <v>138.93591293833131</v>
      </c>
      <c r="AE129" s="58"/>
      <c r="AF129" s="58"/>
      <c r="AG129" s="58"/>
      <c r="AH129" s="58"/>
      <c r="AI129" s="23"/>
      <c r="AJ129" s="23"/>
      <c r="AK129" s="23"/>
      <c r="AL129" s="23"/>
      <c r="AM129" s="23"/>
      <c r="AN129" s="23"/>
    </row>
    <row r="130" spans="1:42" x14ac:dyDescent="0.25">
      <c r="B130" s="69"/>
      <c r="C130" t="s">
        <v>11</v>
      </c>
      <c r="D130" s="5">
        <v>5</v>
      </c>
      <c r="E130">
        <v>81.901840490797539</v>
      </c>
      <c r="H130" s="69"/>
      <c r="I130" t="s">
        <v>11</v>
      </c>
      <c r="J130" s="5">
        <v>5</v>
      </c>
      <c r="K130">
        <v>84.675324675324674</v>
      </c>
      <c r="N130" s="69"/>
      <c r="O130" s="2" t="s">
        <v>10</v>
      </c>
      <c r="P130">
        <v>1</v>
      </c>
      <c r="Q130">
        <v>122.99813780260708</v>
      </c>
      <c r="S130" s="36"/>
      <c r="T130" s="71"/>
      <c r="U130" s="42"/>
      <c r="V130" s="23">
        <v>1</v>
      </c>
      <c r="W130" s="35">
        <v>129.86698911729141</v>
      </c>
      <c r="AE130" s="58"/>
      <c r="AF130" s="58"/>
      <c r="AG130" s="58"/>
      <c r="AH130" s="58"/>
      <c r="AI130" s="23"/>
      <c r="AJ130" s="23"/>
      <c r="AK130" s="23"/>
      <c r="AL130" s="23"/>
      <c r="AM130" s="23"/>
      <c r="AN130" s="23"/>
    </row>
    <row r="131" spans="1:42" ht="15" customHeight="1" x14ac:dyDescent="0.25">
      <c r="B131" s="69" t="s">
        <v>74</v>
      </c>
      <c r="C131" t="s">
        <v>12</v>
      </c>
      <c r="D131" s="5">
        <v>0.1</v>
      </c>
      <c r="E131">
        <v>105.87786259541984</v>
      </c>
      <c r="H131" s="69" t="s">
        <v>74</v>
      </c>
      <c r="I131" t="s">
        <v>12</v>
      </c>
      <c r="J131" s="5">
        <v>0.1</v>
      </c>
      <c r="K131">
        <v>106.24493106244931</v>
      </c>
      <c r="N131" s="69"/>
      <c r="O131" s="2" t="s">
        <v>10</v>
      </c>
      <c r="P131">
        <v>2.5</v>
      </c>
      <c r="Q131">
        <v>110.4978354978355</v>
      </c>
      <c r="S131" s="36"/>
      <c r="T131" s="71"/>
      <c r="U131" s="42"/>
      <c r="V131" s="23">
        <v>2.5</v>
      </c>
      <c r="W131" s="35">
        <v>111.72914147521161</v>
      </c>
      <c r="AE131" s="58"/>
      <c r="AF131" s="58"/>
      <c r="AG131" s="58"/>
      <c r="AH131" s="58"/>
      <c r="AI131" s="23"/>
      <c r="AJ131" s="23"/>
      <c r="AK131" s="23"/>
      <c r="AL131" s="23"/>
      <c r="AM131" s="23"/>
      <c r="AN131" s="23"/>
    </row>
    <row r="132" spans="1:42" x14ac:dyDescent="0.25">
      <c r="B132" s="69"/>
      <c r="C132" t="s">
        <v>12</v>
      </c>
      <c r="D132" s="5">
        <v>0.25</v>
      </c>
      <c r="E132">
        <v>87.294332723948813</v>
      </c>
      <c r="H132" s="69"/>
      <c r="I132" t="s">
        <v>12</v>
      </c>
      <c r="J132" s="5">
        <v>0.25</v>
      </c>
      <c r="K132">
        <v>88.726682887266833</v>
      </c>
      <c r="N132" s="69"/>
      <c r="O132" s="2" t="s">
        <v>10</v>
      </c>
      <c r="P132">
        <v>5</v>
      </c>
      <c r="Q132">
        <v>61.47403685092128</v>
      </c>
      <c r="S132" s="36"/>
      <c r="T132" s="71"/>
      <c r="U132" s="42"/>
      <c r="V132" s="23">
        <v>5</v>
      </c>
      <c r="W132" s="35">
        <v>72.188633615477627</v>
      </c>
      <c r="AE132" s="66"/>
      <c r="AF132" s="66"/>
      <c r="AG132" s="66"/>
      <c r="AH132" s="66"/>
      <c r="AI132" s="23"/>
      <c r="AJ132" s="23"/>
      <c r="AK132" s="23"/>
      <c r="AL132" s="23"/>
      <c r="AM132" s="23"/>
      <c r="AN132" s="23"/>
    </row>
    <row r="133" spans="1:42" x14ac:dyDescent="0.25">
      <c r="A133" t="s">
        <v>35</v>
      </c>
      <c r="B133" s="69"/>
      <c r="C133" t="s">
        <v>12</v>
      </c>
      <c r="D133" s="5">
        <v>0.5</v>
      </c>
      <c r="E133">
        <v>97.930463576158928</v>
      </c>
      <c r="G133" t="s">
        <v>47</v>
      </c>
      <c r="H133" s="69"/>
      <c r="I133" t="s">
        <v>12</v>
      </c>
      <c r="J133" s="5">
        <v>0.5</v>
      </c>
      <c r="K133">
        <v>97.972424979724238</v>
      </c>
      <c r="N133" s="69" t="s">
        <v>74</v>
      </c>
      <c r="O133" t="s">
        <v>11</v>
      </c>
      <c r="P133" t="s">
        <v>2</v>
      </c>
      <c r="Q133">
        <v>119.97681607418856</v>
      </c>
      <c r="S133" s="36"/>
      <c r="T133" s="71" t="s">
        <v>74</v>
      </c>
      <c r="U133" s="23" t="s">
        <v>11</v>
      </c>
      <c r="V133" s="23">
        <v>0</v>
      </c>
      <c r="W133" s="35">
        <v>124.96378561081602</v>
      </c>
      <c r="AE133" s="58"/>
      <c r="AF133" s="58"/>
      <c r="AG133" s="58"/>
      <c r="AH133" s="58"/>
      <c r="AI133" s="23"/>
      <c r="AJ133" s="23"/>
      <c r="AK133" s="23"/>
      <c r="AL133" s="23"/>
      <c r="AM133" s="23"/>
      <c r="AN133" s="23"/>
    </row>
    <row r="134" spans="1:42" x14ac:dyDescent="0.25">
      <c r="B134" s="69"/>
      <c r="C134" t="s">
        <v>12</v>
      </c>
      <c r="D134" s="5">
        <v>1</v>
      </c>
      <c r="E134">
        <v>91.461267605633779</v>
      </c>
      <c r="H134" s="69"/>
      <c r="I134" t="s">
        <v>12</v>
      </c>
      <c r="J134" s="5">
        <v>1</v>
      </c>
      <c r="K134">
        <v>92.133008921330074</v>
      </c>
      <c r="N134" s="69"/>
      <c r="O134" t="s">
        <v>11</v>
      </c>
      <c r="P134">
        <v>0.1</v>
      </c>
      <c r="Q134">
        <v>129.17236662106703</v>
      </c>
      <c r="S134" s="36"/>
      <c r="T134" s="71"/>
      <c r="U134" s="23"/>
      <c r="V134" s="23">
        <v>0.1</v>
      </c>
      <c r="W134" s="35">
        <v>141.18783196523418</v>
      </c>
      <c r="AE134" s="58"/>
      <c r="AF134" s="58"/>
      <c r="AG134" s="58"/>
      <c r="AH134" s="58"/>
      <c r="AI134" s="23"/>
      <c r="AJ134" s="23"/>
      <c r="AK134" s="23"/>
      <c r="AL134" s="23"/>
      <c r="AM134" s="23"/>
      <c r="AN134" s="23"/>
    </row>
    <row r="135" spans="1:42" x14ac:dyDescent="0.25">
      <c r="B135" s="69"/>
      <c r="C135" t="s">
        <v>12</v>
      </c>
      <c r="D135" s="5">
        <v>2.5</v>
      </c>
      <c r="E135">
        <v>81.442307692307679</v>
      </c>
      <c r="H135" s="69"/>
      <c r="I135" t="s">
        <v>12</v>
      </c>
      <c r="J135" s="5">
        <v>2.5</v>
      </c>
      <c r="K135">
        <v>84.347120843471203</v>
      </c>
      <c r="N135" s="69"/>
      <c r="O135" t="s">
        <v>11</v>
      </c>
      <c r="P135">
        <v>0.25</v>
      </c>
      <c r="Q135">
        <v>78.176470588235276</v>
      </c>
      <c r="S135" s="36"/>
      <c r="T135" s="71"/>
      <c r="U135" s="23"/>
      <c r="V135" s="23">
        <v>0.25</v>
      </c>
      <c r="W135" s="35">
        <v>82.08594881699662</v>
      </c>
      <c r="AE135" s="58"/>
      <c r="AF135" s="58"/>
      <c r="AG135" s="58"/>
      <c r="AH135" s="58"/>
      <c r="AI135" s="23"/>
      <c r="AJ135" s="23"/>
      <c r="AK135" s="23"/>
      <c r="AL135" s="23"/>
      <c r="AM135" s="23"/>
      <c r="AN135" s="23"/>
    </row>
    <row r="136" spans="1:42" x14ac:dyDescent="0.25">
      <c r="B136" s="69"/>
      <c r="C136" t="s">
        <v>12</v>
      </c>
      <c r="D136" s="5">
        <v>5</v>
      </c>
      <c r="E136">
        <v>78.641732283464563</v>
      </c>
      <c r="H136" s="69"/>
      <c r="I136" t="s">
        <v>12</v>
      </c>
      <c r="J136" s="5">
        <v>5</v>
      </c>
      <c r="K136">
        <v>82.400648824006481</v>
      </c>
      <c r="M136" s="9" t="s">
        <v>57</v>
      </c>
      <c r="N136" s="69"/>
      <c r="O136" t="s">
        <v>11</v>
      </c>
      <c r="P136">
        <v>0.5</v>
      </c>
      <c r="Q136">
        <v>54.154929577464763</v>
      </c>
      <c r="S136" s="36" t="s">
        <v>69</v>
      </c>
      <c r="T136" s="71"/>
      <c r="U136" s="23"/>
      <c r="V136" s="23">
        <v>0.5</v>
      </c>
      <c r="W136" s="35">
        <v>68.565910188314817</v>
      </c>
      <c r="AE136" s="58"/>
      <c r="AF136" s="58"/>
      <c r="AG136" s="58"/>
      <c r="AH136" s="58"/>
      <c r="AI136" s="23"/>
      <c r="AJ136" s="23"/>
      <c r="AK136" s="23"/>
      <c r="AL136" s="23"/>
      <c r="AM136" s="23"/>
      <c r="AN136" s="23"/>
    </row>
    <row r="137" spans="1:42" x14ac:dyDescent="0.25">
      <c r="N137" s="69"/>
      <c r="O137" t="s">
        <v>11</v>
      </c>
      <c r="P137">
        <v>1</v>
      </c>
      <c r="Q137">
        <v>88.415948275862064</v>
      </c>
      <c r="S137" s="36"/>
      <c r="T137" s="71"/>
      <c r="U137" s="23"/>
      <c r="V137" s="23">
        <v>1</v>
      </c>
      <c r="W137" s="35">
        <v>89.618541767262187</v>
      </c>
      <c r="AE137" s="58"/>
      <c r="AF137" s="58"/>
      <c r="AG137" s="58"/>
      <c r="AH137" s="58"/>
      <c r="AI137" s="23"/>
      <c r="AJ137" s="23"/>
      <c r="AK137" s="23"/>
      <c r="AL137" s="23"/>
      <c r="AM137" s="23"/>
      <c r="AN137" s="23"/>
    </row>
    <row r="138" spans="1:42" ht="15.75" thickBot="1" x14ac:dyDescent="0.3">
      <c r="A138" s="26" t="s">
        <v>36</v>
      </c>
      <c r="B138" s="26" t="s">
        <v>75</v>
      </c>
      <c r="C138" s="26"/>
      <c r="D138" s="26"/>
      <c r="E138" s="26"/>
      <c r="G138" s="26" t="s">
        <v>59</v>
      </c>
      <c r="H138" s="26" t="s">
        <v>75</v>
      </c>
      <c r="I138" s="26"/>
      <c r="J138" s="26"/>
      <c r="K138" s="26"/>
      <c r="N138" s="69"/>
      <c r="O138" t="s">
        <v>11</v>
      </c>
      <c r="P138">
        <v>2.5</v>
      </c>
      <c r="Q138">
        <v>80.977011494252864</v>
      </c>
      <c r="S138" s="36"/>
      <c r="T138" s="71"/>
      <c r="U138" s="23"/>
      <c r="V138" s="23">
        <v>2.5</v>
      </c>
      <c r="W138" s="35">
        <v>84.017382906808294</v>
      </c>
      <c r="AE138" s="66"/>
      <c r="AF138" s="66"/>
      <c r="AG138" s="66"/>
      <c r="AH138" s="66"/>
      <c r="AI138" s="66"/>
      <c r="AJ138" s="66"/>
      <c r="AK138" s="66"/>
      <c r="AL138" s="66"/>
      <c r="AM138" s="66"/>
      <c r="AN138" s="66"/>
      <c r="AO138" s="59"/>
      <c r="AP138" s="59"/>
    </row>
    <row r="139" spans="1:42" x14ac:dyDescent="0.25">
      <c r="N139" s="69"/>
      <c r="O139" t="s">
        <v>11</v>
      </c>
      <c r="P139">
        <v>5</v>
      </c>
      <c r="Q139">
        <v>94.120654396728</v>
      </c>
      <c r="S139" s="36"/>
      <c r="T139" s="71"/>
      <c r="U139" s="23"/>
      <c r="V139" s="23">
        <v>5</v>
      </c>
      <c r="W139" s="35">
        <v>94.447126991791393</v>
      </c>
      <c r="AE139" s="58"/>
      <c r="AF139" s="58"/>
      <c r="AG139" s="58"/>
      <c r="AH139" s="58"/>
      <c r="AI139" s="58"/>
      <c r="AJ139" s="58"/>
      <c r="AK139" s="58"/>
      <c r="AL139" s="58"/>
      <c r="AM139" s="58"/>
      <c r="AN139" s="58"/>
      <c r="AO139" s="58"/>
      <c r="AP139" s="58"/>
    </row>
    <row r="140" spans="1:42" x14ac:dyDescent="0.25">
      <c r="N140" s="69" t="s">
        <v>74</v>
      </c>
      <c r="O140" t="s">
        <v>12</v>
      </c>
      <c r="P140" t="s">
        <v>2</v>
      </c>
      <c r="Q140">
        <v>97.200315457413254</v>
      </c>
      <c r="S140" s="36"/>
      <c r="T140" s="71" t="s">
        <v>74</v>
      </c>
      <c r="U140" s="23" t="s">
        <v>12</v>
      </c>
      <c r="V140" s="23">
        <v>0</v>
      </c>
      <c r="W140" s="35">
        <v>97.276563099347925</v>
      </c>
      <c r="AE140" s="58"/>
      <c r="AF140" s="58"/>
      <c r="AG140" s="58"/>
      <c r="AH140" s="58"/>
      <c r="AI140" s="58"/>
      <c r="AJ140" s="58"/>
      <c r="AK140" s="58"/>
      <c r="AL140" s="58"/>
      <c r="AM140" s="58"/>
      <c r="AN140" s="58"/>
      <c r="AO140" s="58"/>
      <c r="AP140" s="58"/>
    </row>
    <row r="141" spans="1:42" x14ac:dyDescent="0.25">
      <c r="N141" s="69"/>
      <c r="O141" t="s">
        <v>12</v>
      </c>
      <c r="P141">
        <v>0.1</v>
      </c>
      <c r="Q141">
        <v>100.49618320610688</v>
      </c>
      <c r="S141" s="36"/>
      <c r="T141" s="71"/>
      <c r="U141" s="23"/>
      <c r="V141" s="23">
        <v>0.1</v>
      </c>
      <c r="W141" s="35">
        <v>100.49865746068279</v>
      </c>
      <c r="AE141" s="58"/>
      <c r="AF141" s="58"/>
      <c r="AG141" s="58"/>
      <c r="AH141" s="58"/>
      <c r="AI141" s="58"/>
      <c r="AJ141" s="58"/>
      <c r="AK141" s="58"/>
      <c r="AL141" s="58"/>
      <c r="AM141" s="58"/>
      <c r="AN141" s="58"/>
      <c r="AO141" s="58"/>
      <c r="AP141" s="58"/>
    </row>
    <row r="142" spans="1:42" x14ac:dyDescent="0.25">
      <c r="N142" s="69"/>
      <c r="O142" t="s">
        <v>12</v>
      </c>
      <c r="P142">
        <v>0.25</v>
      </c>
      <c r="Q142">
        <v>80.850091407678264</v>
      </c>
      <c r="S142" s="36"/>
      <c r="T142" s="71"/>
      <c r="U142" s="23"/>
      <c r="V142" s="23">
        <v>0.25</v>
      </c>
      <c r="W142" s="35">
        <v>83.927886459532047</v>
      </c>
      <c r="AE142" s="58"/>
      <c r="AF142" s="58"/>
      <c r="AG142" s="58"/>
      <c r="AH142" s="58"/>
      <c r="AI142" s="58"/>
      <c r="AJ142" s="58"/>
      <c r="AK142" s="58"/>
      <c r="AL142" s="58"/>
      <c r="AM142" s="58"/>
      <c r="AN142" s="58"/>
      <c r="AO142" s="58"/>
      <c r="AP142" s="58"/>
    </row>
    <row r="143" spans="1:42" x14ac:dyDescent="0.25">
      <c r="M143" s="9" t="s">
        <v>58</v>
      </c>
      <c r="N143" s="69"/>
      <c r="O143" t="s">
        <v>12</v>
      </c>
      <c r="P143">
        <v>0.5</v>
      </c>
      <c r="Q143">
        <v>92.094370860927157</v>
      </c>
      <c r="S143" s="36" t="s">
        <v>70</v>
      </c>
      <c r="T143" s="71"/>
      <c r="U143" s="23"/>
      <c r="V143" s="23">
        <v>0.5</v>
      </c>
      <c r="W143" s="35">
        <v>92.673571154583811</v>
      </c>
      <c r="AE143" s="58"/>
      <c r="AF143" s="58"/>
      <c r="AG143" s="58"/>
      <c r="AH143" s="58"/>
      <c r="AI143" s="58"/>
      <c r="AJ143" s="58"/>
      <c r="AK143" s="58"/>
      <c r="AL143" s="58"/>
      <c r="AM143" s="58"/>
      <c r="AN143" s="58"/>
      <c r="AO143" s="58"/>
      <c r="AP143" s="58"/>
    </row>
    <row r="144" spans="1:42" x14ac:dyDescent="0.25">
      <c r="N144" s="69"/>
      <c r="O144" t="s">
        <v>12</v>
      </c>
      <c r="P144">
        <v>1</v>
      </c>
      <c r="Q144">
        <v>85.255281690140848</v>
      </c>
      <c r="S144" s="36"/>
      <c r="T144" s="71"/>
      <c r="U144" s="23"/>
      <c r="V144" s="23">
        <v>1</v>
      </c>
      <c r="W144" s="35">
        <v>87.149980820866901</v>
      </c>
      <c r="AE144" s="23"/>
      <c r="AF144" s="23"/>
      <c r="AG144" s="23"/>
      <c r="AH144" s="23"/>
      <c r="AI144" s="23"/>
      <c r="AJ144" s="23"/>
      <c r="AK144" s="23"/>
      <c r="AL144" s="23"/>
      <c r="AM144" s="23"/>
      <c r="AN144" s="23"/>
    </row>
    <row r="145" spans="13:40" x14ac:dyDescent="0.25">
      <c r="N145" s="69"/>
      <c r="O145" t="s">
        <v>12</v>
      </c>
      <c r="P145">
        <v>2.5</v>
      </c>
      <c r="Q145">
        <v>74.663461538461561</v>
      </c>
      <c r="S145" s="36"/>
      <c r="T145" s="71"/>
      <c r="U145" s="23"/>
      <c r="V145" s="23">
        <v>2.5</v>
      </c>
      <c r="W145" s="35">
        <v>79.785193709244353</v>
      </c>
      <c r="AE145" s="23"/>
      <c r="AF145" s="23"/>
      <c r="AG145" s="23"/>
      <c r="AH145" s="23"/>
      <c r="AI145" s="23"/>
      <c r="AJ145" s="23"/>
      <c r="AK145" s="23"/>
      <c r="AL145" s="23"/>
      <c r="AM145" s="23"/>
      <c r="AN145" s="23"/>
    </row>
    <row r="146" spans="13:40" x14ac:dyDescent="0.25">
      <c r="N146" s="69"/>
      <c r="O146" t="s">
        <v>12</v>
      </c>
      <c r="P146">
        <v>5</v>
      </c>
      <c r="Q146">
        <v>71.702755905511822</v>
      </c>
      <c r="S146" s="36"/>
      <c r="T146" s="71"/>
      <c r="U146" s="23"/>
      <c r="V146" s="23">
        <v>5</v>
      </c>
      <c r="W146" s="35">
        <v>77.943996931338717</v>
      </c>
      <c r="AE146" s="67"/>
      <c r="AF146" s="67"/>
      <c r="AG146" s="67"/>
      <c r="AH146" s="67"/>
      <c r="AI146" s="67"/>
      <c r="AJ146" s="67"/>
      <c r="AK146" s="67"/>
      <c r="AL146" s="23"/>
      <c r="AM146" s="23"/>
      <c r="AN146" s="23"/>
    </row>
    <row r="147" spans="13:40" x14ac:dyDescent="0.25">
      <c r="S147" s="36"/>
      <c r="T147" s="23"/>
      <c r="U147" s="23"/>
      <c r="V147" s="23"/>
      <c r="W147" s="35"/>
      <c r="AE147" s="58"/>
      <c r="AF147" s="58"/>
      <c r="AG147" s="58"/>
      <c r="AH147" s="58"/>
      <c r="AI147" s="58"/>
      <c r="AJ147" s="58"/>
      <c r="AK147" s="58"/>
      <c r="AL147" s="23"/>
      <c r="AM147" s="23"/>
      <c r="AN147" s="23"/>
    </row>
    <row r="148" spans="13:40" ht="15.75" thickBot="1" x14ac:dyDescent="0.3">
      <c r="M148" s="26" t="s">
        <v>60</v>
      </c>
      <c r="N148" s="26" t="s">
        <v>75</v>
      </c>
      <c r="O148" s="26"/>
      <c r="P148" s="26"/>
      <c r="Q148" s="26"/>
      <c r="S148" s="44" t="s">
        <v>71</v>
      </c>
      <c r="T148" s="45" t="s">
        <v>75</v>
      </c>
      <c r="U148" s="45"/>
      <c r="V148" s="45"/>
      <c r="W148" s="46"/>
      <c r="AE148" s="58"/>
      <c r="AF148" s="58"/>
      <c r="AG148" s="58"/>
      <c r="AH148" s="58"/>
      <c r="AI148" s="58"/>
      <c r="AJ148" s="58"/>
      <c r="AK148" s="58"/>
      <c r="AL148" s="23"/>
      <c r="AM148" s="23"/>
      <c r="AN148" s="23"/>
    </row>
    <row r="149" spans="13:40" ht="15.75" thickTop="1" x14ac:dyDescent="0.25">
      <c r="AE149" s="58"/>
      <c r="AF149" s="58"/>
      <c r="AG149" s="58"/>
      <c r="AH149" s="58"/>
      <c r="AI149" s="58"/>
      <c r="AJ149" s="58"/>
      <c r="AK149" s="58"/>
      <c r="AL149" s="23"/>
      <c r="AM149" s="23"/>
      <c r="AN149" s="23"/>
    </row>
    <row r="150" spans="13:40" x14ac:dyDescent="0.25">
      <c r="AE150" s="58"/>
      <c r="AF150" s="58"/>
      <c r="AG150" s="58"/>
      <c r="AH150" s="58"/>
      <c r="AI150" s="58"/>
      <c r="AJ150" s="58"/>
      <c r="AK150" s="58"/>
      <c r="AL150" s="23"/>
      <c r="AM150" s="23"/>
      <c r="AN150" s="23"/>
    </row>
    <row r="151" spans="13:40" x14ac:dyDescent="0.25">
      <c r="AE151" s="58"/>
      <c r="AF151" s="58"/>
      <c r="AG151" s="58"/>
      <c r="AH151" s="58"/>
      <c r="AI151" s="58"/>
      <c r="AJ151" s="58"/>
      <c r="AK151" s="58"/>
      <c r="AL151" s="23"/>
      <c r="AM151" s="23"/>
      <c r="AN151" s="23"/>
    </row>
    <row r="152" spans="13:40" x14ac:dyDescent="0.25">
      <c r="AE152" s="58"/>
      <c r="AF152" s="58"/>
      <c r="AG152" s="58"/>
      <c r="AH152" s="58"/>
      <c r="AI152" s="58"/>
      <c r="AJ152" s="58"/>
      <c r="AK152" s="58"/>
      <c r="AL152" s="23"/>
      <c r="AM152" s="23"/>
      <c r="AN152" s="23"/>
    </row>
    <row r="153" spans="13:40" x14ac:dyDescent="0.25">
      <c r="AE153" s="23"/>
      <c r="AF153" s="23"/>
      <c r="AG153" s="23"/>
      <c r="AH153" s="23"/>
      <c r="AI153" s="23"/>
      <c r="AJ153" s="23"/>
      <c r="AK153" s="23"/>
      <c r="AL153" s="23"/>
      <c r="AM153" s="23"/>
      <c r="AN153" s="23"/>
    </row>
    <row r="154" spans="13:40" s="62" customFormat="1" x14ac:dyDescent="0.25"/>
    <row r="155" spans="13:40" s="62" customFormat="1" x14ac:dyDescent="0.25">
      <c r="U155" s="57"/>
    </row>
    <row r="156" spans="13:40" s="62" customFormat="1" x14ac:dyDescent="0.25">
      <c r="U156" s="65"/>
    </row>
    <row r="157" spans="13:40" s="62" customFormat="1" x14ac:dyDescent="0.25">
      <c r="T157" s="68"/>
      <c r="Y157" s="66"/>
      <c r="Z157" s="66"/>
      <c r="AA157" s="66"/>
      <c r="AB157" s="66"/>
    </row>
    <row r="158" spans="13:40" s="62" customFormat="1" x14ac:dyDescent="0.25">
      <c r="T158" s="68"/>
      <c r="Y158" s="58"/>
      <c r="Z158" s="58"/>
      <c r="AA158" s="58"/>
      <c r="AB158" s="58"/>
    </row>
    <row r="159" spans="13:40" s="62" customFormat="1" x14ac:dyDescent="0.25">
      <c r="T159" s="68"/>
      <c r="Y159" s="58"/>
      <c r="Z159" s="58"/>
      <c r="AA159" s="58"/>
      <c r="AB159" s="58"/>
    </row>
    <row r="160" spans="13:40" s="62" customFormat="1" x14ac:dyDescent="0.25">
      <c r="T160" s="68"/>
      <c r="Y160" s="58"/>
      <c r="Z160" s="58"/>
      <c r="AA160" s="58"/>
      <c r="AB160" s="58"/>
    </row>
    <row r="161" spans="20:28" s="62" customFormat="1" x14ac:dyDescent="0.25">
      <c r="T161" s="68"/>
      <c r="Y161" s="58"/>
      <c r="Z161" s="58"/>
      <c r="AA161" s="58"/>
      <c r="AB161" s="58"/>
    </row>
    <row r="162" spans="20:28" s="62" customFormat="1" x14ac:dyDescent="0.25">
      <c r="T162" s="68"/>
      <c r="Y162" s="58"/>
      <c r="Z162" s="58"/>
      <c r="AA162" s="58"/>
      <c r="AB162" s="58"/>
    </row>
    <row r="163" spans="20:28" s="62" customFormat="1" x14ac:dyDescent="0.25">
      <c r="T163" s="68"/>
      <c r="Y163" s="66"/>
      <c r="Z163" s="66"/>
      <c r="AA163" s="66"/>
      <c r="AB163" s="66"/>
    </row>
    <row r="164" spans="20:28" s="62" customFormat="1" x14ac:dyDescent="0.25">
      <c r="T164" s="68"/>
      <c r="Y164" s="58"/>
      <c r="Z164" s="58"/>
      <c r="AA164" s="58"/>
      <c r="AB164" s="58"/>
    </row>
    <row r="165" spans="20:28" s="62" customFormat="1" x14ac:dyDescent="0.25">
      <c r="T165" s="68"/>
      <c r="Y165" s="58"/>
      <c r="Z165" s="58"/>
      <c r="AA165" s="58"/>
      <c r="AB165" s="58"/>
    </row>
    <row r="166" spans="20:28" s="62" customFormat="1" x14ac:dyDescent="0.25">
      <c r="T166" s="68"/>
      <c r="Y166" s="58"/>
      <c r="Z166" s="58"/>
      <c r="AA166" s="58"/>
      <c r="AB166" s="58"/>
    </row>
    <row r="167" spans="20:28" s="62" customFormat="1" x14ac:dyDescent="0.25">
      <c r="T167" s="68"/>
      <c r="Y167" s="58"/>
      <c r="Z167" s="58"/>
      <c r="AA167" s="58"/>
      <c r="AB167" s="58"/>
    </row>
    <row r="168" spans="20:28" s="62" customFormat="1" x14ac:dyDescent="0.25">
      <c r="T168" s="68"/>
      <c r="Y168" s="58"/>
      <c r="Z168" s="58"/>
      <c r="AA168" s="58"/>
      <c r="AB168" s="58"/>
    </row>
    <row r="169" spans="20:28" s="62" customFormat="1" x14ac:dyDescent="0.25">
      <c r="T169" s="68"/>
      <c r="Y169" s="66"/>
      <c r="Z169" s="66"/>
      <c r="AA169" s="66"/>
      <c r="AB169" s="66"/>
    </row>
    <row r="170" spans="20:28" s="62" customFormat="1" x14ac:dyDescent="0.25">
      <c r="T170" s="68"/>
      <c r="Y170" s="58"/>
      <c r="Z170" s="58"/>
      <c r="AA170" s="58"/>
      <c r="AB170" s="58"/>
    </row>
    <row r="171" spans="20:28" s="62" customFormat="1" x14ac:dyDescent="0.25">
      <c r="T171" s="68"/>
      <c r="Y171" s="58"/>
      <c r="Z171" s="58"/>
      <c r="AA171" s="58"/>
      <c r="AB171" s="58"/>
    </row>
    <row r="172" spans="20:28" s="62" customFormat="1" x14ac:dyDescent="0.25">
      <c r="T172" s="68"/>
      <c r="Y172" s="58"/>
      <c r="Z172" s="58"/>
      <c r="AA172" s="58"/>
      <c r="AB172" s="58"/>
    </row>
    <row r="173" spans="20:28" s="62" customFormat="1" x14ac:dyDescent="0.25">
      <c r="T173" s="68"/>
      <c r="Y173" s="58"/>
      <c r="Z173" s="58"/>
      <c r="AA173" s="58"/>
      <c r="AB173" s="58"/>
    </row>
    <row r="174" spans="20:28" s="62" customFormat="1" x14ac:dyDescent="0.25">
      <c r="T174" s="68"/>
      <c r="Y174" s="58"/>
      <c r="Z174" s="58"/>
      <c r="AA174" s="58"/>
      <c r="AB174" s="58"/>
    </row>
    <row r="175" spans="20:28" s="62" customFormat="1" x14ac:dyDescent="0.25">
      <c r="T175" s="68"/>
      <c r="Y175" s="66"/>
      <c r="Z175" s="66"/>
      <c r="AA175" s="66"/>
      <c r="AB175" s="66"/>
    </row>
    <row r="176" spans="20:28" s="62" customFormat="1" x14ac:dyDescent="0.25">
      <c r="T176" s="68"/>
      <c r="Y176" s="58"/>
      <c r="Z176" s="58"/>
      <c r="AA176" s="58"/>
      <c r="AB176" s="58"/>
    </row>
    <row r="177" spans="20:28" s="62" customFormat="1" x14ac:dyDescent="0.25">
      <c r="T177" s="68"/>
      <c r="Y177" s="58"/>
      <c r="Z177" s="58"/>
      <c r="AA177" s="58"/>
      <c r="AB177" s="58"/>
    </row>
    <row r="178" spans="20:28" s="62" customFormat="1" x14ac:dyDescent="0.25">
      <c r="T178" s="68"/>
      <c r="Y178" s="58"/>
      <c r="Z178" s="58"/>
      <c r="AA178" s="58"/>
      <c r="AB178" s="58"/>
    </row>
    <row r="179" spans="20:28" s="62" customFormat="1" x14ac:dyDescent="0.25">
      <c r="T179" s="68"/>
      <c r="Y179" s="58"/>
      <c r="Z179" s="58"/>
      <c r="AA179" s="58"/>
      <c r="AB179" s="58"/>
    </row>
    <row r="180" spans="20:28" s="62" customFormat="1" x14ac:dyDescent="0.25">
      <c r="T180" s="68"/>
      <c r="Y180" s="58"/>
      <c r="Z180" s="58"/>
      <c r="AA180" s="58"/>
      <c r="AB180" s="58"/>
    </row>
    <row r="181" spans="20:28" s="62" customFormat="1" x14ac:dyDescent="0.25">
      <c r="T181" s="68"/>
      <c r="Y181" s="66"/>
      <c r="Z181" s="66"/>
      <c r="AA181" s="66"/>
      <c r="AB181" s="66"/>
    </row>
    <row r="182" spans="20:28" s="62" customFormat="1" x14ac:dyDescent="0.25">
      <c r="T182" s="68"/>
      <c r="Y182" s="58"/>
      <c r="Z182" s="58"/>
      <c r="AA182" s="58"/>
      <c r="AB182" s="58"/>
    </row>
    <row r="183" spans="20:28" s="62" customFormat="1" x14ac:dyDescent="0.25">
      <c r="T183" s="68"/>
      <c r="Y183" s="58"/>
      <c r="Z183" s="58"/>
      <c r="AA183" s="58"/>
      <c r="AB183" s="58"/>
    </row>
    <row r="184" spans="20:28" s="62" customFormat="1" x14ac:dyDescent="0.25">
      <c r="T184" s="68"/>
      <c r="Y184" s="58"/>
      <c r="Z184" s="58"/>
      <c r="AA184" s="58"/>
      <c r="AB184" s="58"/>
    </row>
    <row r="185" spans="20:28" s="62" customFormat="1" x14ac:dyDescent="0.25">
      <c r="T185" s="68"/>
      <c r="Y185" s="58"/>
      <c r="Z185" s="58"/>
      <c r="AA185" s="58"/>
      <c r="AB185" s="58"/>
    </row>
    <row r="186" spans="20:28" s="62" customFormat="1" x14ac:dyDescent="0.25">
      <c r="T186" s="68"/>
      <c r="Y186" s="58"/>
      <c r="Z186" s="58"/>
      <c r="AA186" s="58"/>
      <c r="AB186" s="58"/>
    </row>
    <row r="187" spans="20:28" s="62" customFormat="1" x14ac:dyDescent="0.25">
      <c r="T187" s="68"/>
      <c r="Y187" s="66"/>
      <c r="Z187" s="66"/>
      <c r="AA187" s="66"/>
      <c r="AB187" s="66"/>
    </row>
    <row r="188" spans="20:28" s="62" customFormat="1" x14ac:dyDescent="0.25">
      <c r="T188" s="68"/>
      <c r="Y188" s="58"/>
      <c r="Z188" s="58"/>
      <c r="AA188" s="58"/>
      <c r="AB188" s="58"/>
    </row>
    <row r="189" spans="20:28" s="62" customFormat="1" x14ac:dyDescent="0.25">
      <c r="T189" s="68"/>
      <c r="Y189" s="58"/>
      <c r="Z189" s="58"/>
      <c r="AA189" s="58"/>
      <c r="AB189" s="58"/>
    </row>
    <row r="190" spans="20:28" s="62" customFormat="1" x14ac:dyDescent="0.25">
      <c r="T190" s="68"/>
      <c r="Y190" s="58"/>
      <c r="Z190" s="58"/>
      <c r="AA190" s="58"/>
      <c r="AB190" s="58"/>
    </row>
    <row r="191" spans="20:28" s="62" customFormat="1" x14ac:dyDescent="0.25">
      <c r="T191" s="68"/>
      <c r="Y191" s="58"/>
      <c r="Z191" s="58"/>
      <c r="AA191" s="58"/>
      <c r="AB191" s="58"/>
    </row>
    <row r="192" spans="20:28" s="62" customFormat="1" x14ac:dyDescent="0.25">
      <c r="T192" s="68"/>
      <c r="Y192" s="58"/>
      <c r="Z192" s="58"/>
      <c r="AA192" s="58"/>
      <c r="AB192" s="58"/>
    </row>
    <row r="193" spans="20:33" s="62" customFormat="1" x14ac:dyDescent="0.25">
      <c r="T193" s="68"/>
      <c r="Y193" s="66"/>
      <c r="Z193" s="66"/>
      <c r="AA193" s="66"/>
      <c r="AB193" s="66"/>
    </row>
    <row r="194" spans="20:33" s="62" customFormat="1" x14ac:dyDescent="0.25">
      <c r="T194" s="68"/>
      <c r="Y194" s="58"/>
      <c r="Z194" s="58"/>
      <c r="AA194" s="58"/>
      <c r="AB194" s="58"/>
    </row>
    <row r="195" spans="20:33" s="62" customFormat="1" x14ac:dyDescent="0.25">
      <c r="T195" s="68"/>
      <c r="Y195" s="58"/>
      <c r="Z195" s="58"/>
      <c r="AA195" s="58"/>
      <c r="AB195" s="58"/>
    </row>
    <row r="196" spans="20:33" s="62" customFormat="1" x14ac:dyDescent="0.25">
      <c r="T196" s="68"/>
      <c r="Y196" s="58"/>
      <c r="Z196" s="58"/>
      <c r="AA196" s="58"/>
      <c r="AB196" s="58"/>
    </row>
    <row r="197" spans="20:33" s="62" customFormat="1" x14ac:dyDescent="0.25">
      <c r="T197" s="68"/>
      <c r="Y197" s="58"/>
      <c r="Z197" s="58"/>
      <c r="AA197" s="58"/>
      <c r="AB197" s="58"/>
    </row>
    <row r="198" spans="20:33" s="62" customFormat="1" x14ac:dyDescent="0.25">
      <c r="T198" s="68"/>
      <c r="Y198" s="58"/>
      <c r="Z198" s="58"/>
      <c r="AA198" s="58"/>
      <c r="AB198" s="58"/>
    </row>
    <row r="199" spans="20:33" s="62" customFormat="1" x14ac:dyDescent="0.25">
      <c r="T199" s="68"/>
      <c r="Y199" s="66"/>
      <c r="Z199" s="66"/>
      <c r="AA199" s="66"/>
      <c r="AB199" s="66"/>
      <c r="AC199" s="66"/>
      <c r="AD199" s="66"/>
      <c r="AE199" s="66"/>
      <c r="AF199" s="66"/>
      <c r="AG199" s="66"/>
    </row>
    <row r="200" spans="20:33" s="62" customFormat="1" x14ac:dyDescent="0.25">
      <c r="T200" s="68"/>
      <c r="Y200" s="58"/>
      <c r="Z200" s="58"/>
      <c r="AA200" s="58"/>
      <c r="AB200" s="58"/>
      <c r="AC200" s="58"/>
      <c r="AD200" s="58"/>
      <c r="AE200" s="58"/>
      <c r="AF200" s="58"/>
      <c r="AG200" s="58"/>
    </row>
    <row r="201" spans="20:33" s="62" customFormat="1" x14ac:dyDescent="0.25">
      <c r="T201" s="68"/>
      <c r="Y201" s="58"/>
      <c r="Z201" s="58"/>
      <c r="AA201" s="58"/>
      <c r="AB201" s="58"/>
      <c r="AC201" s="58"/>
      <c r="AD201" s="58"/>
      <c r="AE201" s="58"/>
      <c r="AF201" s="58"/>
      <c r="AG201" s="58"/>
    </row>
    <row r="202" spans="20:33" s="62" customFormat="1" x14ac:dyDescent="0.25">
      <c r="T202" s="68"/>
      <c r="Y202" s="58"/>
      <c r="Z202" s="58"/>
      <c r="AA202" s="58"/>
      <c r="AB202" s="58"/>
      <c r="AC202" s="58"/>
      <c r="AD202" s="58"/>
      <c r="AE202" s="58"/>
      <c r="AF202" s="58"/>
      <c r="AG202" s="58"/>
    </row>
    <row r="203" spans="20:33" s="62" customFormat="1" x14ac:dyDescent="0.25">
      <c r="T203" s="68"/>
      <c r="Y203" s="58"/>
      <c r="Z203" s="58"/>
      <c r="AA203" s="58"/>
      <c r="AB203" s="58"/>
      <c r="AC203" s="58"/>
      <c r="AD203" s="58"/>
      <c r="AE203" s="58"/>
      <c r="AF203" s="58"/>
      <c r="AG203" s="58"/>
    </row>
    <row r="204" spans="20:33" s="62" customFormat="1" x14ac:dyDescent="0.25">
      <c r="T204" s="68"/>
      <c r="Y204" s="58"/>
      <c r="Z204" s="58"/>
      <c r="AA204" s="58"/>
      <c r="AB204" s="58"/>
      <c r="AC204" s="58"/>
      <c r="AD204" s="58"/>
      <c r="AE204" s="58"/>
      <c r="AF204" s="58"/>
      <c r="AG204" s="58"/>
    </row>
    <row r="205" spans="20:33" s="62" customFormat="1" x14ac:dyDescent="0.25">
      <c r="T205" s="68"/>
    </row>
    <row r="206" spans="20:33" s="62" customFormat="1" x14ac:dyDescent="0.25">
      <c r="T206" s="58"/>
    </row>
    <row r="207" spans="20:33" s="62" customFormat="1" x14ac:dyDescent="0.25">
      <c r="T207" s="58"/>
      <c r="Y207" s="67"/>
      <c r="Z207" s="67"/>
      <c r="AA207" s="67"/>
      <c r="AB207" s="67"/>
      <c r="AC207" s="67"/>
      <c r="AD207" s="67"/>
      <c r="AE207" s="67"/>
    </row>
    <row r="208" spans="20:33" s="62" customFormat="1" x14ac:dyDescent="0.25">
      <c r="T208" s="58"/>
      <c r="Y208" s="58"/>
      <c r="Z208" s="58"/>
      <c r="AA208" s="58"/>
      <c r="AB208" s="58"/>
      <c r="AC208" s="58"/>
      <c r="AD208" s="58"/>
      <c r="AE208" s="58"/>
    </row>
    <row r="209" spans="20:31" s="62" customFormat="1" x14ac:dyDescent="0.25">
      <c r="T209" s="58"/>
      <c r="Y209" s="58"/>
      <c r="Z209" s="58"/>
      <c r="AA209" s="58"/>
      <c r="AB209" s="58"/>
      <c r="AC209" s="58"/>
      <c r="AD209" s="58"/>
      <c r="AE209" s="58"/>
    </row>
    <row r="210" spans="20:31" s="62" customFormat="1" x14ac:dyDescent="0.25">
      <c r="T210" s="58"/>
      <c r="Y210" s="58"/>
      <c r="Z210" s="58"/>
      <c r="AA210" s="58"/>
      <c r="AB210" s="58"/>
      <c r="AC210" s="58"/>
      <c r="AD210" s="58"/>
      <c r="AE210" s="58"/>
    </row>
    <row r="211" spans="20:31" s="62" customFormat="1" x14ac:dyDescent="0.25">
      <c r="T211" s="58"/>
      <c r="Y211" s="58"/>
      <c r="Z211" s="58"/>
      <c r="AA211" s="58"/>
      <c r="AB211" s="58"/>
      <c r="AC211" s="58"/>
      <c r="AD211" s="58"/>
      <c r="AE211" s="58"/>
    </row>
    <row r="212" spans="20:31" s="62" customFormat="1" x14ac:dyDescent="0.25">
      <c r="T212" s="58"/>
      <c r="Y212" s="58"/>
      <c r="Z212" s="58"/>
      <c r="AA212" s="58"/>
      <c r="AB212" s="58"/>
      <c r="AC212" s="58"/>
      <c r="AD212" s="58"/>
      <c r="AE212" s="58"/>
    </row>
    <row r="213" spans="20:31" s="62" customFormat="1" x14ac:dyDescent="0.25">
      <c r="Y213" s="58"/>
      <c r="Z213" s="58"/>
      <c r="AA213" s="58"/>
      <c r="AB213" s="58"/>
      <c r="AC213" s="58"/>
      <c r="AD213" s="58"/>
      <c r="AE213" s="58"/>
    </row>
    <row r="214" spans="20:31" s="62" customFormat="1" x14ac:dyDescent="0.25"/>
    <row r="215" spans="20:31" s="62" customFormat="1" x14ac:dyDescent="0.25"/>
    <row r="216" spans="20:31" s="62" customFormat="1" x14ac:dyDescent="0.25"/>
    <row r="217" spans="20:31" s="62" customFormat="1" x14ac:dyDescent="0.25"/>
    <row r="218" spans="20:31" s="62" customFormat="1" x14ac:dyDescent="0.25"/>
    <row r="219" spans="20:31" s="62" customFormat="1" x14ac:dyDescent="0.25"/>
    <row r="220" spans="20:31" s="62" customFormat="1" x14ac:dyDescent="0.25"/>
    <row r="221" spans="20:31" s="62" customFormat="1" x14ac:dyDescent="0.25"/>
    <row r="222" spans="20:31" s="62" customFormat="1" x14ac:dyDescent="0.25"/>
    <row r="223" spans="20:31" s="62" customFormat="1" x14ac:dyDescent="0.25"/>
    <row r="224" spans="20:31" s="62" customFormat="1" x14ac:dyDescent="0.25"/>
    <row r="225" s="62" customFormat="1" x14ac:dyDescent="0.25"/>
    <row r="226" s="62" customFormat="1" x14ac:dyDescent="0.25"/>
    <row r="227" s="62" customFormat="1" x14ac:dyDescent="0.25"/>
  </sheetData>
  <mergeCells count="41">
    <mergeCell ref="T119:T125"/>
    <mergeCell ref="T126:T132"/>
    <mergeCell ref="T133:T139"/>
    <mergeCell ref="T140:T146"/>
    <mergeCell ref="T77:T83"/>
    <mergeCell ref="T84:T90"/>
    <mergeCell ref="T91:T97"/>
    <mergeCell ref="T98:T104"/>
    <mergeCell ref="T105:T111"/>
    <mergeCell ref="T112:T118"/>
    <mergeCell ref="W20:AC20"/>
    <mergeCell ref="N140:N146"/>
    <mergeCell ref="H113:H118"/>
    <mergeCell ref="H119:H124"/>
    <mergeCell ref="H125:H130"/>
    <mergeCell ref="H131:H136"/>
    <mergeCell ref="N112:N118"/>
    <mergeCell ref="N119:N125"/>
    <mergeCell ref="N126:N132"/>
    <mergeCell ref="N133:N139"/>
    <mergeCell ref="N77:N83"/>
    <mergeCell ref="N84:N90"/>
    <mergeCell ref="N91:N97"/>
    <mergeCell ref="N98:N104"/>
    <mergeCell ref="H77:H82"/>
    <mergeCell ref="H83:H88"/>
    <mergeCell ref="H89:H94"/>
    <mergeCell ref="H95:H100"/>
    <mergeCell ref="H101:H106"/>
    <mergeCell ref="N105:N111"/>
    <mergeCell ref="H107:H112"/>
    <mergeCell ref="B113:B118"/>
    <mergeCell ref="B119:B124"/>
    <mergeCell ref="B125:B130"/>
    <mergeCell ref="B131:B136"/>
    <mergeCell ref="B107:B112"/>
    <mergeCell ref="B77:B82"/>
    <mergeCell ref="B83:B88"/>
    <mergeCell ref="B89:B94"/>
    <mergeCell ref="B95:B100"/>
    <mergeCell ref="B101:B106"/>
  </mergeCells>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A5AE6-2521-4B0F-9C0B-CDD97CA74A70}">
  <dimension ref="A1:W84"/>
  <sheetViews>
    <sheetView tabSelected="1" zoomScale="90" zoomScaleNormal="90" workbookViewId="0">
      <selection activeCell="Q20" sqref="Q20"/>
    </sheetView>
  </sheetViews>
  <sheetFormatPr defaultRowHeight="15" x14ac:dyDescent="0.25"/>
  <cols>
    <col min="1" max="1" width="14.5703125" customWidth="1"/>
    <col min="2" max="2" width="15.5703125" customWidth="1"/>
    <col min="3" max="3" width="16" customWidth="1"/>
  </cols>
  <sheetData>
    <row r="1" spans="1:23" x14ac:dyDescent="0.25">
      <c r="A1" s="1" t="s">
        <v>104</v>
      </c>
      <c r="B1" s="23"/>
      <c r="E1" s="23"/>
      <c r="F1" s="23"/>
      <c r="G1" s="23"/>
      <c r="J1" t="s">
        <v>96</v>
      </c>
      <c r="K1" t="s">
        <v>97</v>
      </c>
      <c r="L1" t="s">
        <v>98</v>
      </c>
      <c r="M1" t="s">
        <v>99</v>
      </c>
      <c r="N1" t="s">
        <v>100</v>
      </c>
      <c r="O1" t="s">
        <v>101</v>
      </c>
      <c r="P1" t="s">
        <v>102</v>
      </c>
      <c r="Q1" t="s">
        <v>103</v>
      </c>
    </row>
    <row r="2" spans="1:23" x14ac:dyDescent="0.25">
      <c r="A2" s="28" t="s">
        <v>21</v>
      </c>
      <c r="B2" s="23"/>
      <c r="C2" s="23"/>
      <c r="E2" s="23"/>
      <c r="F2" s="23"/>
      <c r="G2" s="23"/>
    </row>
    <row r="3" spans="1:23" x14ac:dyDescent="0.25">
      <c r="C3" s="57"/>
      <c r="E3" t="s">
        <v>107</v>
      </c>
      <c r="I3">
        <v>1</v>
      </c>
      <c r="J3" s="35">
        <v>109.52084629744866</v>
      </c>
      <c r="K3" s="35">
        <v>118.48164281269445</v>
      </c>
      <c r="L3" s="35">
        <v>86.621032980709373</v>
      </c>
      <c r="M3" s="35">
        <v>131.92283758556314</v>
      </c>
      <c r="N3" s="35">
        <v>108.52520224019912</v>
      </c>
      <c r="O3" s="35">
        <v>125.94897324206595</v>
      </c>
      <c r="P3" s="35">
        <v>142.37710018668324</v>
      </c>
      <c r="Q3" s="35">
        <v>100.06222775357809</v>
      </c>
      <c r="S3" s="23"/>
      <c r="T3" s="23"/>
      <c r="U3" s="23"/>
      <c r="V3" s="23"/>
      <c r="W3" s="23"/>
    </row>
    <row r="4" spans="1:23" x14ac:dyDescent="0.25">
      <c r="A4" t="s">
        <v>80</v>
      </c>
      <c r="B4" t="s">
        <v>85</v>
      </c>
      <c r="C4" t="s">
        <v>82</v>
      </c>
      <c r="E4" s="50" t="s">
        <v>0</v>
      </c>
      <c r="F4" t="s">
        <v>86</v>
      </c>
      <c r="I4">
        <v>2</v>
      </c>
      <c r="J4" s="35">
        <v>161.74863387978141</v>
      </c>
      <c r="K4" s="35">
        <v>206.71350507416079</v>
      </c>
      <c r="L4" s="35">
        <v>182.66978922716623</v>
      </c>
      <c r="M4" s="35">
        <v>209.8360655737705</v>
      </c>
      <c r="N4" s="35">
        <v>170.80405932864949</v>
      </c>
      <c r="O4" s="35">
        <v>72.44340359094457</v>
      </c>
      <c r="P4" s="35">
        <v>85.870413739266198</v>
      </c>
      <c r="Q4" s="35">
        <v>171.74082747853237</v>
      </c>
      <c r="S4" s="23"/>
      <c r="T4" s="23"/>
      <c r="U4" s="23"/>
      <c r="V4" s="23"/>
      <c r="W4" s="23"/>
    </row>
    <row r="5" spans="1:23" x14ac:dyDescent="0.25">
      <c r="A5" t="s">
        <v>86</v>
      </c>
      <c r="B5">
        <v>0</v>
      </c>
      <c r="C5" s="35">
        <v>109.52084629744866</v>
      </c>
      <c r="E5" s="50" t="s">
        <v>5</v>
      </c>
      <c r="F5" t="s">
        <v>87</v>
      </c>
      <c r="I5">
        <v>3</v>
      </c>
      <c r="J5" s="35">
        <v>97.297297297297291</v>
      </c>
      <c r="K5" s="35">
        <v>105.81490581490581</v>
      </c>
      <c r="L5" s="35">
        <v>92.710892710892693</v>
      </c>
      <c r="M5" s="35">
        <v>101.22850122850122</v>
      </c>
      <c r="N5" s="35">
        <v>88.779688779688783</v>
      </c>
      <c r="O5" s="35">
        <v>95.331695331695315</v>
      </c>
      <c r="P5" s="35">
        <v>87.469287469287465</v>
      </c>
      <c r="Q5" s="35">
        <v>75.511875511875502</v>
      </c>
      <c r="S5" s="67"/>
      <c r="T5" s="67"/>
      <c r="U5" s="67"/>
      <c r="V5" s="67"/>
      <c r="W5" s="67"/>
    </row>
    <row r="6" spans="1:23" x14ac:dyDescent="0.25">
      <c r="A6" t="s">
        <v>87</v>
      </c>
      <c r="B6">
        <v>0</v>
      </c>
      <c r="C6" s="35">
        <v>161.74863387978141</v>
      </c>
      <c r="E6" s="50" t="s">
        <v>81</v>
      </c>
      <c r="F6" t="s">
        <v>88</v>
      </c>
      <c r="I6">
        <v>4</v>
      </c>
      <c r="J6" s="35">
        <v>44.729417799435744</v>
      </c>
      <c r="K6" s="35">
        <v>96.332392921261857</v>
      </c>
      <c r="L6" s="35">
        <v>74.275455244934591</v>
      </c>
      <c r="M6" s="35">
        <v>116.64529366504232</v>
      </c>
      <c r="N6" s="35">
        <v>134.29084380610414</v>
      </c>
      <c r="O6" s="35">
        <v>117.77378815080789</v>
      </c>
      <c r="P6" s="35">
        <v>134.29084380610414</v>
      </c>
      <c r="Q6" s="35">
        <v>95.511669658886902</v>
      </c>
      <c r="S6" s="58"/>
      <c r="T6" s="58"/>
      <c r="U6" s="58"/>
      <c r="V6" s="58"/>
      <c r="W6" s="58"/>
    </row>
    <row r="7" spans="1:23" x14ac:dyDescent="0.25">
      <c r="A7" t="s">
        <v>88</v>
      </c>
      <c r="B7">
        <v>0</v>
      </c>
      <c r="C7" s="35">
        <v>97.297297297297291</v>
      </c>
      <c r="E7" s="50" t="s">
        <v>6</v>
      </c>
      <c r="F7" t="s">
        <v>89</v>
      </c>
      <c r="I7">
        <v>5</v>
      </c>
      <c r="J7" s="35">
        <v>120.22301064368982</v>
      </c>
      <c r="K7" s="35">
        <v>91.028890015205278</v>
      </c>
      <c r="L7" s="35">
        <v>82.513938165230613</v>
      </c>
      <c r="M7" s="35">
        <v>75.418144956918411</v>
      </c>
      <c r="N7" s="35">
        <v>57.780030410542324</v>
      </c>
      <c r="O7" s="35">
        <v>46.224024328433856</v>
      </c>
      <c r="P7" s="35">
        <v>48.251393816523056</v>
      </c>
      <c r="Q7" s="35">
        <v>45.21033958438926</v>
      </c>
      <c r="S7" s="58"/>
      <c r="T7" s="58"/>
      <c r="U7" s="58"/>
      <c r="V7" s="58"/>
      <c r="W7" s="58"/>
    </row>
    <row r="8" spans="1:23" x14ac:dyDescent="0.25">
      <c r="A8" t="s">
        <v>89</v>
      </c>
      <c r="B8">
        <v>0</v>
      </c>
      <c r="C8" s="35">
        <v>44.729417799435744</v>
      </c>
      <c r="E8" s="50" t="s">
        <v>7</v>
      </c>
      <c r="F8" t="s">
        <v>90</v>
      </c>
      <c r="I8">
        <v>6</v>
      </c>
      <c r="J8" s="35">
        <v>111.04231166150672</v>
      </c>
      <c r="K8" s="35">
        <v>138.90608875128999</v>
      </c>
      <c r="L8" s="35">
        <v>138.28689370485037</v>
      </c>
      <c r="M8" s="35">
        <v>101.13519091847266</v>
      </c>
      <c r="N8" s="35">
        <v>99.896800825593388</v>
      </c>
      <c r="O8" s="35">
        <v>110.21671826625388</v>
      </c>
      <c r="P8" s="35">
        <v>98.245614035087712</v>
      </c>
      <c r="Q8" s="35">
        <v>102.99277605779154</v>
      </c>
      <c r="S8" s="58"/>
      <c r="T8" s="58"/>
      <c r="U8" s="58"/>
      <c r="V8" s="58"/>
      <c r="W8" s="58"/>
    </row>
    <row r="9" spans="1:23" x14ac:dyDescent="0.25">
      <c r="A9" t="s">
        <v>90</v>
      </c>
      <c r="B9">
        <v>0</v>
      </c>
      <c r="C9" s="35">
        <v>120.22301064368982</v>
      </c>
      <c r="E9" s="50" t="s">
        <v>8</v>
      </c>
      <c r="F9" t="s">
        <v>91</v>
      </c>
      <c r="I9">
        <v>7</v>
      </c>
      <c r="J9" s="35">
        <v>110.68334937439846</v>
      </c>
      <c r="K9" s="35">
        <v>117.42059672762272</v>
      </c>
      <c r="L9" s="35">
        <v>116.07314725697788</v>
      </c>
      <c r="M9" s="35">
        <v>94.898941289701639</v>
      </c>
      <c r="N9" s="35">
        <v>87.58421559191531</v>
      </c>
      <c r="O9" s="35">
        <v>96.823869104908567</v>
      </c>
      <c r="P9" s="35">
        <v>90.279114533205004</v>
      </c>
      <c r="Q9" s="35">
        <v>106.06352261790184</v>
      </c>
      <c r="S9" s="58"/>
      <c r="T9" s="58"/>
      <c r="U9" s="58"/>
      <c r="V9" s="58"/>
      <c r="W9" s="58"/>
    </row>
    <row r="10" spans="1:23" x14ac:dyDescent="0.25">
      <c r="A10" t="s">
        <v>91</v>
      </c>
      <c r="B10">
        <v>0</v>
      </c>
      <c r="C10" s="35">
        <v>111.04231166150672</v>
      </c>
      <c r="E10" s="50" t="s">
        <v>9</v>
      </c>
      <c r="F10" t="s">
        <v>92</v>
      </c>
      <c r="I10">
        <v>8</v>
      </c>
      <c r="J10" s="35">
        <v>83.434099153567104</v>
      </c>
      <c r="K10" s="35">
        <v>80.894800483675937</v>
      </c>
      <c r="L10" s="35">
        <v>116.08222490931077</v>
      </c>
      <c r="M10" s="35">
        <v>138.93591293833131</v>
      </c>
      <c r="N10" s="35">
        <v>129.86698911729141</v>
      </c>
      <c r="O10" s="35">
        <v>111.72914147521161</v>
      </c>
      <c r="P10" s="35">
        <v>72.188633615477627</v>
      </c>
      <c r="Q10" s="35">
        <v>162.15235792019348</v>
      </c>
      <c r="S10" s="58"/>
      <c r="T10" s="58"/>
      <c r="U10" s="58"/>
      <c r="V10" s="58"/>
      <c r="W10" s="58"/>
    </row>
    <row r="11" spans="1:23" x14ac:dyDescent="0.25">
      <c r="A11" t="s">
        <v>92</v>
      </c>
      <c r="B11">
        <v>0</v>
      </c>
      <c r="C11" s="35">
        <v>110.68334937439846</v>
      </c>
      <c r="E11" s="50" t="s">
        <v>10</v>
      </c>
      <c r="F11" t="s">
        <v>93</v>
      </c>
      <c r="I11">
        <v>9</v>
      </c>
      <c r="J11" s="35">
        <v>124.96378561081602</v>
      </c>
      <c r="K11" s="35">
        <v>141.18783196523418</v>
      </c>
      <c r="L11" s="35">
        <v>82.08594881699662</v>
      </c>
      <c r="M11" s="35">
        <v>68.565910188314817</v>
      </c>
      <c r="N11" s="35">
        <v>89.618541767262187</v>
      </c>
      <c r="O11" s="35">
        <v>84.017382906808294</v>
      </c>
      <c r="P11" s="35">
        <v>94.447126991791393</v>
      </c>
      <c r="Q11" s="35">
        <v>98.116851762433598</v>
      </c>
      <c r="S11" s="58"/>
      <c r="T11" s="58"/>
      <c r="U11" s="58"/>
      <c r="V11" s="58"/>
      <c r="W11" s="58"/>
    </row>
    <row r="12" spans="1:23" x14ac:dyDescent="0.25">
      <c r="A12" t="s">
        <v>93</v>
      </c>
      <c r="B12">
        <v>0</v>
      </c>
      <c r="C12" s="35">
        <v>83.434099153567104</v>
      </c>
      <c r="E12" s="50" t="s">
        <v>11</v>
      </c>
      <c r="F12" t="s">
        <v>94</v>
      </c>
      <c r="I12" s="54">
        <v>10</v>
      </c>
      <c r="J12" s="56">
        <v>97.276563099347925</v>
      </c>
      <c r="K12" s="56">
        <v>100.49865746068279</v>
      </c>
      <c r="L12" s="56">
        <v>83.927886459532047</v>
      </c>
      <c r="M12" s="56">
        <v>92.673571154583811</v>
      </c>
      <c r="N12" s="56">
        <v>87.149980820866901</v>
      </c>
      <c r="O12" s="56">
        <v>79.785193709244353</v>
      </c>
      <c r="P12" s="56">
        <v>77.943996931338717</v>
      </c>
      <c r="Q12" s="35">
        <v>91.906405830456464</v>
      </c>
      <c r="S12" s="58"/>
      <c r="T12" s="58"/>
      <c r="U12" s="58"/>
      <c r="V12" s="58"/>
      <c r="W12" s="58"/>
    </row>
    <row r="13" spans="1:23" x14ac:dyDescent="0.25">
      <c r="A13" t="s">
        <v>94</v>
      </c>
      <c r="B13">
        <v>0</v>
      </c>
      <c r="C13" s="35">
        <v>124.96378561081602</v>
      </c>
      <c r="E13" s="53" t="s">
        <v>12</v>
      </c>
      <c r="F13" s="54" t="s">
        <v>95</v>
      </c>
      <c r="S13" s="58"/>
      <c r="T13" s="58"/>
      <c r="U13" s="58"/>
      <c r="V13" s="58"/>
      <c r="W13" s="58"/>
    </row>
    <row r="14" spans="1:23" x14ac:dyDescent="0.25">
      <c r="A14" s="54" t="s">
        <v>95</v>
      </c>
      <c r="B14" s="54">
        <v>0</v>
      </c>
      <c r="C14" s="56">
        <v>97.276563099347925</v>
      </c>
      <c r="S14" s="58"/>
      <c r="T14" s="58"/>
      <c r="U14" s="58"/>
      <c r="V14" s="58"/>
      <c r="W14" s="58"/>
    </row>
    <row r="15" spans="1:23" x14ac:dyDescent="0.25">
      <c r="A15" t="s">
        <v>86</v>
      </c>
      <c r="B15">
        <v>0.1</v>
      </c>
      <c r="C15" s="35">
        <v>118.48164281269445</v>
      </c>
      <c r="E15" s="60" t="s">
        <v>108</v>
      </c>
      <c r="I15" s="23"/>
      <c r="J15" s="23"/>
      <c r="K15" s="23"/>
      <c r="L15" s="23"/>
      <c r="M15" s="23"/>
      <c r="N15" s="23"/>
      <c r="O15" s="23"/>
      <c r="P15" s="23"/>
      <c r="Q15" s="23"/>
      <c r="R15" s="23"/>
      <c r="S15" s="23"/>
      <c r="T15" s="23"/>
      <c r="U15" s="23"/>
      <c r="V15" s="23"/>
      <c r="W15" s="23"/>
    </row>
    <row r="16" spans="1:23" x14ac:dyDescent="0.25">
      <c r="A16" t="s">
        <v>87</v>
      </c>
      <c r="B16">
        <v>0.1</v>
      </c>
      <c r="C16" s="35">
        <v>206.71350507416079</v>
      </c>
      <c r="E16" t="s">
        <v>106</v>
      </c>
      <c r="F16" t="s">
        <v>96</v>
      </c>
      <c r="I16" s="23"/>
      <c r="J16" s="23"/>
      <c r="K16" s="23"/>
      <c r="L16" s="23"/>
      <c r="M16" s="23"/>
      <c r="N16" s="23"/>
      <c r="O16" s="23"/>
      <c r="P16" s="23"/>
      <c r="Q16" s="23"/>
      <c r="R16" s="23"/>
      <c r="S16" s="23"/>
      <c r="T16" s="23"/>
      <c r="U16" s="23"/>
      <c r="V16" s="23"/>
      <c r="W16" s="23"/>
    </row>
    <row r="17" spans="1:18" x14ac:dyDescent="0.25">
      <c r="A17" t="s">
        <v>88</v>
      </c>
      <c r="B17">
        <v>0.1</v>
      </c>
      <c r="C17" s="35">
        <v>105.81490581490581</v>
      </c>
      <c r="E17">
        <v>0.1</v>
      </c>
      <c r="F17" t="s">
        <v>97</v>
      </c>
      <c r="I17" s="23"/>
      <c r="J17" s="23"/>
      <c r="K17" s="23"/>
      <c r="L17" s="23"/>
      <c r="M17" s="23"/>
      <c r="N17" s="23"/>
      <c r="O17" s="23"/>
      <c r="P17" s="23"/>
      <c r="Q17" s="23"/>
      <c r="R17" s="23"/>
    </row>
    <row r="18" spans="1:18" x14ac:dyDescent="0.25">
      <c r="A18" t="s">
        <v>89</v>
      </c>
      <c r="B18">
        <v>0.1</v>
      </c>
      <c r="C18" s="35">
        <v>96.332392921261857</v>
      </c>
      <c r="E18">
        <v>0.25</v>
      </c>
      <c r="F18" t="s">
        <v>98</v>
      </c>
      <c r="I18" s="66"/>
      <c r="J18" s="66"/>
      <c r="K18" s="66"/>
      <c r="L18" s="66"/>
      <c r="M18" s="66"/>
      <c r="N18" s="66"/>
      <c r="O18" s="66"/>
      <c r="P18" s="66"/>
      <c r="Q18" s="66"/>
      <c r="R18" s="23"/>
    </row>
    <row r="19" spans="1:18" x14ac:dyDescent="0.25">
      <c r="A19" t="s">
        <v>90</v>
      </c>
      <c r="B19">
        <v>0.1</v>
      </c>
      <c r="C19" s="35">
        <v>91.028890015205278</v>
      </c>
      <c r="E19">
        <v>0.5</v>
      </c>
      <c r="F19" t="s">
        <v>99</v>
      </c>
      <c r="I19" s="58"/>
      <c r="J19" s="58"/>
      <c r="K19" s="58"/>
      <c r="L19" s="58"/>
      <c r="M19" s="58"/>
      <c r="N19" s="58"/>
      <c r="O19" s="58"/>
      <c r="P19" s="58"/>
      <c r="Q19" s="58"/>
      <c r="R19" s="23"/>
    </row>
    <row r="20" spans="1:18" x14ac:dyDescent="0.25">
      <c r="A20" t="s">
        <v>91</v>
      </c>
      <c r="B20">
        <v>0.1</v>
      </c>
      <c r="C20" s="35">
        <v>138.90608875128999</v>
      </c>
      <c r="E20">
        <v>1</v>
      </c>
      <c r="F20" t="s">
        <v>100</v>
      </c>
      <c r="I20" s="58"/>
      <c r="J20" s="58"/>
      <c r="K20" s="58"/>
      <c r="L20" s="58"/>
      <c r="M20" s="58"/>
      <c r="N20" s="58"/>
      <c r="O20" s="58"/>
      <c r="P20" s="58"/>
      <c r="Q20" s="58"/>
      <c r="R20" s="23"/>
    </row>
    <row r="21" spans="1:18" x14ac:dyDescent="0.25">
      <c r="A21" t="s">
        <v>92</v>
      </c>
      <c r="B21">
        <v>0.1</v>
      </c>
      <c r="C21" s="35">
        <v>117.42059672762272</v>
      </c>
      <c r="E21">
        <v>2.5</v>
      </c>
      <c r="F21" t="s">
        <v>101</v>
      </c>
      <c r="I21" s="58"/>
      <c r="J21" s="58"/>
      <c r="K21" s="58"/>
      <c r="L21" s="58"/>
      <c r="M21" s="58"/>
      <c r="N21" s="58"/>
      <c r="O21" s="58"/>
      <c r="P21" s="58"/>
      <c r="Q21" s="58"/>
      <c r="R21" s="23"/>
    </row>
    <row r="22" spans="1:18" x14ac:dyDescent="0.25">
      <c r="A22" t="s">
        <v>93</v>
      </c>
      <c r="B22">
        <v>0.1</v>
      </c>
      <c r="C22" s="35">
        <v>80.894800483675937</v>
      </c>
      <c r="E22">
        <v>5</v>
      </c>
      <c r="F22" t="s">
        <v>102</v>
      </c>
      <c r="I22" s="58"/>
      <c r="J22" s="58"/>
      <c r="K22" s="58"/>
      <c r="L22" s="58"/>
      <c r="M22" s="58"/>
      <c r="N22" s="58"/>
      <c r="O22" s="58"/>
      <c r="P22" s="58"/>
      <c r="Q22" s="58"/>
      <c r="R22" s="23"/>
    </row>
    <row r="23" spans="1:18" x14ac:dyDescent="0.25">
      <c r="A23" t="s">
        <v>94</v>
      </c>
      <c r="B23">
        <v>0.1</v>
      </c>
      <c r="C23" s="35">
        <v>141.18783196523418</v>
      </c>
      <c r="E23" t="s">
        <v>105</v>
      </c>
      <c r="F23" t="s">
        <v>103</v>
      </c>
      <c r="I23" s="58"/>
      <c r="J23" s="58"/>
      <c r="K23" s="58"/>
      <c r="L23" s="58"/>
      <c r="M23" s="58"/>
      <c r="N23" s="58"/>
      <c r="O23" s="58"/>
      <c r="P23" s="58"/>
      <c r="Q23" s="58"/>
      <c r="R23" s="23"/>
    </row>
    <row r="24" spans="1:18" x14ac:dyDescent="0.25">
      <c r="A24" s="54" t="s">
        <v>95</v>
      </c>
      <c r="B24" s="54">
        <v>0.1</v>
      </c>
      <c r="C24" s="56">
        <v>100.49865746068279</v>
      </c>
      <c r="I24" s="66"/>
      <c r="J24" s="66"/>
      <c r="K24" s="66"/>
      <c r="L24" s="23"/>
      <c r="M24" s="23"/>
      <c r="N24" s="23"/>
      <c r="O24" s="23"/>
      <c r="P24" s="23"/>
      <c r="Q24" s="23"/>
      <c r="R24" s="23"/>
    </row>
    <row r="25" spans="1:18" x14ac:dyDescent="0.25">
      <c r="A25" t="s">
        <v>86</v>
      </c>
      <c r="B25">
        <v>0.25</v>
      </c>
      <c r="C25" s="35">
        <v>86.621032980709373</v>
      </c>
      <c r="I25" s="58"/>
      <c r="J25" s="58"/>
      <c r="K25" s="58"/>
      <c r="L25" s="23"/>
      <c r="M25" s="23"/>
      <c r="N25" s="23"/>
      <c r="O25" s="23"/>
      <c r="P25" s="23"/>
      <c r="Q25" s="23"/>
      <c r="R25" s="23"/>
    </row>
    <row r="26" spans="1:18" x14ac:dyDescent="0.25">
      <c r="A26" t="s">
        <v>87</v>
      </c>
      <c r="B26">
        <v>0.25</v>
      </c>
      <c r="C26" s="35">
        <v>182.66978922716623</v>
      </c>
      <c r="I26" s="58"/>
      <c r="J26" s="58"/>
      <c r="K26" s="58"/>
      <c r="L26" s="23"/>
      <c r="M26" s="23"/>
      <c r="N26" s="23"/>
      <c r="O26" s="23"/>
      <c r="P26" s="23"/>
      <c r="Q26" s="23"/>
      <c r="R26" s="23"/>
    </row>
    <row r="27" spans="1:18" x14ac:dyDescent="0.25">
      <c r="A27" t="s">
        <v>88</v>
      </c>
      <c r="B27">
        <v>0.25</v>
      </c>
      <c r="C27" s="35">
        <v>92.710892710892693</v>
      </c>
      <c r="I27" s="58"/>
      <c r="J27" s="58"/>
      <c r="K27" s="58"/>
      <c r="L27" s="23"/>
      <c r="M27" s="23"/>
      <c r="N27" s="23"/>
      <c r="O27" s="23"/>
      <c r="P27" s="23"/>
      <c r="Q27" s="23"/>
      <c r="R27" s="23"/>
    </row>
    <row r="28" spans="1:18" x14ac:dyDescent="0.25">
      <c r="A28" t="s">
        <v>89</v>
      </c>
      <c r="B28">
        <v>0.25</v>
      </c>
      <c r="C28" s="35">
        <v>74.275455244934591</v>
      </c>
      <c r="I28" s="58"/>
      <c r="J28" s="58"/>
      <c r="K28" s="58"/>
      <c r="L28" s="23"/>
      <c r="M28" s="23"/>
      <c r="N28" s="23"/>
      <c r="O28" s="23"/>
      <c r="P28" s="23"/>
      <c r="Q28" s="23"/>
      <c r="R28" s="23"/>
    </row>
    <row r="29" spans="1:18" x14ac:dyDescent="0.25">
      <c r="A29" t="s">
        <v>90</v>
      </c>
      <c r="B29">
        <v>0.25</v>
      </c>
      <c r="C29" s="35">
        <v>82.513938165230613</v>
      </c>
      <c r="I29" s="58"/>
      <c r="J29" s="58"/>
      <c r="K29" s="58"/>
      <c r="L29" s="23"/>
      <c r="M29" s="23"/>
      <c r="N29" s="23"/>
      <c r="O29" s="23"/>
      <c r="P29" s="23"/>
      <c r="Q29" s="23"/>
      <c r="R29" s="23"/>
    </row>
    <row r="30" spans="1:18" x14ac:dyDescent="0.25">
      <c r="A30" t="s">
        <v>91</v>
      </c>
      <c r="B30">
        <v>0.25</v>
      </c>
      <c r="C30" s="35">
        <v>138.28689370485037</v>
      </c>
      <c r="I30" s="23"/>
      <c r="J30" s="23"/>
      <c r="K30" s="23"/>
      <c r="L30" s="23"/>
      <c r="M30" s="23"/>
      <c r="N30" s="23"/>
      <c r="O30" s="23"/>
      <c r="P30" s="23"/>
      <c r="Q30" s="23"/>
      <c r="R30" s="23"/>
    </row>
    <row r="31" spans="1:18" x14ac:dyDescent="0.25">
      <c r="A31" t="s">
        <v>92</v>
      </c>
      <c r="B31">
        <v>0.25</v>
      </c>
      <c r="C31" s="35">
        <v>116.07314725697788</v>
      </c>
      <c r="I31" s="23"/>
      <c r="J31" s="23"/>
      <c r="K31" s="23"/>
      <c r="L31" s="23"/>
      <c r="M31" s="23"/>
      <c r="N31" s="23"/>
      <c r="O31" s="23"/>
      <c r="P31" s="23"/>
      <c r="Q31" s="23"/>
      <c r="R31" s="23"/>
    </row>
    <row r="32" spans="1:18" x14ac:dyDescent="0.25">
      <c r="A32" t="s">
        <v>93</v>
      </c>
      <c r="B32">
        <v>0.25</v>
      </c>
      <c r="C32" s="35">
        <v>116.08222490931077</v>
      </c>
      <c r="I32" s="67"/>
      <c r="J32" s="67"/>
      <c r="K32" s="67"/>
      <c r="L32" s="67"/>
      <c r="M32" s="67"/>
      <c r="N32" s="67"/>
      <c r="O32" s="67"/>
      <c r="P32" s="23"/>
      <c r="Q32" s="23"/>
      <c r="R32" s="23"/>
    </row>
    <row r="33" spans="1:18" x14ac:dyDescent="0.25">
      <c r="A33" t="s">
        <v>94</v>
      </c>
      <c r="B33">
        <v>0.25</v>
      </c>
      <c r="C33" s="35">
        <v>82.08594881699662</v>
      </c>
      <c r="I33" s="58"/>
      <c r="J33" s="58"/>
      <c r="K33" s="58"/>
      <c r="L33" s="58"/>
      <c r="M33" s="58"/>
      <c r="N33" s="58"/>
      <c r="O33" s="58"/>
      <c r="P33" s="23"/>
      <c r="Q33" s="23"/>
      <c r="R33" s="23"/>
    </row>
    <row r="34" spans="1:18" x14ac:dyDescent="0.25">
      <c r="A34" s="54" t="s">
        <v>95</v>
      </c>
      <c r="B34" s="54">
        <v>0.25</v>
      </c>
      <c r="C34" s="56">
        <v>83.927886459532047</v>
      </c>
      <c r="I34" s="58"/>
      <c r="J34" s="58"/>
      <c r="K34" s="58"/>
      <c r="L34" s="58"/>
      <c r="M34" s="58"/>
      <c r="N34" s="58"/>
      <c r="O34" s="58"/>
      <c r="P34" s="23"/>
      <c r="Q34" s="23"/>
      <c r="R34" s="23"/>
    </row>
    <row r="35" spans="1:18" x14ac:dyDescent="0.25">
      <c r="A35" t="s">
        <v>86</v>
      </c>
      <c r="B35">
        <v>0.5</v>
      </c>
      <c r="C35" s="35">
        <v>131.92283758556314</v>
      </c>
      <c r="I35" s="58"/>
      <c r="J35" s="58"/>
      <c r="K35" s="58"/>
      <c r="L35" s="58"/>
      <c r="M35" s="58"/>
      <c r="N35" s="58"/>
      <c r="O35" s="58"/>
      <c r="P35" s="23"/>
      <c r="Q35" s="23"/>
      <c r="R35" s="23"/>
    </row>
    <row r="36" spans="1:18" x14ac:dyDescent="0.25">
      <c r="A36" t="s">
        <v>87</v>
      </c>
      <c r="B36">
        <v>0.5</v>
      </c>
      <c r="C36" s="35">
        <v>209.8360655737705</v>
      </c>
      <c r="I36" s="58"/>
      <c r="J36" s="58"/>
      <c r="K36" s="58"/>
      <c r="L36" s="58"/>
      <c r="M36" s="58"/>
      <c r="N36" s="58"/>
      <c r="O36" s="58"/>
      <c r="P36" s="23"/>
      <c r="Q36" s="23"/>
      <c r="R36" s="23"/>
    </row>
    <row r="37" spans="1:18" x14ac:dyDescent="0.25">
      <c r="A37" t="s">
        <v>88</v>
      </c>
      <c r="B37">
        <v>0.5</v>
      </c>
      <c r="C37" s="35">
        <v>101.22850122850122</v>
      </c>
      <c r="I37" s="58"/>
      <c r="J37" s="58"/>
      <c r="K37" s="58"/>
      <c r="L37" s="58"/>
      <c r="M37" s="58"/>
      <c r="N37" s="58"/>
      <c r="O37" s="58"/>
      <c r="P37" s="23"/>
      <c r="Q37" s="23"/>
      <c r="R37" s="23"/>
    </row>
    <row r="38" spans="1:18" x14ac:dyDescent="0.25">
      <c r="A38" t="s">
        <v>89</v>
      </c>
      <c r="B38">
        <v>0.5</v>
      </c>
      <c r="C38" s="35">
        <v>116.64529366504232</v>
      </c>
      <c r="I38" s="58"/>
      <c r="J38" s="58"/>
      <c r="K38" s="58"/>
      <c r="L38" s="58"/>
      <c r="M38" s="58"/>
      <c r="N38" s="58"/>
      <c r="O38" s="58"/>
      <c r="P38" s="23"/>
      <c r="Q38" s="23"/>
      <c r="R38" s="23"/>
    </row>
    <row r="39" spans="1:18" x14ac:dyDescent="0.25">
      <c r="A39" t="s">
        <v>90</v>
      </c>
      <c r="B39">
        <v>0.5</v>
      </c>
      <c r="C39" s="35">
        <v>75.418144956918411</v>
      </c>
      <c r="I39" s="23"/>
      <c r="J39" s="23"/>
      <c r="K39" s="23"/>
      <c r="L39" s="23"/>
      <c r="M39" s="23"/>
      <c r="N39" s="23"/>
      <c r="O39" s="23"/>
      <c r="P39" s="23"/>
      <c r="Q39" s="23"/>
      <c r="R39" s="23"/>
    </row>
    <row r="40" spans="1:18" x14ac:dyDescent="0.25">
      <c r="A40" t="s">
        <v>91</v>
      </c>
      <c r="B40">
        <v>0.5</v>
      </c>
      <c r="C40" s="35">
        <v>101.13519091847266</v>
      </c>
      <c r="I40" s="23"/>
      <c r="J40" s="23"/>
      <c r="K40" s="23"/>
      <c r="L40" s="23"/>
      <c r="M40" s="23"/>
      <c r="N40" s="23"/>
      <c r="O40" s="23"/>
      <c r="P40" s="23"/>
      <c r="Q40" s="23"/>
      <c r="R40" s="23"/>
    </row>
    <row r="41" spans="1:18" x14ac:dyDescent="0.25">
      <c r="A41" t="s">
        <v>92</v>
      </c>
      <c r="B41">
        <v>0.5</v>
      </c>
      <c r="C41" s="35">
        <v>94.898941289701639</v>
      </c>
      <c r="I41" s="23"/>
      <c r="J41" s="23"/>
      <c r="K41" s="23"/>
      <c r="L41" s="23"/>
      <c r="M41" s="23"/>
      <c r="N41" s="23"/>
      <c r="O41" s="23"/>
      <c r="P41" s="23"/>
      <c r="Q41" s="23"/>
      <c r="R41" s="23"/>
    </row>
    <row r="42" spans="1:18" x14ac:dyDescent="0.25">
      <c r="A42" t="s">
        <v>93</v>
      </c>
      <c r="B42">
        <v>0.5</v>
      </c>
      <c r="C42" s="35">
        <v>138.93591293833131</v>
      </c>
      <c r="I42" s="23"/>
      <c r="J42" s="23"/>
      <c r="K42" s="23"/>
      <c r="L42" s="23"/>
      <c r="M42" s="23"/>
      <c r="N42" s="23"/>
      <c r="O42" s="23"/>
      <c r="P42" s="23"/>
      <c r="Q42" s="23"/>
      <c r="R42" s="23"/>
    </row>
    <row r="43" spans="1:18" x14ac:dyDescent="0.25">
      <c r="A43" t="s">
        <v>94</v>
      </c>
      <c r="B43">
        <v>0.5</v>
      </c>
      <c r="C43" s="35">
        <v>68.565910188314817</v>
      </c>
      <c r="I43" s="23"/>
      <c r="J43" s="23"/>
      <c r="K43" s="23"/>
      <c r="L43" s="23"/>
      <c r="M43" s="23"/>
      <c r="N43" s="23"/>
      <c r="O43" s="23"/>
      <c r="P43" s="23"/>
      <c r="Q43" s="23"/>
      <c r="R43" s="23"/>
    </row>
    <row r="44" spans="1:18" x14ac:dyDescent="0.25">
      <c r="A44" s="54" t="s">
        <v>95</v>
      </c>
      <c r="B44" s="54">
        <v>0.5</v>
      </c>
      <c r="C44" s="56">
        <v>92.673571154583811</v>
      </c>
      <c r="I44" s="23"/>
      <c r="J44" s="23"/>
      <c r="K44" s="23"/>
      <c r="L44" s="23"/>
      <c r="M44" s="23"/>
      <c r="N44" s="23"/>
      <c r="O44" s="23"/>
      <c r="P44" s="23"/>
      <c r="Q44" s="23"/>
      <c r="R44" s="23"/>
    </row>
    <row r="45" spans="1:18" x14ac:dyDescent="0.25">
      <c r="A45" t="s">
        <v>86</v>
      </c>
      <c r="B45" s="51">
        <v>1</v>
      </c>
      <c r="C45" s="35">
        <v>108.52520224019912</v>
      </c>
      <c r="I45" s="23"/>
      <c r="J45" s="23"/>
      <c r="K45" s="23"/>
      <c r="L45" s="23"/>
      <c r="M45" s="23"/>
      <c r="N45" s="23"/>
      <c r="O45" s="23"/>
      <c r="P45" s="23"/>
      <c r="Q45" s="23"/>
      <c r="R45" s="23"/>
    </row>
    <row r="46" spans="1:18" x14ac:dyDescent="0.25">
      <c r="A46" t="s">
        <v>87</v>
      </c>
      <c r="B46" s="51">
        <v>1</v>
      </c>
      <c r="C46" s="35">
        <v>170.80405932864949</v>
      </c>
      <c r="I46" s="23"/>
      <c r="J46" s="23"/>
      <c r="K46" s="23"/>
      <c r="L46" s="23"/>
      <c r="M46" s="23"/>
      <c r="N46" s="23"/>
      <c r="O46" s="23"/>
      <c r="P46" s="23"/>
      <c r="Q46" s="23"/>
      <c r="R46" s="23"/>
    </row>
    <row r="47" spans="1:18" x14ac:dyDescent="0.25">
      <c r="A47" t="s">
        <v>88</v>
      </c>
      <c r="B47" s="51">
        <v>1</v>
      </c>
      <c r="C47" s="35">
        <v>88.779688779688783</v>
      </c>
      <c r="I47" s="23"/>
      <c r="J47" s="66"/>
      <c r="K47" s="66"/>
      <c r="L47" s="23"/>
      <c r="M47" s="23"/>
      <c r="N47" s="23"/>
      <c r="O47" s="23"/>
      <c r="P47" s="23"/>
      <c r="Q47" s="23"/>
      <c r="R47" s="23"/>
    </row>
    <row r="48" spans="1:18" x14ac:dyDescent="0.25">
      <c r="A48" t="s">
        <v>89</v>
      </c>
      <c r="B48" s="51">
        <v>1</v>
      </c>
      <c r="C48" s="35">
        <v>134.29084380610414</v>
      </c>
      <c r="I48" s="23"/>
      <c r="J48" s="58"/>
      <c r="K48" s="58"/>
      <c r="L48" s="23"/>
      <c r="M48" s="23"/>
      <c r="N48" s="23"/>
      <c r="O48" s="23"/>
      <c r="P48" s="23"/>
      <c r="Q48" s="23"/>
      <c r="R48" s="23"/>
    </row>
    <row r="49" spans="1:18" x14ac:dyDescent="0.25">
      <c r="A49" t="s">
        <v>90</v>
      </c>
      <c r="B49" s="51">
        <v>1</v>
      </c>
      <c r="C49" s="35">
        <v>57.780030410542324</v>
      </c>
      <c r="I49" s="23"/>
      <c r="J49" s="58"/>
      <c r="K49" s="58"/>
      <c r="L49" s="23"/>
      <c r="M49" s="23"/>
      <c r="N49" s="23"/>
      <c r="O49" s="23"/>
      <c r="P49" s="23"/>
      <c r="Q49" s="23"/>
      <c r="R49" s="23"/>
    </row>
    <row r="50" spans="1:18" x14ac:dyDescent="0.25">
      <c r="A50" t="s">
        <v>91</v>
      </c>
      <c r="B50" s="51">
        <v>1</v>
      </c>
      <c r="C50" s="35">
        <v>99.896800825593388</v>
      </c>
      <c r="I50" s="23"/>
      <c r="J50" s="58"/>
      <c r="K50" s="58"/>
      <c r="L50" s="23"/>
      <c r="M50" s="23"/>
      <c r="N50" s="23"/>
      <c r="O50" s="23"/>
      <c r="P50" s="23"/>
      <c r="Q50" s="23"/>
      <c r="R50" s="23"/>
    </row>
    <row r="51" spans="1:18" x14ac:dyDescent="0.25">
      <c r="A51" t="s">
        <v>92</v>
      </c>
      <c r="B51" s="51">
        <v>1</v>
      </c>
      <c r="C51" s="35">
        <v>87.58421559191531</v>
      </c>
      <c r="I51" s="23"/>
      <c r="J51" s="58"/>
      <c r="K51" s="58"/>
      <c r="L51" s="23"/>
      <c r="M51" s="23"/>
      <c r="N51" s="23"/>
      <c r="O51" s="23"/>
      <c r="P51" s="23"/>
      <c r="Q51" s="23"/>
      <c r="R51" s="23"/>
    </row>
    <row r="52" spans="1:18" x14ac:dyDescent="0.25">
      <c r="A52" t="s">
        <v>93</v>
      </c>
      <c r="B52" s="51">
        <v>1</v>
      </c>
      <c r="C52" s="35">
        <v>129.86698911729141</v>
      </c>
      <c r="I52" s="23"/>
      <c r="J52" s="58"/>
      <c r="K52" s="58"/>
      <c r="L52" s="23"/>
      <c r="M52" s="23"/>
      <c r="N52" s="23"/>
      <c r="O52" s="23"/>
      <c r="P52" s="23"/>
      <c r="Q52" s="23"/>
      <c r="R52" s="23"/>
    </row>
    <row r="53" spans="1:18" x14ac:dyDescent="0.25">
      <c r="A53" t="s">
        <v>94</v>
      </c>
      <c r="B53" s="51">
        <v>1</v>
      </c>
      <c r="C53" s="35">
        <v>89.618541767262187</v>
      </c>
      <c r="I53" s="23"/>
      <c r="J53" s="23"/>
      <c r="K53" s="23"/>
      <c r="L53" s="23"/>
      <c r="M53" s="23"/>
      <c r="N53" s="23"/>
      <c r="O53" s="23"/>
      <c r="P53" s="23"/>
      <c r="Q53" s="23"/>
      <c r="R53" s="23"/>
    </row>
    <row r="54" spans="1:18" x14ac:dyDescent="0.25">
      <c r="A54" s="54" t="s">
        <v>95</v>
      </c>
      <c r="B54" s="55">
        <v>1</v>
      </c>
      <c r="C54" s="56">
        <v>87.149980820866901</v>
      </c>
      <c r="I54" s="23"/>
      <c r="J54" s="23"/>
      <c r="K54" s="23"/>
      <c r="L54" s="23"/>
      <c r="M54" s="23"/>
      <c r="N54" s="23"/>
      <c r="O54" s="23"/>
      <c r="P54" s="23"/>
      <c r="Q54" s="23"/>
      <c r="R54" s="23"/>
    </row>
    <row r="55" spans="1:18" x14ac:dyDescent="0.25">
      <c r="A55" t="s">
        <v>86</v>
      </c>
      <c r="B55" s="51">
        <v>2.5</v>
      </c>
      <c r="C55" s="35">
        <v>125.94897324206595</v>
      </c>
      <c r="I55" s="23"/>
      <c r="J55" s="23"/>
      <c r="K55" s="23"/>
      <c r="L55" s="23"/>
      <c r="M55" s="23"/>
      <c r="N55" s="23"/>
      <c r="O55" s="23"/>
      <c r="P55" s="23"/>
      <c r="Q55" s="23"/>
      <c r="R55" s="23"/>
    </row>
    <row r="56" spans="1:18" x14ac:dyDescent="0.25">
      <c r="A56" t="s">
        <v>87</v>
      </c>
      <c r="B56" s="51">
        <v>2.5</v>
      </c>
      <c r="C56" s="35">
        <v>72.44340359094457</v>
      </c>
      <c r="I56" s="23"/>
      <c r="J56" s="23"/>
      <c r="K56" s="23"/>
      <c r="L56" s="23"/>
      <c r="M56" s="23"/>
      <c r="N56" s="23"/>
      <c r="O56" s="23"/>
      <c r="P56" s="23"/>
      <c r="Q56" s="23"/>
      <c r="R56" s="23"/>
    </row>
    <row r="57" spans="1:18" x14ac:dyDescent="0.25">
      <c r="A57" t="s">
        <v>88</v>
      </c>
      <c r="B57" s="51">
        <v>2.5</v>
      </c>
      <c r="C57" s="35">
        <v>95.331695331695315</v>
      </c>
      <c r="I57" s="23"/>
      <c r="J57" s="23"/>
      <c r="K57" s="23"/>
      <c r="L57" s="23"/>
      <c r="M57" s="23"/>
      <c r="N57" s="23"/>
      <c r="O57" s="23"/>
      <c r="P57" s="23"/>
      <c r="Q57" s="23"/>
      <c r="R57" s="23"/>
    </row>
    <row r="58" spans="1:18" x14ac:dyDescent="0.25">
      <c r="A58" t="s">
        <v>89</v>
      </c>
      <c r="B58" s="51">
        <v>2.5</v>
      </c>
      <c r="C58" s="35">
        <v>117.77378815080789</v>
      </c>
      <c r="I58" s="23"/>
      <c r="J58" s="23"/>
      <c r="K58" s="23"/>
      <c r="L58" s="23"/>
      <c r="M58" s="23"/>
      <c r="N58" s="23"/>
      <c r="O58" s="23"/>
      <c r="P58" s="23"/>
      <c r="Q58" s="23"/>
      <c r="R58" s="23"/>
    </row>
    <row r="59" spans="1:18" x14ac:dyDescent="0.25">
      <c r="A59" t="s">
        <v>90</v>
      </c>
      <c r="B59" s="51">
        <v>2.5</v>
      </c>
      <c r="C59" s="35">
        <v>46.224024328433856</v>
      </c>
      <c r="I59" s="23"/>
      <c r="J59" s="23"/>
      <c r="K59" s="23"/>
      <c r="L59" s="23"/>
      <c r="M59" s="23"/>
      <c r="N59" s="23"/>
      <c r="O59" s="23"/>
      <c r="P59" s="23"/>
      <c r="Q59" s="23"/>
      <c r="R59" s="23"/>
    </row>
    <row r="60" spans="1:18" x14ac:dyDescent="0.25">
      <c r="A60" t="s">
        <v>91</v>
      </c>
      <c r="B60" s="51">
        <v>2.5</v>
      </c>
      <c r="C60" s="35">
        <v>110.21671826625388</v>
      </c>
      <c r="I60" s="23"/>
      <c r="J60" s="23"/>
      <c r="K60" s="23"/>
      <c r="L60" s="23"/>
      <c r="M60" s="23"/>
      <c r="N60" s="23"/>
      <c r="O60" s="23"/>
      <c r="P60" s="23"/>
      <c r="Q60" s="23"/>
      <c r="R60" s="23"/>
    </row>
    <row r="61" spans="1:18" x14ac:dyDescent="0.25">
      <c r="A61" t="s">
        <v>92</v>
      </c>
      <c r="B61" s="51">
        <v>2.5</v>
      </c>
      <c r="C61" s="35">
        <v>96.823869104908567</v>
      </c>
      <c r="I61" s="23"/>
      <c r="J61" s="23"/>
      <c r="K61" s="23"/>
      <c r="L61" s="23"/>
      <c r="M61" s="23"/>
      <c r="N61" s="23"/>
      <c r="O61" s="23"/>
      <c r="P61" s="23"/>
      <c r="Q61" s="23"/>
      <c r="R61" s="23"/>
    </row>
    <row r="62" spans="1:18" x14ac:dyDescent="0.25">
      <c r="A62" t="s">
        <v>93</v>
      </c>
      <c r="B62" s="51">
        <v>2.5</v>
      </c>
      <c r="C62" s="35">
        <v>111.72914147521161</v>
      </c>
      <c r="I62" s="23"/>
      <c r="J62" s="23"/>
      <c r="K62" s="23"/>
      <c r="L62" s="23"/>
      <c r="M62" s="23"/>
      <c r="N62" s="23"/>
      <c r="O62" s="23"/>
      <c r="P62" s="23"/>
      <c r="Q62" s="23"/>
      <c r="R62" s="23"/>
    </row>
    <row r="63" spans="1:18" x14ac:dyDescent="0.25">
      <c r="A63" t="s">
        <v>94</v>
      </c>
      <c r="B63" s="51">
        <v>2.5</v>
      </c>
      <c r="C63" s="35">
        <v>84.017382906808294</v>
      </c>
      <c r="I63" s="23"/>
      <c r="J63" s="23"/>
      <c r="K63" s="23"/>
      <c r="L63" s="23"/>
      <c r="M63" s="23"/>
      <c r="N63" s="23"/>
      <c r="O63" s="23"/>
      <c r="P63" s="23"/>
      <c r="Q63" s="23"/>
      <c r="R63" s="23"/>
    </row>
    <row r="64" spans="1:18" x14ac:dyDescent="0.25">
      <c r="A64" s="54" t="s">
        <v>95</v>
      </c>
      <c r="B64" s="55">
        <v>2.5</v>
      </c>
      <c r="C64" s="56">
        <v>79.785193709244353</v>
      </c>
      <c r="I64" s="23"/>
      <c r="J64" s="23"/>
      <c r="K64" s="23"/>
      <c r="L64" s="23"/>
      <c r="M64" s="23"/>
      <c r="N64" s="23"/>
      <c r="O64" s="23"/>
      <c r="P64" s="23"/>
      <c r="Q64" s="23"/>
      <c r="R64" s="23"/>
    </row>
    <row r="65" spans="1:18" x14ac:dyDescent="0.25">
      <c r="A65" t="s">
        <v>86</v>
      </c>
      <c r="B65" s="51">
        <v>5</v>
      </c>
      <c r="C65" s="35">
        <v>142.37710018668324</v>
      </c>
      <c r="I65" s="23"/>
      <c r="J65" s="23"/>
      <c r="K65" s="23"/>
      <c r="L65" s="23"/>
      <c r="M65" s="23"/>
      <c r="N65" s="23"/>
      <c r="O65" s="23"/>
      <c r="P65" s="23"/>
      <c r="Q65" s="23"/>
      <c r="R65" s="23"/>
    </row>
    <row r="66" spans="1:18" x14ac:dyDescent="0.25">
      <c r="A66" t="s">
        <v>87</v>
      </c>
      <c r="B66" s="51">
        <v>5</v>
      </c>
      <c r="C66" s="35">
        <v>85.870413739266198</v>
      </c>
      <c r="I66" s="23"/>
      <c r="J66" s="23"/>
      <c r="K66" s="23"/>
      <c r="L66" s="23"/>
      <c r="M66" s="23"/>
      <c r="N66" s="23"/>
      <c r="O66" s="23"/>
      <c r="P66" s="23"/>
      <c r="Q66" s="23"/>
      <c r="R66" s="23"/>
    </row>
    <row r="67" spans="1:18" x14ac:dyDescent="0.25">
      <c r="A67" t="s">
        <v>88</v>
      </c>
      <c r="B67" s="51">
        <v>5</v>
      </c>
      <c r="C67" s="35">
        <v>87.469287469287465</v>
      </c>
    </row>
    <row r="68" spans="1:18" x14ac:dyDescent="0.25">
      <c r="A68" t="s">
        <v>89</v>
      </c>
      <c r="B68" s="51">
        <v>5</v>
      </c>
      <c r="C68" s="35">
        <v>134.29084380610414</v>
      </c>
    </row>
    <row r="69" spans="1:18" x14ac:dyDescent="0.25">
      <c r="A69" t="s">
        <v>90</v>
      </c>
      <c r="B69" s="51">
        <v>5</v>
      </c>
      <c r="C69" s="35">
        <v>48.251393816523056</v>
      </c>
    </row>
    <row r="70" spans="1:18" x14ac:dyDescent="0.25">
      <c r="A70" t="s">
        <v>91</v>
      </c>
      <c r="B70" s="51">
        <v>5</v>
      </c>
      <c r="C70" s="35">
        <v>98.245614035087712</v>
      </c>
    </row>
    <row r="71" spans="1:18" x14ac:dyDescent="0.25">
      <c r="A71" t="s">
        <v>92</v>
      </c>
      <c r="B71" s="51">
        <v>5</v>
      </c>
      <c r="C71" s="35">
        <v>90.279114533205004</v>
      </c>
    </row>
    <row r="72" spans="1:18" x14ac:dyDescent="0.25">
      <c r="A72" t="s">
        <v>93</v>
      </c>
      <c r="B72" s="51">
        <v>5</v>
      </c>
      <c r="C72" s="35">
        <v>72.188633615477627</v>
      </c>
    </row>
    <row r="73" spans="1:18" x14ac:dyDescent="0.25">
      <c r="A73" t="s">
        <v>94</v>
      </c>
      <c r="B73" s="51">
        <v>5</v>
      </c>
      <c r="C73" s="35">
        <v>94.447126991791393</v>
      </c>
    </row>
    <row r="74" spans="1:18" x14ac:dyDescent="0.25">
      <c r="A74" s="54" t="s">
        <v>95</v>
      </c>
      <c r="B74" s="55">
        <v>5</v>
      </c>
      <c r="C74" s="56">
        <v>77.943996931338717</v>
      </c>
      <c r="F74" s="61"/>
      <c r="G74" s="62"/>
      <c r="H74" s="62"/>
      <c r="I74" s="61"/>
      <c r="J74" s="62"/>
      <c r="K74" s="62"/>
      <c r="L74" s="62"/>
      <c r="M74" s="61"/>
      <c r="N74" s="62"/>
      <c r="O74" s="62"/>
      <c r="P74" s="62"/>
      <c r="Q74" s="62"/>
      <c r="R74" s="62"/>
    </row>
    <row r="75" spans="1:18" x14ac:dyDescent="0.25">
      <c r="A75" t="s">
        <v>86</v>
      </c>
      <c r="B75" s="64" t="s">
        <v>105</v>
      </c>
      <c r="C75" s="35">
        <v>100.06222775357809</v>
      </c>
      <c r="F75" s="62"/>
      <c r="G75" s="62"/>
      <c r="H75" s="62"/>
      <c r="I75" s="62"/>
      <c r="J75" s="62"/>
      <c r="K75" s="62"/>
      <c r="L75" s="62"/>
      <c r="M75" s="62"/>
      <c r="N75" s="62"/>
      <c r="O75" s="62"/>
      <c r="P75" s="63"/>
      <c r="Q75" s="63"/>
      <c r="R75" s="62"/>
    </row>
    <row r="76" spans="1:18" x14ac:dyDescent="0.25">
      <c r="A76" t="s">
        <v>87</v>
      </c>
      <c r="C76" s="35">
        <v>171.74082747853237</v>
      </c>
      <c r="F76" s="62"/>
      <c r="G76" s="62"/>
      <c r="H76" s="62"/>
      <c r="I76" s="62"/>
      <c r="J76" s="62"/>
      <c r="K76" s="62"/>
      <c r="L76" s="62"/>
      <c r="M76" s="62"/>
      <c r="N76" s="62"/>
      <c r="O76" s="62"/>
      <c r="P76" s="62"/>
      <c r="Q76" s="62"/>
      <c r="R76" s="62"/>
    </row>
    <row r="77" spans="1:18" x14ac:dyDescent="0.25">
      <c r="A77" t="s">
        <v>88</v>
      </c>
      <c r="C77" s="35">
        <v>75.511875511875502</v>
      </c>
    </row>
    <row r="78" spans="1:18" x14ac:dyDescent="0.25">
      <c r="A78" t="s">
        <v>89</v>
      </c>
      <c r="C78" s="35">
        <v>95.511669658886902</v>
      </c>
    </row>
    <row r="79" spans="1:18" x14ac:dyDescent="0.25">
      <c r="A79" t="s">
        <v>90</v>
      </c>
      <c r="C79" s="35">
        <v>45.21033958438926</v>
      </c>
    </row>
    <row r="80" spans="1:18" x14ac:dyDescent="0.25">
      <c r="A80" t="s">
        <v>91</v>
      </c>
      <c r="C80" s="35">
        <v>102.99277605779154</v>
      </c>
    </row>
    <row r="81" spans="1:3" x14ac:dyDescent="0.25">
      <c r="A81" t="s">
        <v>92</v>
      </c>
      <c r="C81" s="35">
        <v>106.06352261790184</v>
      </c>
    </row>
    <row r="82" spans="1:3" x14ac:dyDescent="0.25">
      <c r="A82" t="s">
        <v>93</v>
      </c>
      <c r="C82" s="35">
        <v>162.15235792019348</v>
      </c>
    </row>
    <row r="83" spans="1:3" x14ac:dyDescent="0.25">
      <c r="A83" t="s">
        <v>94</v>
      </c>
      <c r="C83" s="35">
        <v>98.116851762433598</v>
      </c>
    </row>
    <row r="84" spans="1:3" x14ac:dyDescent="0.25">
      <c r="A84" s="54" t="s">
        <v>95</v>
      </c>
      <c r="C84" s="35">
        <v>91.906405830456464</v>
      </c>
    </row>
  </sheetData>
  <phoneticPr fontId="16"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E15"/>
  <sheetViews>
    <sheetView rightToLeft="1" workbookViewId="0">
      <selection activeCell="D2" sqref="D2:D15"/>
    </sheetView>
  </sheetViews>
  <sheetFormatPr defaultRowHeight="15" x14ac:dyDescent="0.25"/>
  <sheetData>
    <row r="2" spans="2:5" x14ac:dyDescent="0.25">
      <c r="D2" s="47" t="s">
        <v>5</v>
      </c>
    </row>
    <row r="3" spans="2:5" x14ac:dyDescent="0.25">
      <c r="D3" s="47"/>
    </row>
    <row r="4" spans="2:5" x14ac:dyDescent="0.25">
      <c r="B4">
        <v>4</v>
      </c>
      <c r="C4">
        <v>-0.38400000000000001</v>
      </c>
      <c r="D4" s="47">
        <f>-C4</f>
        <v>0.38400000000000001</v>
      </c>
      <c r="E4" t="s">
        <v>1</v>
      </c>
    </row>
    <row r="5" spans="2:5" x14ac:dyDescent="0.25">
      <c r="B5">
        <v>5</v>
      </c>
      <c r="C5">
        <v>-0.38300000000000001</v>
      </c>
      <c r="D5" s="47">
        <f t="shared" ref="D5:D15" si="0">-C5</f>
        <v>0.38300000000000001</v>
      </c>
      <c r="E5" t="s">
        <v>1</v>
      </c>
    </row>
    <row r="6" spans="2:5" x14ac:dyDescent="0.25">
      <c r="B6">
        <v>6</v>
      </c>
      <c r="C6">
        <v>-0.33500000000000002</v>
      </c>
      <c r="D6" s="47">
        <f t="shared" si="0"/>
        <v>0.33500000000000002</v>
      </c>
      <c r="E6" t="s">
        <v>1</v>
      </c>
    </row>
    <row r="7" spans="2:5" x14ac:dyDescent="0.25">
      <c r="B7">
        <v>7</v>
      </c>
      <c r="C7">
        <v>-0.51800000000000002</v>
      </c>
      <c r="D7" s="47">
        <f t="shared" si="0"/>
        <v>0.51800000000000002</v>
      </c>
      <c r="E7" t="s">
        <v>2</v>
      </c>
    </row>
    <row r="8" spans="2:5" x14ac:dyDescent="0.25">
      <c r="B8">
        <v>8</v>
      </c>
      <c r="C8">
        <v>-0.66200000000000003</v>
      </c>
      <c r="D8" s="47">
        <f t="shared" si="0"/>
        <v>0.66200000000000003</v>
      </c>
      <c r="E8" t="s">
        <v>4</v>
      </c>
    </row>
    <row r="9" spans="2:5" x14ac:dyDescent="0.25">
      <c r="B9">
        <v>9</v>
      </c>
      <c r="C9">
        <v>-0.58499999999999996</v>
      </c>
      <c r="D9" s="47">
        <f t="shared" si="0"/>
        <v>0.58499999999999996</v>
      </c>
      <c r="E9">
        <v>0.25</v>
      </c>
    </row>
    <row r="10" spans="2:5" x14ac:dyDescent="0.25">
      <c r="B10">
        <v>10</v>
      </c>
      <c r="C10">
        <v>-0.67200000000000004</v>
      </c>
      <c r="D10" s="47">
        <f t="shared" si="0"/>
        <v>0.67200000000000004</v>
      </c>
      <c r="E10">
        <v>0.5</v>
      </c>
    </row>
    <row r="11" spans="2:5" x14ac:dyDescent="0.25">
      <c r="B11">
        <v>11</v>
      </c>
      <c r="C11">
        <v>-0.54700000000000004</v>
      </c>
      <c r="D11" s="47">
        <f t="shared" si="0"/>
        <v>0.54700000000000004</v>
      </c>
      <c r="E11">
        <v>1</v>
      </c>
    </row>
    <row r="12" spans="2:5" x14ac:dyDescent="0.25">
      <c r="B12">
        <v>12</v>
      </c>
      <c r="C12">
        <v>-0.23200000000000001</v>
      </c>
      <c r="D12" s="47">
        <f t="shared" si="0"/>
        <v>0.23200000000000001</v>
      </c>
      <c r="E12">
        <v>2.5</v>
      </c>
    </row>
    <row r="13" spans="2:5" x14ac:dyDescent="0.25">
      <c r="B13">
        <v>13</v>
      </c>
      <c r="C13">
        <v>-0.27500000000000002</v>
      </c>
      <c r="D13" s="47">
        <f t="shared" si="0"/>
        <v>0.27500000000000002</v>
      </c>
      <c r="E13">
        <v>5</v>
      </c>
    </row>
    <row r="14" spans="2:5" x14ac:dyDescent="0.25">
      <c r="B14">
        <v>14</v>
      </c>
      <c r="C14">
        <v>-0.55000000000000004</v>
      </c>
      <c r="D14" s="47">
        <f t="shared" si="0"/>
        <v>0.55000000000000004</v>
      </c>
      <c r="E14" t="s">
        <v>2</v>
      </c>
    </row>
    <row r="15" spans="2:5" x14ac:dyDescent="0.25">
      <c r="B15">
        <v>15</v>
      </c>
      <c r="C15">
        <v>-0.17899999999999999</v>
      </c>
      <c r="D15" s="47">
        <f t="shared" si="0"/>
        <v>0.17899999999999999</v>
      </c>
      <c r="E15" t="s">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15"/>
  <sheetViews>
    <sheetView rightToLeft="1" workbookViewId="0">
      <selection activeCell="D2" sqref="D2:D15"/>
    </sheetView>
  </sheetViews>
  <sheetFormatPr defaultRowHeight="15" x14ac:dyDescent="0.25"/>
  <sheetData>
    <row r="2" spans="2:5" x14ac:dyDescent="0.25">
      <c r="D2" s="47" t="s">
        <v>3</v>
      </c>
    </row>
    <row r="3" spans="2:5" x14ac:dyDescent="0.25">
      <c r="D3" s="47"/>
    </row>
    <row r="4" spans="2:5" x14ac:dyDescent="0.25">
      <c r="B4">
        <v>1</v>
      </c>
      <c r="C4">
        <v>-0.66300000000000003</v>
      </c>
      <c r="D4" s="47">
        <f>-C4</f>
        <v>0.66300000000000003</v>
      </c>
      <c r="E4" t="s">
        <v>1</v>
      </c>
    </row>
    <row r="5" spans="2:5" x14ac:dyDescent="0.25">
      <c r="B5">
        <v>2</v>
      </c>
      <c r="C5">
        <v>-0.65100000000000002</v>
      </c>
      <c r="D5" s="47">
        <f t="shared" ref="D5:D15" si="0">-C5</f>
        <v>0.65100000000000002</v>
      </c>
      <c r="E5" t="s">
        <v>1</v>
      </c>
    </row>
    <row r="6" spans="2:5" x14ac:dyDescent="0.25">
      <c r="B6">
        <v>3</v>
      </c>
      <c r="C6">
        <v>-0.54800000000000004</v>
      </c>
      <c r="D6" s="47">
        <f t="shared" si="0"/>
        <v>0.54800000000000004</v>
      </c>
      <c r="E6" t="s">
        <v>1</v>
      </c>
    </row>
    <row r="7" spans="2:5" x14ac:dyDescent="0.25">
      <c r="B7">
        <v>4</v>
      </c>
      <c r="C7">
        <v>-0.59399999999999997</v>
      </c>
      <c r="D7" s="47">
        <f t="shared" si="0"/>
        <v>0.59399999999999997</v>
      </c>
      <c r="E7" t="s">
        <v>2</v>
      </c>
    </row>
    <row r="8" spans="2:5" x14ac:dyDescent="0.25">
      <c r="B8">
        <v>5</v>
      </c>
      <c r="C8">
        <v>-0.64600000000000002</v>
      </c>
      <c r="D8" s="47">
        <f t="shared" si="0"/>
        <v>0.64600000000000002</v>
      </c>
      <c r="E8" t="s">
        <v>4</v>
      </c>
    </row>
    <row r="9" spans="2:5" x14ac:dyDescent="0.25">
      <c r="B9">
        <v>6</v>
      </c>
      <c r="C9">
        <v>-0.56599999999999995</v>
      </c>
      <c r="D9" s="47">
        <f t="shared" si="0"/>
        <v>0.56599999999999995</v>
      </c>
      <c r="E9">
        <v>0.25</v>
      </c>
    </row>
    <row r="10" spans="2:5" x14ac:dyDescent="0.25">
      <c r="B10">
        <v>7</v>
      </c>
      <c r="C10">
        <v>-0.61799999999999999</v>
      </c>
      <c r="D10" s="47">
        <f t="shared" si="0"/>
        <v>0.61799999999999999</v>
      </c>
      <c r="E10">
        <v>0.5</v>
      </c>
    </row>
    <row r="11" spans="2:5" x14ac:dyDescent="0.25">
      <c r="B11">
        <v>8</v>
      </c>
      <c r="C11">
        <v>-0.54200000000000004</v>
      </c>
      <c r="D11" s="47">
        <f t="shared" si="0"/>
        <v>0.54200000000000004</v>
      </c>
      <c r="E11">
        <v>1</v>
      </c>
    </row>
    <row r="12" spans="2:5" x14ac:dyDescent="0.25">
      <c r="B12">
        <v>9</v>
      </c>
      <c r="C12">
        <v>-0.58199999999999996</v>
      </c>
      <c r="D12" s="47">
        <f t="shared" si="0"/>
        <v>0.58199999999999996</v>
      </c>
      <c r="E12">
        <v>2.5</v>
      </c>
    </row>
    <row r="13" spans="2:5" x14ac:dyDescent="0.25">
      <c r="B13">
        <v>10</v>
      </c>
      <c r="C13">
        <v>-0.53400000000000003</v>
      </c>
      <c r="D13" s="47">
        <f t="shared" si="0"/>
        <v>0.53400000000000003</v>
      </c>
      <c r="E13">
        <v>5</v>
      </c>
    </row>
    <row r="14" spans="2:5" x14ac:dyDescent="0.25">
      <c r="B14">
        <v>11</v>
      </c>
      <c r="C14">
        <v>-0.46100000000000002</v>
      </c>
      <c r="D14" s="47">
        <f t="shared" si="0"/>
        <v>0.46100000000000002</v>
      </c>
      <c r="E14" t="s">
        <v>2</v>
      </c>
    </row>
    <row r="15" spans="2:5" x14ac:dyDescent="0.25">
      <c r="B15">
        <v>12</v>
      </c>
      <c r="C15">
        <v>-0.57999999999999996</v>
      </c>
      <c r="D15" s="47">
        <f t="shared" si="0"/>
        <v>0.57999999999999996</v>
      </c>
      <c r="E15" t="s">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15"/>
  <sheetViews>
    <sheetView rightToLeft="1" workbookViewId="0">
      <selection activeCell="D4" sqref="D4:D15"/>
    </sheetView>
  </sheetViews>
  <sheetFormatPr defaultRowHeight="15" x14ac:dyDescent="0.25"/>
  <sheetData>
    <row r="2" spans="2:5" x14ac:dyDescent="0.25">
      <c r="D2" t="s">
        <v>6</v>
      </c>
    </row>
    <row r="4" spans="2:5" x14ac:dyDescent="0.25">
      <c r="B4">
        <v>3</v>
      </c>
      <c r="C4">
        <v>-0.94299999999999995</v>
      </c>
      <c r="D4" s="47">
        <f>-C4</f>
        <v>0.94299999999999995</v>
      </c>
      <c r="E4" t="s">
        <v>1</v>
      </c>
    </row>
    <row r="5" spans="2:5" x14ac:dyDescent="0.25">
      <c r="B5">
        <v>4</v>
      </c>
      <c r="C5">
        <v>-0.84299999999999997</v>
      </c>
      <c r="D5" s="47">
        <f t="shared" ref="D5:D15" si="0">-C5</f>
        <v>0.84299999999999997</v>
      </c>
      <c r="E5" t="s">
        <v>1</v>
      </c>
    </row>
    <row r="6" spans="2:5" x14ac:dyDescent="0.25">
      <c r="B6">
        <v>5</v>
      </c>
      <c r="C6">
        <v>-0.871</v>
      </c>
      <c r="D6" s="47">
        <f t="shared" si="0"/>
        <v>0.871</v>
      </c>
      <c r="E6" t="s">
        <v>1</v>
      </c>
    </row>
    <row r="7" spans="2:5" x14ac:dyDescent="0.25">
      <c r="B7">
        <v>6</v>
      </c>
      <c r="C7">
        <v>-0.436</v>
      </c>
      <c r="D7" s="47">
        <f t="shared" si="0"/>
        <v>0.436</v>
      </c>
      <c r="E7" t="s">
        <v>2</v>
      </c>
    </row>
    <row r="8" spans="2:5" x14ac:dyDescent="0.25">
      <c r="B8">
        <v>7</v>
      </c>
      <c r="C8">
        <v>-0.93899999999999995</v>
      </c>
      <c r="D8" s="47">
        <f t="shared" si="0"/>
        <v>0.93899999999999995</v>
      </c>
      <c r="E8" t="s">
        <v>4</v>
      </c>
    </row>
    <row r="9" spans="2:5" x14ac:dyDescent="0.25">
      <c r="B9">
        <v>8</v>
      </c>
      <c r="C9">
        <v>-0.72399999999999998</v>
      </c>
      <c r="D9" s="47">
        <f t="shared" si="0"/>
        <v>0.72399999999999998</v>
      </c>
      <c r="E9">
        <v>0.25</v>
      </c>
    </row>
    <row r="10" spans="2:5" x14ac:dyDescent="0.25">
      <c r="B10">
        <v>9</v>
      </c>
      <c r="C10">
        <v>-1.137</v>
      </c>
      <c r="D10" s="47">
        <f t="shared" si="0"/>
        <v>1.137</v>
      </c>
      <c r="E10">
        <v>0.5</v>
      </c>
    </row>
    <row r="11" spans="2:5" x14ac:dyDescent="0.25">
      <c r="B11">
        <v>10</v>
      </c>
      <c r="C11">
        <v>-1.3089999999999999</v>
      </c>
      <c r="D11" s="47">
        <f t="shared" si="0"/>
        <v>1.3089999999999999</v>
      </c>
      <c r="E11">
        <v>1</v>
      </c>
    </row>
    <row r="12" spans="2:5" x14ac:dyDescent="0.25">
      <c r="B12">
        <v>11</v>
      </c>
      <c r="C12">
        <v>-1.1479999999999999</v>
      </c>
      <c r="D12" s="47">
        <f t="shared" si="0"/>
        <v>1.1479999999999999</v>
      </c>
      <c r="E12">
        <v>2.5</v>
      </c>
    </row>
    <row r="13" spans="2:5" x14ac:dyDescent="0.25">
      <c r="B13">
        <v>12</v>
      </c>
      <c r="C13">
        <v>-1.3089999999999999</v>
      </c>
      <c r="D13" s="47">
        <f t="shared" si="0"/>
        <v>1.3089999999999999</v>
      </c>
      <c r="E13">
        <v>5</v>
      </c>
    </row>
    <row r="14" spans="2:5" x14ac:dyDescent="0.25">
      <c r="B14">
        <v>13</v>
      </c>
      <c r="C14">
        <v>-0.93100000000000005</v>
      </c>
      <c r="D14" s="47">
        <f t="shared" si="0"/>
        <v>0.93100000000000005</v>
      </c>
      <c r="E14" t="s">
        <v>2</v>
      </c>
    </row>
    <row r="15" spans="2:5" x14ac:dyDescent="0.25">
      <c r="B15">
        <v>14</v>
      </c>
      <c r="C15">
        <v>-1.242</v>
      </c>
      <c r="D15" s="47">
        <f t="shared" si="0"/>
        <v>1.242</v>
      </c>
      <c r="E15" t="s">
        <v>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E15"/>
  <sheetViews>
    <sheetView rightToLeft="1" topLeftCell="D1" workbookViewId="0">
      <selection activeCell="D2" sqref="D2:D15"/>
    </sheetView>
  </sheetViews>
  <sheetFormatPr defaultRowHeight="15" x14ac:dyDescent="0.25"/>
  <sheetData>
    <row r="2" spans="2:5" x14ac:dyDescent="0.25">
      <c r="D2" s="47" t="s">
        <v>7</v>
      </c>
    </row>
    <row r="3" spans="2:5" x14ac:dyDescent="0.25">
      <c r="D3" s="47"/>
    </row>
    <row r="4" spans="2:5" x14ac:dyDescent="0.25">
      <c r="B4">
        <v>2</v>
      </c>
      <c r="C4">
        <v>-0.65300000000000002</v>
      </c>
      <c r="D4" s="47">
        <f>-C4</f>
        <v>0.65300000000000002</v>
      </c>
      <c r="E4" t="s">
        <v>1</v>
      </c>
    </row>
    <row r="5" spans="2:5" x14ac:dyDescent="0.25">
      <c r="B5">
        <v>3</v>
      </c>
      <c r="C5">
        <v>-0.57399999999999995</v>
      </c>
      <c r="D5" s="47">
        <f t="shared" ref="D5:D15" si="0">-C5</f>
        <v>0.57399999999999995</v>
      </c>
      <c r="E5" t="s">
        <v>1</v>
      </c>
    </row>
    <row r="6" spans="2:5" x14ac:dyDescent="0.25">
      <c r="B6">
        <v>4</v>
      </c>
      <c r="C6">
        <v>-0.53200000000000003</v>
      </c>
      <c r="D6" s="47">
        <f t="shared" si="0"/>
        <v>0.53200000000000003</v>
      </c>
      <c r="E6" t="s">
        <v>1</v>
      </c>
    </row>
    <row r="7" spans="2:5" x14ac:dyDescent="0.25">
      <c r="B7">
        <v>5</v>
      </c>
      <c r="C7">
        <v>-0.59299999999999997</v>
      </c>
      <c r="D7" s="47">
        <f t="shared" si="0"/>
        <v>0.59299999999999997</v>
      </c>
      <c r="E7" t="s">
        <v>2</v>
      </c>
    </row>
    <row r="8" spans="2:5" x14ac:dyDescent="0.25">
      <c r="B8">
        <v>6</v>
      </c>
      <c r="C8">
        <v>-0.44900000000000001</v>
      </c>
      <c r="D8" s="47">
        <f t="shared" si="0"/>
        <v>0.44900000000000001</v>
      </c>
      <c r="E8" t="s">
        <v>4</v>
      </c>
    </row>
    <row r="9" spans="2:5" x14ac:dyDescent="0.25">
      <c r="B9">
        <v>7</v>
      </c>
      <c r="C9">
        <v>-0.40699999999999997</v>
      </c>
      <c r="D9" s="47">
        <f t="shared" si="0"/>
        <v>0.40699999999999997</v>
      </c>
      <c r="E9">
        <v>0.25</v>
      </c>
    </row>
    <row r="10" spans="2:5" x14ac:dyDescent="0.25">
      <c r="B10">
        <v>8</v>
      </c>
      <c r="C10">
        <v>-0.372</v>
      </c>
      <c r="D10" s="47">
        <f t="shared" si="0"/>
        <v>0.372</v>
      </c>
      <c r="E10">
        <v>0.5</v>
      </c>
    </row>
    <row r="11" spans="2:5" x14ac:dyDescent="0.25">
      <c r="B11">
        <v>9</v>
      </c>
      <c r="C11">
        <v>-0.28499999999999998</v>
      </c>
      <c r="D11" s="47">
        <f t="shared" si="0"/>
        <v>0.28499999999999998</v>
      </c>
      <c r="E11">
        <v>1</v>
      </c>
    </row>
    <row r="12" spans="2:5" x14ac:dyDescent="0.25">
      <c r="B12">
        <v>10</v>
      </c>
      <c r="C12">
        <v>-0.22800000000000001</v>
      </c>
      <c r="D12" s="47">
        <f t="shared" si="0"/>
        <v>0.22800000000000001</v>
      </c>
      <c r="E12">
        <v>2.5</v>
      </c>
    </row>
    <row r="13" spans="2:5" x14ac:dyDescent="0.25">
      <c r="B13">
        <v>11</v>
      </c>
      <c r="C13">
        <v>-0.23799999999999999</v>
      </c>
      <c r="D13" s="47">
        <f t="shared" si="0"/>
        <v>0.23799999999999999</v>
      </c>
      <c r="E13">
        <v>5</v>
      </c>
    </row>
    <row r="14" spans="2:5" x14ac:dyDescent="0.25">
      <c r="B14">
        <v>12</v>
      </c>
      <c r="C14">
        <v>-0.223</v>
      </c>
      <c r="D14" s="47">
        <f t="shared" si="0"/>
        <v>0.223</v>
      </c>
      <c r="E14" t="s">
        <v>2</v>
      </c>
    </row>
    <row r="15" spans="2:5" x14ac:dyDescent="0.25">
      <c r="B15">
        <v>13</v>
      </c>
      <c r="C15">
        <v>-0.214</v>
      </c>
      <c r="D15" s="47">
        <f t="shared" si="0"/>
        <v>0.214</v>
      </c>
      <c r="E15" t="s">
        <v>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E15"/>
  <sheetViews>
    <sheetView rightToLeft="1" workbookViewId="0">
      <selection activeCell="D2" sqref="D2:D15"/>
    </sheetView>
  </sheetViews>
  <sheetFormatPr defaultRowHeight="15" x14ac:dyDescent="0.25"/>
  <sheetData>
    <row r="2" spans="2:5" x14ac:dyDescent="0.25">
      <c r="D2" s="47" t="s">
        <v>8</v>
      </c>
    </row>
    <row r="3" spans="2:5" x14ac:dyDescent="0.25">
      <c r="D3" s="47"/>
    </row>
    <row r="4" spans="2:5" x14ac:dyDescent="0.25">
      <c r="B4">
        <v>1</v>
      </c>
      <c r="C4">
        <v>-0.55000000000000004</v>
      </c>
      <c r="D4" s="47">
        <f>-C4</f>
        <v>0.55000000000000004</v>
      </c>
      <c r="E4" t="s">
        <v>1</v>
      </c>
    </row>
    <row r="5" spans="2:5" x14ac:dyDescent="0.25">
      <c r="B5">
        <v>2</v>
      </c>
      <c r="C5">
        <v>-0.41899999999999998</v>
      </c>
      <c r="D5" s="47">
        <f t="shared" ref="D5:D15" si="0">-C5</f>
        <v>0.41899999999999998</v>
      </c>
      <c r="E5" t="s">
        <v>1</v>
      </c>
    </row>
    <row r="6" spans="2:5" x14ac:dyDescent="0.25">
      <c r="B6">
        <v>3</v>
      </c>
      <c r="C6">
        <v>-0.47099999999999997</v>
      </c>
      <c r="D6" s="47">
        <f t="shared" si="0"/>
        <v>0.47099999999999997</v>
      </c>
      <c r="E6" t="s">
        <v>1</v>
      </c>
    </row>
    <row r="7" spans="2:5" x14ac:dyDescent="0.25">
      <c r="B7">
        <v>4</v>
      </c>
      <c r="C7">
        <v>-0.53800000000000003</v>
      </c>
      <c r="D7" s="47">
        <f t="shared" si="0"/>
        <v>0.53800000000000003</v>
      </c>
      <c r="E7" t="s">
        <v>2</v>
      </c>
    </row>
    <row r="8" spans="2:5" x14ac:dyDescent="0.25">
      <c r="B8">
        <v>5</v>
      </c>
      <c r="C8">
        <v>-0.67300000000000004</v>
      </c>
      <c r="D8" s="47">
        <f t="shared" si="0"/>
        <v>0.67300000000000004</v>
      </c>
      <c r="E8" t="s">
        <v>4</v>
      </c>
    </row>
    <row r="9" spans="2:5" x14ac:dyDescent="0.25">
      <c r="B9">
        <v>6</v>
      </c>
      <c r="C9">
        <v>-0.67</v>
      </c>
      <c r="D9" s="47">
        <f t="shared" si="0"/>
        <v>0.67</v>
      </c>
      <c r="E9">
        <v>0.25</v>
      </c>
    </row>
    <row r="10" spans="2:5" x14ac:dyDescent="0.25">
      <c r="B10">
        <v>7</v>
      </c>
      <c r="C10">
        <v>-0.49</v>
      </c>
      <c r="D10" s="47">
        <f t="shared" si="0"/>
        <v>0.49</v>
      </c>
      <c r="E10">
        <v>0.5</v>
      </c>
    </row>
    <row r="11" spans="2:5" x14ac:dyDescent="0.25">
      <c r="B11">
        <v>8</v>
      </c>
      <c r="C11">
        <v>-0.48399999999999999</v>
      </c>
      <c r="D11" s="47">
        <f t="shared" si="0"/>
        <v>0.48399999999999999</v>
      </c>
      <c r="E11">
        <v>1</v>
      </c>
    </row>
    <row r="12" spans="2:5" x14ac:dyDescent="0.25">
      <c r="B12">
        <v>9</v>
      </c>
      <c r="C12">
        <v>-0.53400000000000003</v>
      </c>
      <c r="D12" s="47">
        <f t="shared" si="0"/>
        <v>0.53400000000000003</v>
      </c>
      <c r="E12">
        <v>2.5</v>
      </c>
    </row>
    <row r="13" spans="2:5" x14ac:dyDescent="0.25">
      <c r="B13">
        <v>10</v>
      </c>
      <c r="C13">
        <v>-0.47599999999999998</v>
      </c>
      <c r="D13" s="47">
        <f t="shared" si="0"/>
        <v>0.47599999999999998</v>
      </c>
      <c r="E13">
        <v>5</v>
      </c>
    </row>
    <row r="14" spans="2:5" x14ac:dyDescent="0.25">
      <c r="B14">
        <v>11</v>
      </c>
      <c r="C14">
        <v>-0.499</v>
      </c>
      <c r="D14" s="47">
        <f t="shared" si="0"/>
        <v>0.499</v>
      </c>
      <c r="E14" t="s">
        <v>2</v>
      </c>
    </row>
    <row r="15" spans="2:5" x14ac:dyDescent="0.25">
      <c r="B15">
        <v>12</v>
      </c>
      <c r="C15">
        <v>-0.498</v>
      </c>
      <c r="D15" s="47">
        <f t="shared" si="0"/>
        <v>0.498</v>
      </c>
      <c r="E15" t="s">
        <v>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E15"/>
  <sheetViews>
    <sheetView rightToLeft="1" workbookViewId="0">
      <selection activeCell="D2" sqref="D2:D15"/>
    </sheetView>
  </sheetViews>
  <sheetFormatPr defaultRowHeight="15" x14ac:dyDescent="0.25"/>
  <sheetData>
    <row r="2" spans="2:5" x14ac:dyDescent="0.25">
      <c r="D2" s="47" t="s">
        <v>9</v>
      </c>
    </row>
    <row r="3" spans="2:5" x14ac:dyDescent="0.25">
      <c r="D3" s="47"/>
    </row>
    <row r="4" spans="2:5" x14ac:dyDescent="0.25">
      <c r="B4">
        <v>1</v>
      </c>
      <c r="C4">
        <v>-0.59799999999999998</v>
      </c>
      <c r="D4" s="47">
        <f>-C4</f>
        <v>0.59799999999999998</v>
      </c>
      <c r="E4" t="s">
        <v>1</v>
      </c>
    </row>
    <row r="5" spans="2:5" x14ac:dyDescent="0.25">
      <c r="B5">
        <v>2</v>
      </c>
      <c r="C5">
        <v>-0.46700000000000003</v>
      </c>
      <c r="D5" s="47">
        <f t="shared" ref="D5:D15" si="0">-C5</f>
        <v>0.46700000000000003</v>
      </c>
      <c r="E5" t="s">
        <v>1</v>
      </c>
    </row>
    <row r="6" spans="2:5" x14ac:dyDescent="0.25">
      <c r="B6">
        <v>3</v>
      </c>
      <c r="C6">
        <v>-0.53800000000000003</v>
      </c>
      <c r="D6" s="47">
        <f t="shared" si="0"/>
        <v>0.53800000000000003</v>
      </c>
      <c r="E6" t="s">
        <v>1</v>
      </c>
    </row>
    <row r="7" spans="2:5" x14ac:dyDescent="0.25">
      <c r="B7">
        <v>4</v>
      </c>
      <c r="C7">
        <v>-0.57499999999999996</v>
      </c>
      <c r="D7" s="47">
        <f t="shared" si="0"/>
        <v>0.57499999999999996</v>
      </c>
      <c r="E7" t="s">
        <v>2</v>
      </c>
    </row>
    <row r="8" spans="2:5" x14ac:dyDescent="0.25">
      <c r="B8">
        <v>5</v>
      </c>
      <c r="C8">
        <v>-0.61</v>
      </c>
      <c r="D8" s="47">
        <f t="shared" si="0"/>
        <v>0.61</v>
      </c>
      <c r="E8" t="s">
        <v>4</v>
      </c>
    </row>
    <row r="9" spans="2:5" x14ac:dyDescent="0.25">
      <c r="B9">
        <v>6</v>
      </c>
      <c r="C9">
        <v>-0.60299999999999998</v>
      </c>
      <c r="D9" s="47">
        <f t="shared" si="0"/>
        <v>0.60299999999999998</v>
      </c>
      <c r="E9">
        <v>0.25</v>
      </c>
    </row>
    <row r="10" spans="2:5" x14ac:dyDescent="0.25">
      <c r="B10">
        <v>7</v>
      </c>
      <c r="C10">
        <v>-0.49299999999999999</v>
      </c>
      <c r="D10" s="47">
        <f t="shared" si="0"/>
        <v>0.49299999999999999</v>
      </c>
      <c r="E10">
        <v>0.5</v>
      </c>
    </row>
    <row r="11" spans="2:5" x14ac:dyDescent="0.25">
      <c r="B11">
        <v>8</v>
      </c>
      <c r="C11">
        <v>-0.45500000000000002</v>
      </c>
      <c r="D11" s="47">
        <f t="shared" si="0"/>
        <v>0.45500000000000002</v>
      </c>
      <c r="E11">
        <v>1</v>
      </c>
    </row>
    <row r="12" spans="2:5" x14ac:dyDescent="0.25">
      <c r="B12">
        <v>9</v>
      </c>
      <c r="C12">
        <v>-0.503</v>
      </c>
      <c r="D12" s="47">
        <f t="shared" si="0"/>
        <v>0.503</v>
      </c>
      <c r="E12">
        <v>2.5</v>
      </c>
    </row>
    <row r="13" spans="2:5" x14ac:dyDescent="0.25">
      <c r="B13">
        <v>10</v>
      </c>
      <c r="C13">
        <v>-0.46899999999999997</v>
      </c>
      <c r="D13" s="47">
        <f t="shared" si="0"/>
        <v>0.46899999999999997</v>
      </c>
      <c r="E13">
        <v>5</v>
      </c>
    </row>
    <row r="14" spans="2:5" x14ac:dyDescent="0.25">
      <c r="B14">
        <v>11</v>
      </c>
      <c r="C14">
        <v>-0.55100000000000005</v>
      </c>
      <c r="D14" s="47">
        <f t="shared" si="0"/>
        <v>0.55100000000000005</v>
      </c>
      <c r="E14" t="s">
        <v>2</v>
      </c>
    </row>
    <row r="15" spans="2:5" x14ac:dyDescent="0.25">
      <c r="B15">
        <v>12</v>
      </c>
      <c r="C15">
        <v>-0.47499999999999998</v>
      </c>
      <c r="D15" s="47">
        <f t="shared" si="0"/>
        <v>0.47499999999999998</v>
      </c>
      <c r="E15" t="s">
        <v>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E14"/>
  <sheetViews>
    <sheetView rightToLeft="1" workbookViewId="0">
      <selection activeCell="D2" sqref="D2:D14"/>
    </sheetView>
  </sheetViews>
  <sheetFormatPr defaultRowHeight="15" x14ac:dyDescent="0.25"/>
  <sheetData>
    <row r="2" spans="2:5" x14ac:dyDescent="0.25">
      <c r="D2" s="47" t="s">
        <v>10</v>
      </c>
    </row>
    <row r="3" spans="2:5" x14ac:dyDescent="0.25">
      <c r="D3" s="47"/>
    </row>
    <row r="4" spans="2:5" x14ac:dyDescent="0.25">
      <c r="B4">
        <v>3</v>
      </c>
      <c r="C4">
        <v>-0.23300000000000001</v>
      </c>
      <c r="D4" s="47">
        <f>-C4</f>
        <v>0.23300000000000001</v>
      </c>
      <c r="E4" t="s">
        <v>1</v>
      </c>
    </row>
    <row r="5" spans="2:5" x14ac:dyDescent="0.25">
      <c r="B5">
        <v>4</v>
      </c>
      <c r="C5">
        <v>-0.23499999999999999</v>
      </c>
      <c r="D5" s="47">
        <f t="shared" ref="D5:D14" si="0">-C5</f>
        <v>0.23499999999999999</v>
      </c>
      <c r="E5" t="s">
        <v>1</v>
      </c>
    </row>
    <row r="6" spans="2:5" x14ac:dyDescent="0.25">
      <c r="B6">
        <v>6</v>
      </c>
      <c r="C6">
        <v>-0.23</v>
      </c>
      <c r="D6" s="47">
        <f t="shared" si="0"/>
        <v>0.23</v>
      </c>
      <c r="E6" t="s">
        <v>2</v>
      </c>
    </row>
    <row r="7" spans="2:5" x14ac:dyDescent="0.25">
      <c r="B7">
        <v>7</v>
      </c>
      <c r="C7">
        <v>-0.223</v>
      </c>
      <c r="D7" s="47">
        <f t="shared" si="0"/>
        <v>0.223</v>
      </c>
      <c r="E7">
        <v>0.1</v>
      </c>
    </row>
    <row r="8" spans="2:5" x14ac:dyDescent="0.25">
      <c r="B8">
        <v>8</v>
      </c>
      <c r="C8">
        <v>-0.32</v>
      </c>
      <c r="D8" s="47">
        <f t="shared" si="0"/>
        <v>0.32</v>
      </c>
      <c r="E8">
        <v>0.25</v>
      </c>
    </row>
    <row r="9" spans="2:5" x14ac:dyDescent="0.25">
      <c r="B9">
        <v>9</v>
      </c>
      <c r="C9">
        <v>-0.38300000000000001</v>
      </c>
      <c r="D9" s="47">
        <f t="shared" si="0"/>
        <v>0.38300000000000001</v>
      </c>
      <c r="E9">
        <v>0.5</v>
      </c>
    </row>
    <row r="10" spans="2:5" x14ac:dyDescent="0.25">
      <c r="B10">
        <v>10</v>
      </c>
      <c r="C10">
        <v>-0.35799999999999998</v>
      </c>
      <c r="D10" s="47">
        <f t="shared" si="0"/>
        <v>0.35799999999999998</v>
      </c>
      <c r="E10">
        <v>1</v>
      </c>
    </row>
    <row r="11" spans="2:5" x14ac:dyDescent="0.25">
      <c r="B11">
        <v>11</v>
      </c>
      <c r="C11">
        <v>-0.308</v>
      </c>
      <c r="D11" s="47">
        <f t="shared" si="0"/>
        <v>0.308</v>
      </c>
      <c r="E11">
        <v>2.5</v>
      </c>
    </row>
    <row r="12" spans="2:5" x14ac:dyDescent="0.25">
      <c r="B12">
        <v>12</v>
      </c>
      <c r="C12">
        <v>-0.19900000000000001</v>
      </c>
      <c r="D12" s="47">
        <f t="shared" si="0"/>
        <v>0.19900000000000001</v>
      </c>
      <c r="E12">
        <v>5</v>
      </c>
    </row>
    <row r="13" spans="2:5" x14ac:dyDescent="0.25">
      <c r="B13">
        <v>13</v>
      </c>
      <c r="C13">
        <v>-0.44700000000000001</v>
      </c>
      <c r="D13" s="47">
        <f t="shared" si="0"/>
        <v>0.44700000000000001</v>
      </c>
      <c r="E13" t="s">
        <v>2</v>
      </c>
    </row>
    <row r="14" spans="2:5" x14ac:dyDescent="0.25">
      <c r="B14">
        <v>14</v>
      </c>
      <c r="C14">
        <v>-0.35899999999999999</v>
      </c>
      <c r="D14" s="47">
        <f t="shared" si="0"/>
        <v>0.35899999999999999</v>
      </c>
      <c r="E14" t="s">
        <v>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E15"/>
  <sheetViews>
    <sheetView rightToLeft="1" workbookViewId="0">
      <selection activeCell="D2" sqref="D2:D15"/>
    </sheetView>
  </sheetViews>
  <sheetFormatPr defaultRowHeight="15" x14ac:dyDescent="0.25"/>
  <sheetData>
    <row r="2" spans="2:5" x14ac:dyDescent="0.25">
      <c r="D2" s="47" t="s">
        <v>11</v>
      </c>
    </row>
    <row r="3" spans="2:5" x14ac:dyDescent="0.25">
      <c r="D3" s="47"/>
    </row>
    <row r="4" spans="2:5" x14ac:dyDescent="0.25">
      <c r="B4">
        <v>2</v>
      </c>
      <c r="C4">
        <v>-0.54400000000000004</v>
      </c>
      <c r="D4" s="47">
        <f>-C4</f>
        <v>0.54400000000000004</v>
      </c>
      <c r="E4" t="s">
        <v>1</v>
      </c>
    </row>
    <row r="5" spans="2:5" x14ac:dyDescent="0.25">
      <c r="B5">
        <v>3</v>
      </c>
      <c r="C5">
        <v>-0.58799999999999997</v>
      </c>
      <c r="D5" s="47">
        <f t="shared" ref="D5:D15" si="0">-C5</f>
        <v>0.58799999999999997</v>
      </c>
      <c r="E5" t="s">
        <v>1</v>
      </c>
    </row>
    <row r="6" spans="2:5" x14ac:dyDescent="0.25">
      <c r="B6">
        <v>4</v>
      </c>
      <c r="C6">
        <v>-0.54300000000000004</v>
      </c>
      <c r="D6" s="47">
        <f t="shared" si="0"/>
        <v>0.54300000000000004</v>
      </c>
      <c r="E6" t="s">
        <v>1</v>
      </c>
    </row>
    <row r="7" spans="2:5" x14ac:dyDescent="0.25">
      <c r="B7">
        <v>5</v>
      </c>
      <c r="C7">
        <v>-0.64700000000000002</v>
      </c>
      <c r="D7" s="47">
        <f t="shared" si="0"/>
        <v>0.64700000000000002</v>
      </c>
      <c r="E7" t="s">
        <v>2</v>
      </c>
    </row>
    <row r="8" spans="2:5" x14ac:dyDescent="0.25">
      <c r="B8">
        <v>6</v>
      </c>
      <c r="C8">
        <v>-0.73099999999999998</v>
      </c>
      <c r="D8" s="47">
        <f t="shared" si="0"/>
        <v>0.73099999999999998</v>
      </c>
      <c r="E8" t="s">
        <v>4</v>
      </c>
    </row>
    <row r="9" spans="2:5" x14ac:dyDescent="0.25">
      <c r="B9">
        <v>7</v>
      </c>
      <c r="C9">
        <v>-0.42499999999999999</v>
      </c>
      <c r="D9" s="47">
        <f t="shared" si="0"/>
        <v>0.42499999999999999</v>
      </c>
      <c r="E9">
        <v>0.25</v>
      </c>
    </row>
    <row r="10" spans="2:5" x14ac:dyDescent="0.25">
      <c r="B10">
        <v>8</v>
      </c>
      <c r="C10">
        <v>-0.35499999999999998</v>
      </c>
      <c r="D10" s="47">
        <f t="shared" si="0"/>
        <v>0.35499999999999998</v>
      </c>
      <c r="E10">
        <v>0.5</v>
      </c>
    </row>
    <row r="11" spans="2:5" x14ac:dyDescent="0.25">
      <c r="B11">
        <v>9</v>
      </c>
      <c r="C11">
        <v>-0.46400000000000002</v>
      </c>
      <c r="D11" s="47">
        <f t="shared" si="0"/>
        <v>0.46400000000000002</v>
      </c>
      <c r="E11">
        <v>1</v>
      </c>
    </row>
    <row r="12" spans="2:5" x14ac:dyDescent="0.25">
      <c r="B12">
        <v>10</v>
      </c>
      <c r="C12">
        <v>-0.435</v>
      </c>
      <c r="D12" s="47">
        <f t="shared" si="0"/>
        <v>0.435</v>
      </c>
      <c r="E12">
        <v>2.5</v>
      </c>
    </row>
    <row r="13" spans="2:5" x14ac:dyDescent="0.25">
      <c r="B13">
        <v>11</v>
      </c>
      <c r="C13">
        <v>-0.48899999999999999</v>
      </c>
      <c r="D13" s="47">
        <f t="shared" si="0"/>
        <v>0.48899999999999999</v>
      </c>
      <c r="E13">
        <v>5</v>
      </c>
    </row>
    <row r="14" spans="2:5" x14ac:dyDescent="0.25">
      <c r="B14">
        <v>12</v>
      </c>
      <c r="C14">
        <v>-0.50800000000000001</v>
      </c>
      <c r="D14" s="47">
        <f t="shared" si="0"/>
        <v>0.50800000000000001</v>
      </c>
      <c r="E14" t="s">
        <v>2</v>
      </c>
    </row>
    <row r="15" spans="2:5" x14ac:dyDescent="0.25">
      <c r="B15">
        <v>13</v>
      </c>
      <c r="C15">
        <v>-0.39600000000000002</v>
      </c>
      <c r="D15" s="47">
        <f t="shared" si="0"/>
        <v>0.39600000000000002</v>
      </c>
      <c r="E15" t="s">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12</vt:i4>
      </vt:variant>
    </vt:vector>
  </HeadingPairs>
  <TitlesOfParts>
    <vt:vector size="12" baseType="lpstr">
      <vt:lpstr>01fev1</vt:lpstr>
      <vt:lpstr>01fev2</vt:lpstr>
      <vt:lpstr>01fev3</vt:lpstr>
      <vt:lpstr>01fev4</vt:lpstr>
      <vt:lpstr>01fev5</vt:lpstr>
      <vt:lpstr>01fev6</vt:lpstr>
      <vt:lpstr>02fev1</vt:lpstr>
      <vt:lpstr>02fev2</vt:lpstr>
      <vt:lpstr>02fev3</vt:lpstr>
      <vt:lpstr>02fev4</vt:lpstr>
      <vt:lpstr>FINAL_all data</vt:lpstr>
      <vt:lpstr>R studio feb 2022</vt:lpstr>
    </vt:vector>
  </TitlesOfParts>
  <Company>ARO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Customer</dc:creator>
  <cp:lastModifiedBy>review</cp:lastModifiedBy>
  <dcterms:created xsi:type="dcterms:W3CDTF">2015-02-01T09:14:58Z</dcterms:created>
  <dcterms:modified xsi:type="dcterms:W3CDTF">2022-03-04T11:20:11Z</dcterms:modified>
</cp:coreProperties>
</file>