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C0F64D38-1A6E-4FD6-A54A-C7E426914808}" xr6:coauthVersionLast="47" xr6:coauthVersionMax="47" xr10:uidLastSave="{00000000-0000-0000-0000-000000000000}"/>
  <bookViews>
    <workbookView xWindow="-108" yWindow="-108" windowWidth="23256" windowHeight="12456" xr2:uid="{83F5FBE7-6EEA-4143-86CD-4171EC84FB41}"/>
  </bookViews>
  <sheets>
    <sheet name="Dashboard" sheetId="11" r:id="rId1"/>
    <sheet name="Satisfaction" sheetId="10" r:id="rId2"/>
    <sheet name="Data" sheetId="2" r:id="rId3"/>
    <sheet name="Count by Acquisition type" sheetId="8" r:id="rId4"/>
    <sheet name="Count by Return" sheetId="7" r:id="rId5"/>
    <sheet name="Information" sheetId="3" state="hidden" r:id="rId6"/>
    <sheet name="Revenue by State" sheetId="5" r:id="rId7"/>
    <sheet name="Revenue by Date" sheetId="4" r:id="rId8"/>
    <sheet name="Count by Delivery" sheetId="6" r:id="rId9"/>
  </sheets>
  <definedNames>
    <definedName name="_xlchart.v1.0" hidden="1">'Count by Acquisition type'!$D$4:$D$7</definedName>
    <definedName name="_xlchart.v1.1" hidden="1">'Count by Acquisition type'!$E$4:$E$7</definedName>
    <definedName name="_xlchart.v1.6" hidden="1">'Count by Acquisition type'!$D$4:$D$7</definedName>
    <definedName name="_xlchart.v1.7" hidden="1">'Count by Acquisition type'!$E$4:$E$7</definedName>
    <definedName name="_xlchart.v5.10" hidden="1">'Revenue by State'!$B$10:$H$10</definedName>
    <definedName name="_xlchart.v5.11" hidden="1">'Revenue by State'!$B$9:$H$9</definedName>
    <definedName name="_xlchart.v5.2" hidden="1">'Revenue by State'!$A$10</definedName>
    <definedName name="_xlchart.v5.3" hidden="1">'Revenue by State'!$A$9</definedName>
    <definedName name="_xlchart.v5.4" hidden="1">'Revenue by State'!$B$10:$H$10</definedName>
    <definedName name="_xlchart.v5.5" hidden="1">'Revenue by State'!$B$9:$H$9</definedName>
    <definedName name="_xlchart.v5.8" hidden="1">'Revenue by State'!$A$10</definedName>
    <definedName name="_xlchart.v5.9" hidden="1">'Revenue by State'!$A$9</definedName>
    <definedName name="Slicer_Customer_Acquisition_Type">#N/A</definedName>
    <definedName name="Slicer_Product">#N/A</definedName>
    <definedName name="Slicer_State">#N/A</definedName>
    <definedName name="Slicer_Year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8" l="1"/>
  <c r="F10" i="5"/>
  <c r="E10" i="5"/>
  <c r="D10" i="5"/>
  <c r="C10" i="5"/>
  <c r="B10" i="5"/>
  <c r="E4" i="8"/>
  <c r="E7" i="8"/>
  <c r="E5" i="8"/>
  <c r="C5" i="7"/>
  <c r="C5" i="6"/>
  <c r="H10" i="5"/>
  <c r="G10" i="5"/>
</calcChain>
</file>

<file path=xl/sharedStrings.xml><?xml version="1.0" encoding="utf-8"?>
<sst xmlns="http://schemas.openxmlformats.org/spreadsheetml/2006/main" count="34785" uniqueCount="56">
  <si>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</si>
  <si>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</si>
  <si>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</si>
  <si>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</si>
  <si>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</si>
  <si>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</si>
  <si>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</si>
  <si>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</si>
  <si>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</si>
  <si>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</si>
  <si>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</si>
  <si>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</si>
  <si>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</si>
  <si>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</si>
  <si>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</si>
  <si>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</si>
  <si>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</si>
  <si>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</si>
  <si>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</si>
  <si>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</si>
  <si>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</si>
  <si>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</si>
  <si>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</si>
  <si>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</si>
  <si>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</si>
  <si>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</si>
  <si>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</si>
  <si>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</si>
  <si>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</si>
  <si>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</si>
  <si>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</si>
  <si>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</si>
  <si>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</si>
  <si>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</si>
  <si>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</si>
  <si>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</si>
  <si>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</si>
  <si>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</si>
  <si>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</si>
  <si>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</si>
  <si>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</si>
  <si>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</si>
  <si>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</si>
  <si>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</si>
  <si>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</si>
  <si>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</si>
  <si>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</si>
  <si>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</si>
  <si>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</si>
  <si>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</si>
  <si>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</si>
  <si>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</si>
  <si>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</si>
  <si>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t>
  </si>
  <si>
    <t>Total Revenue</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</si>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</sst>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2060"/>
        <bgColor indexed="64"/>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14" fontId="0" fillId="0" borderId="0" xfId="0" applyNumberFormat="1" applyAlignment="1">
      <alignment horizontal="left" indent="1"/>
    </xf>
    <xf numFmtId="9" fontId="0" fillId="0" borderId="0" xfId="1" applyFont="1"/>
    <xf numFmtId="0" fontId="0" fillId="3" borderId="0" xfId="0" applyFill="1"/>
    <xf numFmtId="0" fontId="0" fillId="3" borderId="0" xfId="0" applyFill="1" applyAlignment="1">
      <alignment vertical="center"/>
    </xf>
    <xf numFmtId="0" fontId="0" fillId="4" borderId="0" xfId="0" applyFill="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002060"/>
      <color rgb="FF217346"/>
      <color rgb="FF7030AA"/>
      <color rgb="FF913F92"/>
      <color rgb="FF7030C8"/>
      <color rgb="FF4F379B"/>
      <color rgb="FF0A2056"/>
      <color rgb="FFFFA7D1"/>
      <color rgb="FF712CFF"/>
      <color rgb="FFFF5D5B"/>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[customer_dashboard.xlsx]Revenue by Date!PivotTable1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Date'!$B$3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'Revenue by Date'!$A$4:$A$43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'Revenue by Date'!$B$4:$B$43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1440-4ABF-A38C-0FD90EA8B02B}"/>
            </c:ext>
          </c:extLst>
        </c:ser>
        <c:dLbls>
          <c:showLegendKey val="0"/>
          <c:showVal val="0"/>
          <c:showCatName val="0"/>
          <c:showSerName val="0"/>
          <c:showPercent val="0"/>
          <c:showBubbleSize val="0"/>
        </c:dLbls>
        <c:dropLines>
          <c:spPr>
            <a:ln w="9525" cap="flat" cmpd="sng" algn="ctr">
              <a:gradFill>
                <a:gsLst>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dropLines>
        <c:marker val="1"/>
        <c:smooth val="0"/>
        <c:axId val="1163100111"/>
        <c:axId val="1556811487"/>
      </c:lineChart>
      <c:catAx>
        <c:axId val="116310011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556811487"/>
        <c:crosses val="autoZero"/>
        <c:auto val="1"/>
        <c:lblAlgn val="ctr"/>
        <c:lblOffset val="100"/>
        <c:tickLblSkip val="2"/>
        <c:noMultiLvlLbl val="0"/>
      </c:catAx>
      <c:valAx>
        <c:axId val="1556811487"/>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6310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54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[customer_dashboard.xlsx]Count by Delivery!PivotTable3</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noFill/>
          <a:ln w="19050">
            <a:solidFill>
              <a:schemeClr val="lt1"/>
            </a:solidFill>
          </a:ln>
          <a:effectLst/>
        </c:spPr>
      </c:pivotFmt>
      <c:pivotFmt>
        <c:idx val="6"/>
        <c:spPr>
          <a:solidFill>
            <a:sysClr val="window" lastClr="FFFFFF"/>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19050">
            <a:solidFill>
              <a:schemeClr val="lt1"/>
            </a:solidFill>
          </a:ln>
          <a:effectLst/>
        </c:spPr>
      </c:pivotFmt>
      <c:pivotFmt>
        <c:idx val="9"/>
        <c:spPr>
          <a:solidFill>
            <a:sysClr val="window" lastClr="FFFFFF"/>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19050">
            <a:solidFill>
              <a:schemeClr val="lt1"/>
            </a:solidFill>
          </a:ln>
          <a:effectLst/>
        </c:spPr>
      </c:pivotFmt>
      <c:pivotFmt>
        <c:idx val="12"/>
        <c:spPr>
          <a:solidFill>
            <a:sysClr val="window" lastClr="FFFFFF"/>
          </a:solidFill>
          <a:ln w="19050">
            <a:solidFill>
              <a:schemeClr val="lt1"/>
            </a:solidFill>
          </a:ln>
          <a:effectLst/>
        </c:spPr>
      </c:pivotFmt>
    </c:pivotFmts>
    <c:plotArea>
      <c:layout/>
      <c:doughnutChart>
        <c:varyColors val="1"/>
        <c:ser>
          <c:idx val="0"/>
          <c:order val="0"/>
          <c:tx>
            <c:strRef>
              <c:f>'Count by Delivery'!$B$3</c:f>
              <c:strCache>
                <c:ptCount val="1"/>
                <c:pt idx="0">
                  <c:v>Total</c:v>
                </c:pt>
              </c:strCache>
            </c:strRef>
          </c:tx>
          <c:dPt>
            <c:idx val="0"/>
            <c:bubble3D val="0"/>
            <c:spPr>
              <a:noFill/>
              <a:ln w="19050">
                <a:solidFill>
                  <a:schemeClr val="lt1"/>
                </a:solidFill>
              </a:ln>
              <a:effectLst/>
            </c:spPr>
            <c:extLst>
              <c:ext xmlns:c16="http://schemas.microsoft.com/office/drawing/2014/chart" uri="{C3380CC4-5D6E-409C-BE32-E72D297353CC}">
                <c16:uniqueId val="{00000001-77AC-4010-8451-5A3FD420BF8C}"/>
              </c:ext>
            </c:extLst>
          </c:dPt>
          <c:dPt>
            <c:idx val="1"/>
            <c:bubble3D val="0"/>
            <c:spPr>
              <a:solidFill>
                <a:sysClr val="window" lastClr="FFFFFF"/>
              </a:solidFill>
              <a:ln w="19050">
                <a:solidFill>
                  <a:schemeClr val="lt1"/>
                </a:solidFill>
              </a:ln>
              <a:effectLst/>
            </c:spPr>
            <c:extLst>
              <c:ext xmlns:c16="http://schemas.microsoft.com/office/drawing/2014/chart" uri="{C3380CC4-5D6E-409C-BE32-E72D297353CC}">
                <c16:uniqueId val="{00000003-77AC-4010-8451-5A3FD420BF8C}"/>
              </c:ext>
            </c:extLst>
          </c:dPt>
          <c:cat>
            <c:strRef>
              <c:f>'Count by Delivery'!$A$4:$A$6</c:f>
              <c:strCache>
                <c:ptCount val="2"/>
                <c:pt idx="0">
                  <c:v>delayed</c:v>
                </c:pt>
                <c:pt idx="1">
                  <c:v>on-time</c:v>
                </c:pt>
              </c:strCache>
            </c:strRef>
          </c:cat>
          <c:val>
            <c:numRef>
              <c:f>'Count by Delivery'!$B$4:$B$6</c:f>
              <c:numCache>
                <c:formatCode>General</c:formatCode>
                <c:ptCount val="2"/>
                <c:pt idx="0">
                  <c:v>1891</c:v>
                </c:pt>
                <c:pt idx="1">
                  <c:v>3889</c:v>
                </c:pt>
              </c:numCache>
            </c:numRef>
          </c:val>
          <c:extLst>
            <c:ext xmlns:c16="http://schemas.microsoft.com/office/drawing/2014/chart" uri="{C3380CC4-5D6E-409C-BE32-E72D297353CC}">
              <c16:uniqueId val="{00000004-77AC-4010-8451-5A3FD420BF8C}"/>
            </c:ext>
          </c:extLst>
        </c:ser>
        <c:dLbls>
          <c:showLegendKey val="0"/>
          <c:showVal val="0"/>
          <c:showCatName val="0"/>
          <c:showSerName val="0"/>
          <c:showPercent val="0"/>
          <c:showBubbleSize val="0"/>
          <c:showLeaderLines val="1"/>
        </c:dLbls>
        <c:firstSliceAng val="0"/>
        <c:holeSize val="75"/>
      </c:doughnutChart>
      <c:spPr>
        <a:noFill/>
        <a:ln>
          <a:noFill/>
        </a:ln>
        <a:effectLst>
          <a:glow>
            <a:srgbClr val="4472C4">
              <a:alpha val="0"/>
            </a:srgb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[customer_dashboard.xlsx]Count by Return!PivotTable4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ysClr val="window" lastClr="FFFFFF"/>
          </a:solidFill>
          <a:ln w="12700" cap="flat" cmpd="sng" algn="ctr">
            <a:solidFill>
              <a:sysClr val="window" lastClr="FFFFFF"/>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ysClr val="window" lastClr="FFFFFF"/>
          </a:solidFill>
          <a:ln w="12700" cap="flat" cmpd="sng" algn="ctr">
            <a:solidFill>
              <a:sysClr val="window" lastClr="FFFFFF"/>
            </a:solidFill>
            <a:prstDash val="solid"/>
            <a:miter lim="800000"/>
          </a:ln>
          <a:effectLst/>
        </c:spPr>
      </c:pivotFmt>
      <c:pivotFmt>
        <c:idx val="6"/>
        <c:spPr>
          <a:noFill/>
          <a:ln w="12700" cap="flat" cmpd="sng" algn="ctr">
            <a:solidFill>
              <a:sysClr val="window" lastClr="FFFFFF"/>
            </a:solidFill>
            <a:prstDash val="solid"/>
            <a:miter lim="800000"/>
          </a:ln>
          <a:effectLst/>
        </c:spPr>
      </c:pivotFmt>
      <c:pivotFmt>
        <c:idx val="7"/>
        <c:spPr>
          <a:solidFill>
            <a:sysClr val="window" lastClr="FFFFFF"/>
          </a:solidFill>
          <a:ln w="12700" cap="flat" cmpd="sng" algn="ctr">
            <a:solidFill>
              <a:sysClr val="window" lastClr="FFFFFF"/>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ysClr val="window" lastClr="FFFFFF"/>
          </a:solidFill>
          <a:ln w="12700" cap="flat" cmpd="sng" algn="ctr">
            <a:solidFill>
              <a:sysClr val="window" lastClr="FFFFFF"/>
            </a:solidFill>
            <a:prstDash val="solid"/>
            <a:miter lim="800000"/>
          </a:ln>
          <a:effectLst/>
        </c:spPr>
      </c:pivotFmt>
      <c:pivotFmt>
        <c:idx val="9"/>
        <c:spPr>
          <a:noFill/>
          <a:ln w="12700" cap="flat" cmpd="sng" algn="ctr">
            <a:solidFill>
              <a:sysClr val="window" lastClr="FFFFFF"/>
            </a:solidFill>
            <a:prstDash val="solid"/>
            <a:miter lim="800000"/>
          </a:ln>
          <a:effectLst/>
        </c:spPr>
      </c:pivotFmt>
      <c:pivotFmt>
        <c:idx val="10"/>
        <c:spPr>
          <a:solidFill>
            <a:sysClr val="window" lastClr="FFFFFF"/>
          </a:solidFill>
          <a:ln w="12700" cap="flat" cmpd="sng" algn="ctr">
            <a:solidFill>
              <a:sysClr val="window" lastClr="FFFFFF"/>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ysClr val="window" lastClr="FFFFFF"/>
          </a:solidFill>
          <a:ln w="12700" cap="flat" cmpd="sng" algn="ctr">
            <a:solidFill>
              <a:sysClr val="window" lastClr="FFFFFF"/>
            </a:solidFill>
            <a:prstDash val="solid"/>
            <a:miter lim="800000"/>
          </a:ln>
          <a:effectLst/>
        </c:spPr>
      </c:pivotFmt>
      <c:pivotFmt>
        <c:idx val="12"/>
        <c:spPr>
          <a:noFill/>
          <a:ln w="12700" cap="flat" cmpd="sng" algn="ctr">
            <a:solidFill>
              <a:sysClr val="window" lastClr="FFFFFF"/>
            </a:solidFill>
            <a:prstDash val="solid"/>
            <a:miter lim="800000"/>
          </a:ln>
          <a:effectLst/>
        </c:spPr>
      </c:pivotFmt>
    </c:pivotFmts>
    <c:plotArea>
      <c:layout>
        <c:manualLayout>
          <c:layoutTarget val="inner"/>
          <c:xMode val="edge"/>
          <c:yMode val="edge"/>
          <c:x val="0.53122960263919872"/>
          <c:y val="9.3995219807027242E-2"/>
          <c:w val="0.38678516391885331"/>
          <c:h val="0.79735179264606049"/>
        </c:manualLayout>
      </c:layout>
      <c:doughnutChart>
        <c:varyColors val="1"/>
        <c:ser>
          <c:idx val="0"/>
          <c:order val="0"/>
          <c:tx>
            <c:strRef>
              <c:f>'Count by Return'!$B$3</c:f>
              <c:strCache>
                <c:ptCount val="1"/>
                <c:pt idx="0">
                  <c:v>Total</c:v>
                </c:pt>
              </c:strCache>
            </c:strRef>
          </c:tx>
          <c:spPr>
            <a:solidFill>
              <a:sysClr val="window" lastClr="FFFFFF"/>
            </a:solidFill>
            <a:ln w="12700" cap="flat" cmpd="sng" algn="ctr">
              <a:solidFill>
                <a:sysClr val="window" lastClr="FFFFFF"/>
              </a:solidFill>
              <a:prstDash val="solid"/>
              <a:miter lim="800000"/>
            </a:ln>
            <a:effectLst/>
          </c:spPr>
          <c:dPt>
            <c:idx val="0"/>
            <c:bubble3D val="0"/>
            <c:spPr>
              <a:solidFill>
                <a:sysClr val="window" lastClr="FFFFFF"/>
              </a:solidFill>
              <a:ln w="12700" cap="flat" cmpd="sng" algn="ctr">
                <a:solidFill>
                  <a:sysClr val="window" lastClr="FFFFFF"/>
                </a:solidFill>
                <a:prstDash val="solid"/>
                <a:miter lim="800000"/>
              </a:ln>
              <a:effectLst/>
            </c:spPr>
            <c:extLst>
              <c:ext xmlns:c16="http://schemas.microsoft.com/office/drawing/2014/chart" uri="{C3380CC4-5D6E-409C-BE32-E72D297353CC}">
                <c16:uniqueId val="{00000001-37B4-49AC-B2C2-D57CEB910D1E}"/>
              </c:ext>
            </c:extLst>
          </c:dPt>
          <c:dPt>
            <c:idx val="1"/>
            <c:bubble3D val="0"/>
            <c:spPr>
              <a:noFill/>
              <a:ln w="12700" cap="flat" cmpd="sng" algn="ctr">
                <a:solidFill>
                  <a:sysClr val="window" lastClr="FFFFFF"/>
                </a:solidFill>
                <a:prstDash val="solid"/>
                <a:miter lim="800000"/>
              </a:ln>
              <a:effectLst/>
            </c:spPr>
            <c:extLst>
              <c:ext xmlns:c16="http://schemas.microsoft.com/office/drawing/2014/chart" uri="{C3380CC4-5D6E-409C-BE32-E72D297353CC}">
                <c16:uniqueId val="{00000003-37B4-49AC-B2C2-D57CEB910D1E}"/>
              </c:ext>
            </c:extLst>
          </c:dPt>
          <c:cat>
            <c:strRef>
              <c:f>'Count by Return'!$A$4:$A$6</c:f>
              <c:strCache>
                <c:ptCount val="2"/>
                <c:pt idx="0">
                  <c:v>no</c:v>
                </c:pt>
                <c:pt idx="1">
                  <c:v>yes</c:v>
                </c:pt>
              </c:strCache>
            </c:strRef>
          </c:cat>
          <c:val>
            <c:numRef>
              <c:f>'Count by Return'!$B$4:$B$6</c:f>
              <c:numCache>
                <c:formatCode>General</c:formatCode>
                <c:ptCount val="2"/>
                <c:pt idx="0">
                  <c:v>5184</c:v>
                </c:pt>
                <c:pt idx="1">
                  <c:v>596</c:v>
                </c:pt>
              </c:numCache>
            </c:numRef>
          </c:val>
          <c:extLst>
            <c:ext xmlns:c16="http://schemas.microsoft.com/office/drawing/2014/chart" uri="{C3380CC4-5D6E-409C-BE32-E72D297353CC}">
              <c16:uniqueId val="{00000004-37B4-49AC-B2C2-D57CEB910D1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[customer_dashboard.xlsx]Satisfaction!PivotTable12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2173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92D050">
              <a:alpha val="86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34221614575028"/>
          <c:y val="1.6816818937591946E-2"/>
          <c:w val="0.8022616149632813"/>
          <c:h val="0.8332502055756803"/>
        </c:manualLayout>
      </c:layout>
      <c:barChart>
        <c:barDir val="bar"/>
        <c:grouping val="percentStacked"/>
        <c:varyColors val="0"/>
        <c:ser>
          <c:idx val="0"/>
          <c:order val="0"/>
          <c:tx>
            <c:strRef>
              <c:f>Satisfaction!$B$3:$B$4</c:f>
              <c:strCache>
                <c:ptCount val="1"/>
                <c:pt idx="0">
                  <c:v>(1) very low</c:v>
                </c:pt>
              </c:strCache>
            </c:strRef>
          </c:tx>
          <c:spPr>
            <a:solidFill>
              <a:srgbClr val="C00000"/>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Satisfaction!$B$5:$B$10</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8943-4417-A5F8-CF6D39B9965B}"/>
            </c:ext>
          </c:extLst>
        </c:ser>
        <c:ser>
          <c:idx val="1"/>
          <c:order val="1"/>
          <c:tx>
            <c:strRef>
              <c:f>Satisfaction!$C$3:$C$4</c:f>
              <c:strCache>
                <c:ptCount val="1"/>
                <c:pt idx="0">
                  <c:v>(2) low</c:v>
                </c:pt>
              </c:strCache>
            </c:strRef>
          </c:tx>
          <c:spPr>
            <a:solidFill>
              <a:srgbClr val="FF0000"/>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Satisfaction!$C$5:$C$10</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1-8943-4417-A5F8-CF6D39B9965B}"/>
            </c:ext>
          </c:extLst>
        </c:ser>
        <c:ser>
          <c:idx val="2"/>
          <c:order val="2"/>
          <c:tx>
            <c:strRef>
              <c:f>Satisfaction!$D$3:$D$4</c:f>
              <c:strCache>
                <c:ptCount val="1"/>
                <c:pt idx="0">
                  <c:v>(3) ok</c:v>
                </c:pt>
              </c:strCache>
            </c:strRef>
          </c:tx>
          <c:spPr>
            <a:solidFill>
              <a:schemeClr val="bg1"/>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Satisfaction!$D$5:$D$10</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2-8943-4417-A5F8-CF6D39B9965B}"/>
            </c:ext>
          </c:extLst>
        </c:ser>
        <c:ser>
          <c:idx val="3"/>
          <c:order val="3"/>
          <c:tx>
            <c:strRef>
              <c:f>Satisfaction!$E$3:$E$4</c:f>
              <c:strCache>
                <c:ptCount val="1"/>
                <c:pt idx="0">
                  <c:v>(4) high</c:v>
                </c:pt>
              </c:strCache>
            </c:strRef>
          </c:tx>
          <c:spPr>
            <a:solidFill>
              <a:srgbClr val="92D050">
                <a:alpha val="86000"/>
              </a:srgbClr>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Satisfaction!$E$5:$E$10</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3-8943-4417-A5F8-CF6D39B9965B}"/>
            </c:ext>
          </c:extLst>
        </c:ser>
        <c:ser>
          <c:idx val="4"/>
          <c:order val="4"/>
          <c:tx>
            <c:strRef>
              <c:f>Satisfaction!$F$3:$F$4</c:f>
              <c:strCache>
                <c:ptCount val="1"/>
                <c:pt idx="0">
                  <c:v>(5) very high</c:v>
                </c:pt>
              </c:strCache>
            </c:strRef>
          </c:tx>
          <c:spPr>
            <a:solidFill>
              <a:srgbClr val="217346"/>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Satisfaction!$F$5:$F$10</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1-96E9-43B2-A647-3D401910DDA8}"/>
            </c:ext>
          </c:extLst>
        </c:ser>
        <c:dLbls>
          <c:showLegendKey val="0"/>
          <c:showVal val="0"/>
          <c:showCatName val="0"/>
          <c:showSerName val="0"/>
          <c:showPercent val="0"/>
          <c:showBubbleSize val="0"/>
        </c:dLbls>
        <c:gapWidth val="219"/>
        <c:overlap val="100"/>
        <c:axId val="1676406559"/>
        <c:axId val="1676406975"/>
      </c:barChart>
      <c:catAx>
        <c:axId val="16764065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676406975"/>
        <c:crosses val="autoZero"/>
        <c:auto val="1"/>
        <c:lblAlgn val="ctr"/>
        <c:lblOffset val="100"/>
        <c:noMultiLvlLbl val="0"/>
      </c:catAx>
      <c:valAx>
        <c:axId val="16764069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7640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[customer_dashboard.xlsx]Satisfaction!PivotTable12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Satisfaction!$B$3:$B$4</c:f>
              <c:strCache>
                <c:ptCount val="1"/>
                <c:pt idx="0">
                  <c:v>(1) very low</c:v>
                </c:pt>
              </c:strCache>
            </c:strRef>
          </c:tx>
          <c:spPr>
            <a:solidFill>
              <a:schemeClr val="accent1"/>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Satisfaction!$B$5:$B$10</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02EC-4352-A619-C0E09D5BB52B}"/>
            </c:ext>
          </c:extLst>
        </c:ser>
        <c:ser>
          <c:idx val="1"/>
          <c:order val="1"/>
          <c:tx>
            <c:strRef>
              <c:f>Satisfaction!$C$3:$C$4</c:f>
              <c:strCache>
                <c:ptCount val="1"/>
                <c:pt idx="0">
                  <c:v>(2) low</c:v>
                </c:pt>
              </c:strCache>
            </c:strRef>
          </c:tx>
          <c:spPr>
            <a:solidFill>
              <a:schemeClr val="accent2"/>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Satisfaction!$C$5:$C$10</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6-02EC-4352-A619-C0E09D5BB52B}"/>
            </c:ext>
          </c:extLst>
        </c:ser>
        <c:ser>
          <c:idx val="2"/>
          <c:order val="2"/>
          <c:tx>
            <c:strRef>
              <c:f>Satisfaction!$D$3:$D$4</c:f>
              <c:strCache>
                <c:ptCount val="1"/>
                <c:pt idx="0">
                  <c:v>(3) ok</c:v>
                </c:pt>
              </c:strCache>
            </c:strRef>
          </c:tx>
          <c:spPr>
            <a:solidFill>
              <a:schemeClr val="accent3"/>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Satisfaction!$D$5:$D$10</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7-02EC-4352-A619-C0E09D5BB52B}"/>
            </c:ext>
          </c:extLst>
        </c:ser>
        <c:ser>
          <c:idx val="3"/>
          <c:order val="3"/>
          <c:tx>
            <c:strRef>
              <c:f>Satisfaction!$E$3:$E$4</c:f>
              <c:strCache>
                <c:ptCount val="1"/>
                <c:pt idx="0">
                  <c:v>(4) high</c:v>
                </c:pt>
              </c:strCache>
            </c:strRef>
          </c:tx>
          <c:spPr>
            <a:solidFill>
              <a:schemeClr val="accent4"/>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Satisfaction!$E$5:$E$10</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8-02EC-4352-A619-C0E09D5BB52B}"/>
            </c:ext>
          </c:extLst>
        </c:ser>
        <c:ser>
          <c:idx val="4"/>
          <c:order val="4"/>
          <c:tx>
            <c:strRef>
              <c:f>Satisfaction!$F$3:$F$4</c:f>
              <c:strCache>
                <c:ptCount val="1"/>
                <c:pt idx="0">
                  <c:v>(5) very high</c:v>
                </c:pt>
              </c:strCache>
            </c:strRef>
          </c:tx>
          <c:spPr>
            <a:solidFill>
              <a:schemeClr val="accent5"/>
            </a:solidFill>
            <a:ln>
              <a:noFill/>
            </a:ln>
            <a:effectLst/>
          </c:spPr>
          <c:invertIfNegative val="0"/>
          <c:cat>
            <c:strRef>
              <c:f>Satisfaction!$A$5:$A$10</c:f>
              <c:strCache>
                <c:ptCount val="5"/>
                <c:pt idx="0">
                  <c:v>Product 5</c:v>
                </c:pt>
                <c:pt idx="1">
                  <c:v>Product 4</c:v>
                </c:pt>
                <c:pt idx="2">
                  <c:v>Product 3</c:v>
                </c:pt>
                <c:pt idx="3">
                  <c:v>Product 2</c:v>
                </c:pt>
                <c:pt idx="4">
                  <c:v>Product 1</c:v>
                </c:pt>
              </c:strCache>
            </c:strRef>
          </c:cat>
          <c:val>
            <c:numRef>
              <c:f>Satisfaction!$F$5:$F$10</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1-7533-4DA8-A2DB-FB5635C45DF9}"/>
            </c:ext>
          </c:extLst>
        </c:ser>
        <c:dLbls>
          <c:showLegendKey val="0"/>
          <c:showVal val="0"/>
          <c:showCatName val="0"/>
          <c:showSerName val="0"/>
          <c:showPercent val="0"/>
          <c:showBubbleSize val="0"/>
        </c:dLbls>
        <c:gapWidth val="219"/>
        <c:overlap val="100"/>
        <c:axId val="1676406559"/>
        <c:axId val="1676406975"/>
      </c:barChart>
      <c:catAx>
        <c:axId val="16764065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406975"/>
        <c:crosses val="autoZero"/>
        <c:auto val="1"/>
        <c:lblAlgn val="ctr"/>
        <c:lblOffset val="100"/>
        <c:noMultiLvlLbl val="0"/>
      </c:catAx>
      <c:valAx>
        <c:axId val="167640697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40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[customer_dashboard.xlsx]Count by Return!PivotTable4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'Count by Return'!$B$3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FE-41C3-BF45-93920E73E0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FE-41C3-BF45-93920E73E0A3}"/>
              </c:ext>
            </c:extLst>
          </c:dPt>
          <c:cat>
            <c:strRef>
              <c:f>'Count by Return'!$A$4:$A$6</c:f>
              <c:strCache>
                <c:ptCount val="2"/>
                <c:pt idx="0">
                  <c:v>no</c:v>
                </c:pt>
                <c:pt idx="1">
                  <c:v>yes</c:v>
                </c:pt>
              </c:strCache>
            </c:strRef>
          </c:cat>
          <c:val>
            <c:numRef>
              <c:f>'Count by Return'!$B$4:$B$6</c:f>
              <c:numCache>
                <c:formatCode>General</c:formatCode>
                <c:ptCount val="2"/>
                <c:pt idx="0">
                  <c:v>5184</c:v>
                </c:pt>
                <c:pt idx="1">
                  <c:v>596</c:v>
                </c:pt>
              </c:numCache>
            </c:numRef>
          </c:val>
          <c:extLst>
            <c:ext xmlns:c16="http://schemas.microsoft.com/office/drawing/2014/chart" uri="{C3380CC4-5D6E-409C-BE32-E72D297353CC}">
              <c16:uniqueId val="{00000000-DB0D-4B13-B820-B4AC3BAF165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[customer_dashboard.xlsx]Revenue by Date!PivotTable1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Date'!$B$3</c:f>
              <c:strCache>
                <c:ptCount val="1"/>
                <c:pt idx="0">
                  <c:v>Total</c:v>
                </c:pt>
              </c:strCache>
            </c:strRef>
          </c:tx>
          <c:spPr>
            <a:ln w="28575" cap="rnd">
              <a:solidFill>
                <a:schemeClr val="accent1"/>
              </a:solidFill>
              <a:round/>
            </a:ln>
            <a:effectLst/>
          </c:spPr>
          <c:marker>
            <c:symbol val="none"/>
          </c:marker>
          <c:cat>
            <c:multiLvlStrRef>
              <c:f>'Revenue by Date'!$A$4:$A$43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'Revenue by Date'!$B$4:$B$43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90D4-45A0-BAEC-7419DE0D5FC1}"/>
            </c:ext>
          </c:extLst>
        </c:ser>
        <c:dLbls>
          <c:showLegendKey val="0"/>
          <c:showVal val="0"/>
          <c:showCatName val="0"/>
          <c:showSerName val="0"/>
          <c:showPercent val="0"/>
          <c:showBubbleSize val="0"/>
        </c:dLbls>
        <c:smooth val="0"/>
        <c:axId val="1163100111"/>
        <c:axId val="1556811487"/>
      </c:lineChart>
      <c:catAx>
        <c:axId val="116310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11487"/>
        <c:crosses val="autoZero"/>
        <c:auto val="1"/>
        <c:lblAlgn val="ctr"/>
        <c:lblOffset val="100"/>
        <c:noMultiLvlLbl val="0"/>
      </c:catAx>
      <c:valAx>
        <c:axId val="1556811487"/>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0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[customer_dashboard.xlsx]Count by Delivery!PivotTable3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'Count by Delivery'!$B$3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B4-4C29-8084-4A13978BF5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B4-4C29-8084-4A13978BF5E3}"/>
              </c:ext>
            </c:extLst>
          </c:dPt>
          <c:cat>
            <c:strRef>
              <c:f>'Count by Delivery'!$A$4:$A$6</c:f>
              <c:strCache>
                <c:ptCount val="2"/>
                <c:pt idx="0">
                  <c:v>delayed</c:v>
                </c:pt>
                <c:pt idx="1">
                  <c:v>on-time</c:v>
                </c:pt>
              </c:strCache>
            </c:strRef>
          </c:cat>
          <c:val>
            <c:numRef>
              <c:f>'Count by Delivery'!$B$4:$B$6</c:f>
              <c:numCache>
                <c:formatCode>General</c:formatCode>
                <c:ptCount val="2"/>
                <c:pt idx="0">
                  <c:v>1891</c:v>
                </c:pt>
                <c:pt idx="1">
                  <c:v>3889</c:v>
                </c:pt>
              </c:numCache>
            </c:numRef>
          </c:val>
          <c:extLst>
            <c:ext xmlns:c16="http://schemas.microsoft.com/office/drawing/2014/chart" uri="{C3380CC4-5D6E-409C-BE32-E72D297353CC}">
              <c16:uniqueId val="{00000000-77E6-4449-B06E-FD076C9E61EB}"/>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_xlchart.v5.5</cx:f>
        <cx:nf dir="row">_xlchart.v5.3</cx:nf>
      </cx:strDim>
      <cx:numDim type="colorVal">
        <cx:f dir="row">_xlchart.v5.4</cx:f>
        <cx:nf dir="row">_xlchart.v5.2</cx:nf>
      </cx:numDim>
    </cx:data>
  </cx:chartData>
  <cx:chart>
    <cx:plotArea>
      <cx:plotAreaRegion>
        <cx:plotSurface>
          <cx:spPr>
            <a:noFill/>
            <a:ln>
              <a:noFill/>
            </a:ln>
          </cx:spPr>
        </cx:plotSurface>
        <cx:series layoutId="regionMap" uniqueId="{44A9E09D-7F5B-46BD-8C42-BE3FBB0EC050}">
          <cx:tx>
            <cx:txData>
              <cx:f>_xlchart.v5.2</cx:f>
              <cx:v>Total Revenue</cx:v>
            </cx:txData>
          </cx:tx>
          <cx:dataId val="0"/>
          <cx:layoutPr>
            <cx:regionLabelLayout val="none"/>
            <cx:geography viewedRegionType="dataOnly" cultureLanguage="en-US" cultureRegion="AZ" attribution="Powered by Bing">
              <cx:geoCache provider="{E9337A44-BEBE-4D9F-B70C-5C5E7DAFC167}">
                <cx:binary>1Htpk504tu1fcfjzw6UJJHV0dcSFwxlynpx2+guRdmaBGCSEACF+/dvHdvnaWe66dSP6xYvykK5z
QLC1x7XXVv3z0/KPT+3z4/Bq6Vrt/vFp+fV1NY79P375xX2qnrtH96ZTnwbjzG/jm0+m+8X89pv6
9PzL0/DolS5/IQizXz5Vj8P4vLz+1z/haeWzOTOfHkdl9PX0PISbZze1o/uTaz+99OrxqVN6o9w4
qE8j/vX1f7WPHx+7x9evnvWoxnAX+udfX/9w0+tXv7x81B9e+6oFycbpCdZS8oYnCSMJkujzL/r6
VWt0+fVyJJI3giFKCSLyy6/f333x2MH6vyDQZ3Een56GZ+dgQ5///W7hD9LD92evX30ykx6PSitB
f7++fqvV+Pz06nZ8HJ/d61fKmezLDZk5buHt7ec9//Kj2v/1zxdfgBZefPOdZV6q7H+69AfDbFsz
qKf/oGGIeBPLOMaEyhcWIW+Y4JQRQb9Z7Is3fLHIX5Dk5xb5tvCFRbZ/T4ucK+eOf/pe/e6y/5lw
IUhwEX+NhpfGkW+SOCGIEfLFOMnv7/5inL8o1M8N9MPiF0Y6hyD4G4bN7tkMpfoPhg3ks4QJIpjE
XwyAX0QPfcMYo5wh8dPo+QsC/dw43xa+MMzuv/6Whrkww1i9yh4H0yr9n7RP/CamkvKYoi8RxH+0
D5dvsIipSJLkpwH01+X6uZlern9hrYvsb2GtP4/077HBD3f+b7GBfBMjGnMUQxb7HhRI+QZhQSll
7KdGelGw/708P7fRi+U/bOHvgQZuzfT/JnroG4moZAR/zW70R8MI9EZISG0Y4y/R9aL8/HW5fm6Z
l+tfRM/t3yN6fpAaQPXds9aATZ+ff6/V/wGcEANsBsSMxNcyQ14YKnlDGSUx+x12w/XvQdxfEunn
Nvpu6Q8bhX1e/P9Jbv8edn/rTDaP42P+uaX5Dnn/+dXPu4c+68XSP+uMvmj48PTra0ITDMjgW6t0
fMgPBnhZJ/6w9PnRjb++jnj8hsUk4UwkMScEwN/rV/758yXB3lCCE0iRmAEmYVS8fqWPZRW6ruRN
LASmIhaIElgGq9wxZ8AlCp5DsZAA/GOEZUy/dZRXpg2l0d/U8vXzKz11V0bp0f36GnL161f9l/uO
+4wBBzFCqeSASgVGlEPG6D893kDbCrfj/8ObxXZD6+r9MoqqT7FsKr5ZXWn9hsyDXPJx7pFJBeJV
cihIKNlBEy1Flqxu0hnxSb1s6bp0TW5iU9p91Brsh7SfdYdSVFEHLWwszkJRsUNvRnxh4pYdRjZh
kgZS24e2T+hhVrhoU1+3UZs27eLTbpXiTFaFedBO9A89Woshn2vA86nXWJzhirBHPcz4opNdpDPo
WZMknQwR/Y60vBpy10THJbTouqypVbgidpT3E8XwYt+jSKWjE8tNucTyvlN4uRlqQg9F03VFSvuF
D5cl0Y05MfFgxEkiuXtyAuG7VndNmeJKRxnWZauynoXlKrQLnbJmkrCNXrIhSQkphz3CFN8hhuNH
Tpblypho2tO5om9XL5YrTc2wdxQZlyadwxclsbD/npfFfZ208GhrVe9SLmvndr1c3VM9KNCAZobc
Kdf2D7SwaE4XOsBtbMHmtDNx/BhKWJdOJQgQYw/S+hbehmhJ7uqiMl020aRa00QusGvWwDtFQ/uH
tkawd9nG65xOHtGLhKnuVFe8uqBNVJ+JucDp4NVyXhdqPlAjm4NWHNbw6KjPZCnqMu2WLko24Nfw
zReDtqhshk2pCnlPpqOF5zAtV2BS594nwYTlzPdFwJulIXW3Qa5t1HXUEdiCCTU8pZ8r+Clc265Z
3E6gF19HIGO1RG2R+sCiOOMRL9XOjl087/umq9C7IXGMbttujUw6+/W3qphAE2jW8j60/mZcXbwN
ukpY1haquF+Jq6/5zCRL28VGWY87cqcZOOBS+aPXduDozcKmYhv6Ep60FgR+8qoA2aqjE42ILldV
4uEzH2fwBjI4sKykI6e5DDE9CIYndt5yPtqsLx04X0TaalPMBEKP+3584kz6Mkdjjy8qbyEIuVzA
wKYXiKRCli5Jm7rX4UTXslFZI9u2y2dw0STFEJZnppcJ2/O6oIeongnNgqcgt1ontaZdUyw3FJW6
SLXvwGMKPLmnZWHwSr1GYLv56CdBLv3DdDSRoCM9dPHUPwjs4GGjRWonYyJzzrTahXmWec9w/zD0
dXH/2YVVxEG/jTOn5hjs9dFJi2RebjydQCWelOFqKSEUupWYU1bVutmShMl7SiQobjQ9pVnfCnCY
iSNz2uoEvv4cElPbq12iAigvVBMYG0HiUFjZh5UPw97GfVdtkinBd8yb4j6q0Rylvasrk9a27LJ2
4BCciQkyX4lQu7aK/Zx61cF2kGIH5RYwqEUB7oKyDQ4WUQhy18ygn2Jg+G4mI+warZBBGEH0wCsj
z7xp5dlqEzDhqAI8wfS4XtM2EoPIJu4qelXbueSbaHAB8mm5yg1qe75P4gFtUVvLs9gu0Yb6KhrS
xTSwX7oMpd+uLkxVLiEoipQMHQi0UshYHTG+uglu6c/LepK5ClbtaIBYbiSkZ6GbSOYdbuE5LOnY
oWlmsalHSBkIFfhujPsJNNix5aYHR1cpqRr70KDC7iV25a4YK3LHKfh80rS+2IqqHtZbJ2XM9ssE
KZKusOGlacCjIknAUC2J8F2B1rU/KQ2Pl5zqrq1OuqJWuxqtajcx0qzZ7MFKrSrYo1MEUjMuAvhU
AfzinIZkBbMOro0fkZcQ4YvG+M5OAd/VcfBh0wwd1WmHDPgLdqPMjQYv9XKGiOgSiy+Ukfiu6zDI
U3d9WeSzPHoOx60JJ6we4PGkLNxT2Ri1U1UM3i3hFfToe4OKcX3K+mnYT5gju/3s84wwWIRG2HNG
7NH/J57gi0nN8h6YOQ77RMe0N3tsx+vZxs2yRcpBfhvcKDZtRY/+KIMTWW+FvI/oCob8ktJqh1W3
6bkHV4oLMUyHWjgbpXZmfsh7HOErlkB0tW0j62zyoF7aLtvPEdfNgt17PS44W2w8VNvPmdWYCic7
Xwl7jxXV+t6XZWjexZ5CnmjZMUvh2asdq8b4UbZe5vVku2tcTSQTpX7S1SIPQ98fi4FFx+JclJCB
ZbviC7/GkMhawA9TJozocbpUlcbVJQlV2EP6oZ3f4HICCJECQjE4S8wqTzvtxiolvFhKUImS7fVa
t881Ui0XWTtG5T2U0mGvx7gDE2kEUdNMC+RaiMlhU0GKMWnkSVxn1A7Jk9HdvSnxcCKLZUI+DcIv
gEPocEeYOBh5LEQu0e2dCmV/CjVGXGHNUQGxO9PtYKlKLcbjBTS15hT4+DKbRVm9VdzGbRp08cGO
JI+IsWcOyTgbRp4hXkMMpFOHu8jvxzEcXDX1p7yWQ1dcoYqZTMrxnbbTtu+d3UYJl1c9m9O64zcF
YTF6F5K2j6BOmC4pDhibDrJqDRHOkmSzUjSRTY/6bkMSsuqMuzEu08SyOusN6fYY27JKFetFFrGG
bhtNZplytW7RtPiTuK6aJou4D3NKdF+FbUhCy/cS3HLISjfFC6i/kqcjZeulWEZ+4moJZU4tdq+W
qB/TzuO3DM/mPEKJvlRrI044KcB7MQNQUgmTl6LuqxT1C0nrhk+nwzKjc05LRFMXxctjy0z9NvDu
Lau5bc9a69i1bSqdR6PzImPrILdipvNvLgzyYyXGNnVeknQFJ8ttzNVGDGHYhqiWezTbeROWscs7
0S9VxljdpBN19bkYqjqcg76Sp3oUertOvoA6rlBeKv9WyrrfNooPO174D3OxZLGq+cfSLuGmioPe
4NaSLW14nZIxHq4dArUmUid5vHTLp3oid1HNixR7586Fqtbrbg1xZvjUbU2I2K6QMz/rpWJ5ad2d
lVNUp0MCyCh3nTXn41pAimo6wCe+6vMScMPJ1A34hLgh2sfSuEMjJ3Zm6IoyUJrO58bGt0tiTLpY
K/JIrk1aQ8ZKwUOaK2brDQfUGa0NvoQiEADyzXpbiig5tAMN16WhGdVU70nkhp04Vgga+nmzlHLa
xw0YzKkQPbhisZu6H+T5WsfXk+rIZtQa3TRDLc5MaMe3ZCHRWej61qaR4LDOA3b9OM6tBFxCyHoy
LtruajWa9zXAd4B3Uzcr8G/S3JGhEHvuaXSBEosyqLx80wi2nXgctrVpuoNHnD9GTfd+iWzTppi3
XTYPg9tGHNwmDdyjNKzjtENFU2WxaGwGyb/crHELhaisxsOs46e+KllORuwz3KP2mK3wIdQDfSwG
1NtNYdzyHhBxDuh6ACSokN6EBjX5aFlyV1jIKJD5hy5XBqs0UoTvkVvorqvasHEkBDBai/1ZNUUc
pz2dajlBIhED6G6M0c3smxbnZdwOAbC4XZf6RhV4mVJcd6zd89XN5RMk/3Jb1cRuVoH7TRHNus/K
qliH1JS02I1JFUFiGlSyF83k76PGEQFlryBJqiZcbYZ+hA6ksjlPBgNUP8SFoqO/7xPRHtYkVKkc
QrNd13HNpwrBx5qrbUJa9NaXiwAXp51h0YmKj8APEmmn5CcpaXlW2u6imkf3LqrkdNoN4jxptMug
eBW33UTQe+ldMqQT9C7jSWNtUO9c0k/o0DWJHE8ii1cy7SFryS1Qt5P1eY0jQE4lNG7FZTFKD2h2
NtCGxMqIh8K2kNSLuvZ9gPQdkCzSGA8r3fG6NmuckZZFKC1dhHyZlTGa6IOoOqi6ZKpDkgklaLnl
voi7U4sG+L4xALk2KO5GAd5D5JDHE2DQaqgAbWnvAIgkM4PapGzfhhOE1+UmEI/vAIu2WWc9wHIZ
AT77ruP/SfMM/fnL1jmGxp5AA004tNHH69+1zlNVtKofVb0vjGyHTWcMXd6tbJ3cexbW1W5ZJwGN
GB23TZL6BorvnwuAgQV6KYGg+NjDc0FBCvajBL5KsFnJWO7jRYoyLbQr1WaSuCAXOHJVCWCz6HeK
qqo8Hfti1XmfuOKi1CO+E2jCF8w0gCr/XKqfqEVSQWMEsD1hnB+F/k4tmk6FqWpW7nUE0M8uUP3z
RRnApDM0x9moCCCfqVsBHEVz2T/8+dsxUCMvdQKvT45/AYJjhl68PvBm0vMKOgkttEI1tqGHimNF
V4NBqhBHgKK9oHcNL6IDPsJvzVpWn87M9uSSJWFu1hQ1Y1ntx2MH3dtS17+5IoYeRlNItP+DwH80
Ysw5jjmVMBPk+KW+ZlmqiEai3eti7oZUhmVyWZU0PYAmGAHbTPedzpPF2ceONeHGjsBV2Ap6eWWW
4abTFmjXb0zWT/waHzmfHzmhBDAQowllnGIowz+qMIpttE6AG/ZDHQFsTKJkuRmBkrp3QPG4VETH
9tcT4p4Y5vTQz9BfaG+GdocHKMmZc/2xBwPN/rlg9GeCJSyWSSJwguLPtv/OtfiM+qEbbLXvkxIQ
ammg95pS6f3AF0BF1OnbvmoFOwQDsHWzUOOak5mR+WZis3RpNXt5j1CAbpl9xsV4hDY2UtBElWwF
+K5KB5i7MEcMf+R6tEQQ2VFXAFvS8GGZzgMweE9fmlLV+eVmWo8sgA79clMVqqzTuV6XqyOOe1S6
Ad9anWiaNOY9dEB/rg4Cs7CXduKEswQDb8ASyV4koApHVoWZRztaxZADiVl1dSKmY6ujF5AeEr88
C0TM0a0mK5AnS1eBWEFN6+0iE9BWSTF0J/EatVndMvhPUBb8XDgwjflneoiS/mjsoQaWZvJTqfam
BAYsU7yfy7yc7bBfQwdvj0kD5E3ShBk8BBqCp8+b/cr9fvXKL9TlJ9NDHYTi/uLjv+5MB38+H9P4
ds9nmve/P53/fg7nT++CYexx3u5e3nSU5tuz4O1fpTuyvz98+AMV/W/I5i/Hev7Nxb/GRGNICpDW
v8XvH5job4Pl/6agv675SkEfhz4MmGLGEcFfeebfKej4DRzsAaqC84QmHAvwoN8paCCKf6ec0RuY
8oGDxbGARCXI/4ZxFgiOQPzotVwm8DtGCWaMxMmRkf4uiCUxWhQG8h0V5YNvqgV42MbkCUfvdZTc
DnO012iy70WH3wfvMcDJsHXLfDIGLvI1suRAfQedWCvXVGMfH+TUtLshoH7DI6uzcZbDb6GYk42p
uNgY4dBZVLb9BxhkopuIBLJbo3Ha0NavWS+U2haRXvKp5Df1rMSVXxXA2BGYT688PG1qUwpcXO4i
QjYB8PEJGofMzt1lcCRO+5GNad0uh8Hx9TqGQrEx3PMMBz/dESWbrAxLcagUABAW4Wu/0njnxvJd
wjogX7xvdxzokvMRKXxaU5AJIa2ucOIA50SJhX6R50y199MSoBda1jTYJN53fH40E4aEQ2e/GVi/
fFRalqeNZ2tK5WpSwPTJLnYe5QMb+M7r4DLP2iVvKX0a64Vu2USKjWoSlhZ8eiRz8Fk0zidALXbb
TgH7WK+QH9dRl7nkMvUV1zeddduxDdvVRJdFqNt8iuyy76n06cINvpE9ad+Pc9y/i+d620l/veKx
u2lg4HGmWmA60lpw6FqLqT0felr6HBIUyqy2zftpNeq6oRU7UBeNGaUaJgF9OQ+3lkbFLQEe/RRK
4MrTqIuHfTkm9qyoenUBxxT8+0JCRZJxIu+XjjY6NWbym8RwcVbNssudb9jBTq245t43qW4pJLaW
zPF+pDBh4NAwJlnN5/ZeNzo+jdtK7hBpASTpFfF0BSKp2ZZQgc64JWLTK4pBeZJMOK0ma1NHen0y
uKKo09UgfXIsoja1QnObqrbxn1s7dYFGY04DwLot8bz+wMkMbPlSlDqPCdDQNWnNrYChRb50ytzi
xuALmixAlR7rKRCn9Ye+P5I5EnNVblWz4m1XR8ArHtnnEM/qYhqbUgP7z5YcTkCB/Xw37KGVAFoz
VnPYDFawRwt80n1QAX0cJqjhEYW2BxiDEbQ6GLinmo/TiinK5iVAdofTgUB/mlifLCM8khPghzdI
A5lLSnDNeCpCs4/dDJu3oQw3vD0yY51BQEomE9AtJk6ajAawQy9aeCAeF+h12kHpPMxd2EDP3z9U
EH87lUhQ97JMYlMsCug9Xo3tfY+1ugiWuSdl13mHJ9o/x8uwXBWT6S8/S1YXdS+284Th8S0h/Lpc
qyhT8RAnGS0qcc0W8EEWjd1vbVexEx3r6c7VzGcmCUmSqePGR9qFmzDF41u+dHBjW9TkEM+QRDaC
mpAj6eZd7Vn94bOn1fEIb1tLOUM7GEh8qhZg1uD4kbn0vayqtAKKFgqsbe+B2SfvvI6UyceO8esh
BrLWHCl5vHizGYaRAEM5cbbvZzDqNDF9EnUrWI0Uvt+2vhufRl6pC41McgkAKZzaApObAtXixtuo
yyvwyCZdZVx8kGSwqY+7SqW6WOBBs4A38gDsaVtW0a1Z7bxbk9rc2tLKnWmBUf1src535laVR9LS
NYUeMzzOIjM1aC5wFp9hoHeKFHrSat4kJTx+8qHMeLuA10NnnCohHsTAAjCmBpBgvV44XV3MNlxN
kbubbQnDmNh80EqkZZeETIpzMk6X0ApeVTNq0nas9l09/BZ7eSqpadMxkpkm/GZxdAuTM2ik1/ty
cMkmRos4SxJ4YF/EeeOilPTBZIJoczNCHZtSQs20wwonN6yv3zpcA6U9Qw5vsCg3Ce9phrlmmerC
hVrkxi/1xhXmhGpeXOExWi7xQuqtMGWoUy+SapeYpoYpzMzyADOmlPeAfua57bMRmAtoZwb8pMsl
my15tno2p7ZS/WkNDWGuSYcPlMSfBjzutYivmeRt1swTvSS2LB6ikrx3kfgUJtOlq3bdtp1bYOeC
nvOoo2FTu7VtYApA5qxPEnM7weGbbK7q9amboaVeK53Ga+W2/bjc6nrqTyRvdrQegVWJVzCwSvB2
sVOR1j40Z02C3yYBRkpc2kOzhO6ABKF7D0l4g8TU54tuihTJ6aQv134bGfNg0cTSRRt0BtwKPxnA
8XfQrqNNPBcPCHc2izqbTjj8BkTUTa8EfwamRe2Zt+gDTyKzwU1zN2JXP4YQ0Rxi3aWKWpGhScMo
ygHVwGTBbDqvK+QDOrf7sl4pTmFIzrLVbIgsbm3nnqowFjnSIlws1eD7nJazGjM9EgQ02TpM+ToT
fWZwctFCzr8GtxpylBT4iq6B5Z5M2mQdEHj7Rjf9hrloTh0m/bMDCJuvHTmEzjQwAu4fp9aQjRVO
bmo8v0fFOmfIQLWXxMa7KJk+IYYebEV3KNjircdAeFDazGlMfZMZFkfnA4vfFkGjLIEwTGsYu78X
NdRh7ehmxEiceTGVOYAE8cR4PN/wWOG3TbBHDMElzRz0oyd+LHyczkDLLlk5129rPjUpcwwQbsHr
53EY2hMgpHkKQ/1iY+Zo3kJN99vGwdqyozlQbOiCF7W5hq5v2ZSVBWRFoxjm4IO46Ofef9AotB88
wTD0HYHVjgFhAcGpVhjuUAOZfFQTzyoN7ShMyIWEWW9dns3L2OATR4ANSyu3JhdEAhMuoO9AEBLl
/Zgs0WWCYQ7WULJYMKJBWTGUEdCf9XTG44GBx+gCZmYwvYOh2uqhDC6TuTAC8xMWd0De27jLC2eL
e2nVeOObVdX56qzW6Sh1dDGWIj4AUmh2GBmbq6UtstbHhgE/tPymO0IucVeOb/2g/L6vuH2X2NGk
LeTCDYziqsxz7zYR6xWw/euhgaMAp908RyfIQALrMbF7U8Qu64exzuoiFFujsACxWrsLrP3IXStS
NxT+skkidD4Ueti2MNffWVLNMLlpigwww/ligH6Iol1JyiRrxfpQD4PpN7We22zxdshW3OBUVa7d
dgyNmRkatlvNer6oKuyGY0dKpoJu49bNV2sDGK+ZjYPKNYvL4G17a2vngaRrogc6yguse/fsuQIA
koRxK6Fh3k5t0cNI0wKvAKcINtOwQojD0f50FkByQmt/qTmwmr2cQuqQj+/hFMRu8Uu5cXS9DQnl
F4siOB2FqHdB413ilctaPORmNuUzcO07OkLJm61p81nVU76gZTlRM3bZVLvi4G1xpkp7w4o43vBC
1IewJstpUYtKjps6qhqcJ3S9kQ1kV3zKpyhRcw7Thxb3u6bzdXlNk9puIISdL1PYMJvLVEZRCSWh
tAiljURl6DLu27AcFsC/61kMUKXJ6rJr4jy4Gihy0ZM6jadmqdsU6vZkNl2iGpK6cq7Cp6oRfmYp
UJuG7KEavls6dh0hOW87LaesZJO/Lfi65jis7qKsY7Ot55idj/H63q5U5Wuf3Chpoqxex/Gmkpps
WhnXl5b38Ue3mJDVRK8fscPjue94tFV4fh7KQHIfk/lczDPdcMHZCVug+0njyl1J35IzzxN7UwJU
yUkx0U2I+AcmUJHabqof/ViGTEUDo1Dvi5MuUkla1ghljXU6m2e1ZEUP07m+6NvdMjK1Q0LeyWhc
0rhhpysFoN229RMnQOwyOBJ0keAmaw37VLXEbYpRyZNQrokG7vcI+sswjB8R83BioYnrM++1Axzv
2J4mKj4MtbxF8yRRagHLRJtmHpvDuhbCAUhg4YypIbru4WjGu3ZA7bmruk/QgJZdboid4IDPuMan
MJAzG6WrT7broOpHtnvic3LMWcU4biet5u2A0fAA8CXJCaFAURVyzQAD3VBVx5e0XksHhyJaeoKY
tBseVoi0Sfv7BHiMU9tTfba2s+gzG8b2stGWx9kqaPVRWxgPpTC8XrYdrqAUIDlwnUJraAAHtFI8
iRJB4pjLGN+oqRTvxoH3Dyvt9Me1MqhP54KyCFI+lzqbkNd3GkB/HuNVnBZmNFsHiTEXeD2oUOi0
99BkGRi9Xahy8g94BOoqsZwCa6QrlQ3ApJuUwMsvbQmgpDYC2Cit5HgH/1vOAJPu0dj/y96ZNWeN
q3n8E/mUbcmLbt81O4GQDORGRYD2bsvy7k8/PxPOTJOegjr309XVKcKb2JalR4/+W9erQOXAPrgu
+zmb1rE4iK4fdrbtxr/SrqouItFnF7adzMXs1N+Lec123aIjjo/dTWGHinOWjT+ElTveA82YD8D9
66GYWrrbXDq7IGnio9UiO+Qq1lfc2CMHP40+JW1OTl7Fl2XoJPYVHP1/1OdVQvr170amfys8f+gP
5W8xnzcK6P9Ffvzt537iPmH4LxUJge4wFiEUgfs/0kMw5n8Fno/6VIkgkOHfYJ/IA+sB9Q0FckD/
fzEgL/6Xoj1FNuzBdShgx/8EBHoD5G5XBKNSoQdxsiH1b6mT0sstyE0RfI893YO++kYiPGCjHLMV
bcVgii8SLq871e3SLfLQ+3OQznun0e5LUluJLKfx5yK6UrC7w6FQTt1eTKoqu9syqIyz7JpiDsxL
UIBzNAcnDMtc7JMokt73iBI8fChTQM4vcRwY/VVUog3vkhD6SOwqb5Nw7KUJbPUu9dx+ok8oA1ug
RuNAVd140dJugDFak+XaR5WS/+V0Ixv0H+DdX9Fd4DZX+ZJDpATuZtQ3FPDvOFnkVdmQwsB/11NT
5+0Fh8ZSXpRy7Gx0gUKzB5xaM1Nmf5WuRlBz+huK+BNv/bs09A25xPWjCDmojy5V8Ka4mV+vv+Yi
7kI3zL7lXrFpSPpGBALaUflOm5/sPCW2ByfoE5nuHOmspr6fpAAS23tyDSdxBeVZdwUwTCusd6eC
GA3NH8boV7IHRHMzGWxkD1ii2qblr/c4p5njp1Y430LHjq5PQxclUXuCAuiFu6ttH4bPReDq/vL3
g/Pm3WzXRQiIoBeWS4G/vbmuGZYmahwRf6PbKIEoICbK7lMqtV8DlufZkL2rNRbSfpemDfre17L4
6lD8P97NrxDq9tjwjmC5vpLAsayhXx87AeVx3DkV36DRo1bQrbth8IWF5PSXzZpF5V3meI13K4p2
GR6KDjEbgoA0KxmU3w/EP+8kjmJ4Ps5gP5wHb9g2BBC6zBfXfpPhxJI7LV5II3sK7DR08pjFWobP
FlWuDz4WRlH43LgLsmLaQ/bJ6Q9v5VctM8OC0lrGoNSbx84PxJu30oeZmy9Frb/SCNSBPTetqfRy
dHTVqeW8QOgzRX7//G+4su2aypWsEhaqoJzGbwYgUQgrlOmdlzSzUeUgo0askCKCbVJ8qsOUy3VD
GLrFN7sZUTcDEWRuOjxUJsyXfe14tn5QVVrZ+tAGjfU/IK+ou5ff3+avnKyMPE+4mHEkqjRqOJq2
XycMWpkYIn2dX2bbWyaBOxQu78edJwEfOlsBRWT8ot0WTT8125fMJMMf3s8/BsvzUMKHwg0VGnZJ
afv1NuLW7/qlC5uXugwcanhO9Von5MBuvwTXQgfU/S4ZbPGlyoOaimoNIprgInZyZyx2bUq13Sr/
kvJTdUb7di3nwiBo/v1weW+nNf4Y+BB0+7HPG4Zu/PVGZzHVRtFTvXToM0DW8r4z5XDfrn1m6v3U
Lui00V1VI3/XLG0FcBgX6+I8TICzl52yZZ7sq3V1l+sqbesewa0Cguj3Q+A6JV2WStZqj8R/piT6
Tr549ZW7KrTR+yLTkA1/WKYe5oW/kS5UKkjCjXZBbw7jwmT99YGYmXU71qN5joImyIO9ceOAqaj1
oJTde2vkUNr18lo9S/SaQDk/yonxND3xbp56EbanYRJ/XkPybRX36TYUCwnlPaz9P6ZFMRcdDGtj
no1lFbVH0aEiuvW9VCzXohsWhkPpsVyfqnRelmg3APu09N8u7oMPSbtq58JWMl+frDN04V2chVuD
MMuxKtW5GILt9TSdUEwh6FJQFmPzYn1ay7CACHDLctu0kCc6vKCmVinfFDCU61NczTPvTgQ5kNOu
W90EXacJOtGdwmjY3h2qn4wGo/1xeTQYzjLt4mbO+RXoMV3uPHPqrTfoTVAVX+YurFtzUqP1xgcp
mrW/sbbQlrNXZf1q7yS6mi9A7qfkcx3XWj6N7ugxySJET/lfY1ujj/7D3HhbNRn9CAIQw56MwkC8
JdUF8FTiKVM+r17V2WQ3QxeiDZ+avCkvN7kPheL3y+ttNYKzlnCR7Nsbbf2PK3bW7dKpEtNnsQ7b
ZJwGuZU/v4sKNu8QJW34rHOxMgk56vddchtRWJinv7+NrZ39ZVGIKAz9zfkSEF8g6ZJ/XRSrGIfW
UWH1VMm66gXi8yFwvjdt2lKN0qKrPU48UZPdj12cUHFMisMFPWTvjzhiIlCGcdf7SXtd6jh8wIRR
xiAnkxeOH/rYcbFvBCvMDZMIuVbuSo2eVmqcRyz21GUeNmNKd3Gp86LfVv4oA+Bg9vsNRyysmMc/
CYbe1DU8mfgEsBP525ngn+KYItRpPbVd9DgOcKzqGFjr08RyRmfeIjSQ8iL1JhSJu7lQgi9J/6Oz
dUKzTWk4osnXDxrdIvfrt9kKs5QZX2wlsl071zu15Wg2zilYCladnqqtp/aWuGJ1Rl7LMvrDS3xT
2WI6IKDpjUfmDeJ7fFOqW7Tma5PX/mPcp4K11Ztku4HeEcO2dH+sYzj2hXvTGEZY4tTKraRY0Pvi
i5N6tPHeHGzfatqiK76UKOvkRTZhAwE+W6YmvNtEhMt1hpuJX7NAXHSnwomsOJnYcoDGZVEbHvcP
j/amy+TRlEeQg8dScQMkHm8erZ8LBJNDszyCcG+VqrctUwshR9Z87d248Ovdwtl/fYr8etsfK6fx
eCFzWJXJApIden1yUsIZpke6VMtwwDgKZp8YV6pJnTmKKSan0mzVbaBsXmS+mShrPR0JF8x67fIn
zlgeQ1ElkqHo4aDgZvHh5CyJFHcCf3odn60UFpjF/0fM8H+0um/WaEy7QHcV+Zv0QLn/aHW9aQUB
D1vn41hFDdXhtb3103ge4RNjP03qP5WFN9vRdkm5yddctiUXf96bLsXNG7pWDGAfu8FjhvRLv1Ge
7P2Mj8yNbIKjnpxmRh9dioUBL0dd07JQ9Bilyc5lfx+FXazzk+5lTDFgQY4fLBZqdoDKYeEjqmWj
+vna8NrVDOVcxjVrhVW0vY6kmLcX4eSZxxe15Gr84DZVw50Em/XiqQj77Zz6+9GWSvxaE3n4bROg
SHiepAt6e7KhHeycxJ2Xj2mKcl3v+gFn2F5Prs7vkKhLuxzb1IYmhgTxVZ6CJbdZe+WWKBPQQtDt
ONc2qRx5q6s0Evt2aubkK5J/92LSgwwPRVQ35TeZlyvatSasyNCBWp/eydFz5/UQ57UKwOToH7vh
NE1BPN6h+NJzswObqrwb4VpPHeraKm+fz/1gsVTMcbvmu7QerYQhmYuRxTCudlrK3ewEucxPysd5
9RCW/SKTvTt7QIBno6bU0/RvOukv+zSiM9tHK6KQlWMtU9FczsWih13bmTw8jSpKxCGonHn9OIWN
nz0Nskz0Qcje9/YL59Nm2YVJD1mkMh/+B8FwchH5oj+0jTut11rVrnv2JpyLp8Tp4tQ9mqKp5COk
fVI4jwqyfP4497Pob52ur50P7BjR8A1vV2gf12hMaqjOpvHS7r2aYQPPOgPdQIgh46rZqaIRfrqP
LNxI/OJVeVx/S33TjPOBqbK039XQTxOAcDnBhF70um6D+MA5ICjDs66cIrxDUuAUxXkMjd+V6fc0
rkXPKM8YVa28BWGE3j+tnu1MChDv9qF7rGtpTHSJdDhLy5s6mIs2OeZj0k/jzRTgIMkgDyXs44cA
mqq5DHOZJvGJuRKCbwIOg63uyy7OJrVLHAk1c0i1XfPlckIgnGZnrCDsNhjdJkmBHU02BJ8wUYZB
d8nkmBy9nwRtC7YcQ9eldv2CRSp8V/pRxJf+9ZtOlmF4AcflVA/T0nSyfUGcoXy0LqE1iX/hzY4T
RfslD4ohOs917lWoJeS47Ytu4GQ8TiICNpUvs4b0VPs8SFWQQL2YyUT3uXbyqTxFhXB8c1kMi4rH
d2EugkztWqU2TCKyfZAWT3g7tbNeS1l2jJSztJTsW6p2mwbXjtA2Km9wtGVeeQ/sm8f6OOUUguQI
6SS4d0rWdkvL6JSuf8TFsGTtwTVFbpFg9q4T1J98bKtcr8pLpR5Bp1t8VRy9GVk/HjJ2kL2HFp1f
wv3TsuzaFouhf5Bpx9PvTerVIjzl6bSNmCj7gi9Nl/ZoCKtoK/lyhHKL9mrqGybAWtNvnHvoRz5n
Xh8Vh9HK8LV5xD/sJZ3mamXqbTpEL9tej2dk6gf/5ZXzNs61VDlYkjM4llfh1EWcyu+4IhQnDpgq
Oq39FHtL1O6zOA3QpDDlh3Z46vN6yGrGy0nX5pwOq/Tm2ziPtlvOeNNmfQiZWVxB8Ffti3bmbYKF
FtvaeBUsDt8rVbUNzTh6fJQtNm4n7mGsOy67//k81grRvgC4pXwvmE0TPhSB1NCzclIAQNgTU/Sq
x5+zR6+d4ldGubM9nO6XH4MxMGvs/mePq4I12P4kuqDA1AId8vBzqJ3Xj/97kF8/B1LgF7eRbypu
wKuddHwpstBk9pzVYuGhWx8HdrlLfJFk7gMH8KRRu+D1RTXr2DPVOHkPNrmsPbXoYOcV6biE71SF
emZ9GP2q5CO+AWOze2AOjcuocCF8JlQa+D1Zo1Hiti/qdQQbwwqirr0+U+pnnNEwLNXh5F1gu9pO
5+7rq32dHqEuSsYHOzE/cQyicnv4GU8D8xRD13aZVKYh31yaFqf54+pkcuiveFKxDe/rRFrRHHGX
POT2W7zMdvwcykXB7MJott3664A667TyhwYaVkZHxw3qIr9c/SCazTnZQCT3OGVDw5pWebIhH93E
+83GyG9fvDCpmT5dQMfKw1u8ROE7/GDbzTX+uH2BdIz5Um6Gtc2oHmz3Xw+oYaZHXGVlkp3qZBPd
pq3wEnEBDR95/bV4nStZjtIhOv8ccpWPltuZM1HwS9gBGi6em6xgnx+9dg3dRzq3PB4PpnUQK+/d
LtFcHOdXw5GpLw3YZglgAGTDa0qHy6hJtuU8sL/yvWIZwjw+FTSL83IlVFfOzQUEv4spvlSyrEaU
FwmwoaeQVLm7tG87vtA0BuVd1Q78d6lgHp8Dd/KAilqw/PJuLHoNKIAqmKt7adKMT5u+gVOAXtZt
7k+KUp6fZtH6VBi8W+UQH8uKLRZdm1Nr1V0Giq1q/uwiJKDeJGXTFMXFTzg578vU5qchLTnvfl2Q
OghxYfKU4TiLH2umRUDKgHUafn19EvjUpv6xxUI7hRf966PPuKUZIkjsteCJimTqgmO4uh5Vrrdy
Gz5vNtusAa/apvgrfhp3xcQIeIO/PW+fZT5fLBOcz7cZ6KODmm8FV0ZXW9RqB2SxhNWtMJ7lE+Hi
bWfYMRg65tUryLJ6WIc0lGVrtX+Z6Hbld6yv0JvmWA5q2AayAKLUXsHRt6o4OyFjLQEmgmtMONt6
6uWUAcInCFMplSLUC3tet1BpUCgJhEnFxYAikfH1h7gAi89L1HnBNYJ8nvLzRHumnatJd3D/d0rk
G0jZDGx3t1GhRdi/l8BYiz5i4XeW9BROBqXBAeiCBItdBAgUPstEoIbAQDUpXv7q4OzTp7Cutm2j
CvQ23awPJ4vH7Ad0hOUYJFpkbibGKyyklY7eF/j2nAdLMw2qsBq422fqLfPLmczKCOQombdpZJAC
tyeOlxtKhctvA5Dhd5rJPOOoTVvvRc5lWN6FYWuQZEi/6Xrnrynz8lkf2dFEGew6FJ4Y+ePSi+wT
iORU9B/dpM2TZK+DRaT4OSJ6m/abGjMkW5jlYqCJsy2GsVJ7x1+74mlFIotRbWB3mDns49+kp4yi
QA3ewCyvcuXvR77pRCMGfpip+fDzSV7fZWtyAGI0WGLZHutHuSnLcat/akm2akL3vy3erKu2T9Q/
0Hs0h9v3As91+AR6yu2DWoBOYPYf6o3byBBzsJQTukV9t/aLZ445C3Vblara/ubnlKWnpBIpLCj8
1SsEv5VTJ9nbebEigiG3bnw/pFECyzy5NYA97iW0tMg16m2VJ866wYEdPBFfJG1Zf9muLvNbuvAP
d+CW250XGUwjosgfFwqsYkvDXM7Lfj2x1Vm+RlgcazPI99DK2/MVr0BjSzAJs8Ep2w2E7GxopTxU
Cb5KvUvbcHAehiwwfL6fYPHGq8xPtjYulTPXQK+73dbwY8E5TcE+stMBumhaGX+jGXGmzNucjDRO
jWyTU9QVUsm8ZDWeXgcEHHgrekUcbi2W7Dwnv059gUv5D8DXmwM9WA71gRnsU9xC7x+wctrDIYBX
+w9p04TcdZQkM6thIhLlrnXktoLKEeAFDU3Wbvf+h9Pdr2e77fJkeeLt2YIjuf6bg60d5saZugio
6rU05mDA3AXnAFbS7y/1BmhiNbkRxgVAmQAn8z9E/hN6yFjTSv57jrjF3DT71mgp30UKzoqKTGIC
XwaEQkwSaSWv7Gdx/P29/AohBC55V/y7hcZBhzP9/F9hPj0KH/g2Tx7UFtPznAXe1o93XUwsx4qi
84/j/M8LEu0EcBCS0gO4qN7gikVqXa+sXP2hnWs2iqRgx7+MloIy93Nl//4BvY1k+pthiycEu3WD
yPNj34OOenPBucRuV/clh6zXijGlm5AFd6lYguA0Y+wZTzn+P/t+mMSSH6qh3uq5wGvx4HQrQsU/
oHLerzOdMecoRX4C1CixEEB0b2ixBQf6FC2i/VC+LqqJvo41Pg+Fpq5n8ZjxClI5oEE9KDwP3EHr
pNuN5Ea0A2ERLSf7U1CJJnB3M6Vl2VPqWz7O+tDEPSzCF+1+euWzzGuZ/f2wvn2NvDjpCjeAMSEw
LX7LsrLvEggwO+Nd2hVbZVp/NEKmQzb+fnFi7Nz/+fUClxe5/bMFHP46T6OZbsTHlnn3c9ub0Wnm
O7ehsjY78hOS/whaC/Aaxjh+eL4tKVb+oxyISYNEo9O7e92WaJK3txEVJeui7hAgpX+YFVt9+ds0
ZUJAP+EIRZRCCh147a8POC3rnNk1KC6i2rEFTu2qisRzaFkw/1mp41dzARFDexGzxiHzbamrtF8t
QxImF6+tyBiAjjCP/Lbiy+9f208pxt8eDKyQS+GlxnBKCYnf0oWuCy8Tod0829V3U5RwwbypEQZy
YIfmr26t4dD3TZeArapdpVdOizuCHnqvuma3xoaV7JvCgPzc+BLswb2vdJAkzcVCbxA0d9ggCm9e
9tqHcvrctW3FMYi0Klm3x6rEgdgjS3bDriJJIQBquxEkQYnwXr3yeUXIYUS803XltfNtkeCGQTIz
jGHmgYnkSDUuOGhEuHJLh6yA+vCzQYkcfizdIbzcpgIdesxmEf4oY69HjWJyKd1TWvmUbo6GWxsw
jb5DQ9v4MeeE2h/4AC1WOER3gnAXfoHz2tsYyFFWu2uQwWW7ousrD1FbZ1WdHUITlfmw+zfk0bJt
EkDx2sj86KBg1ibGd23jbROP2lG0l5wtitDHXYJp5aFC3Emn4MJWZMm+nCuCgM/g+WVePmIKyBUy
56VX0lzmoetsYEA3WnDW5fUcpqalE+0hxUQP7AoCE8Ey7PK0jxu9d4Ymmdxq1wrUQ/69ahUxLsRC
YFxtPwaLGteGoB1w4fpAD4hL+q4hCKMJP2YGtDk5IEJCTnBKbet5+b7yaDr/Wjh6dvFVEM6T/+wF
89LHd7KatHlfE21R+Me8xi7PSZjCMfdEkxDz4h/rZuHd4lvwV7vsXAdkYtzTmuHh2y9y0dNNobq+
W3fQ0VPGaVrFFl40S93uLN2yn15CtyoWgh4kDTfpOlFd2U81yIsz7DCYbJTbz1rUwocn4U1cUbfz
U52WoT/QRf/oswC+tz5xqftt03mdGuWPbrCOcL7TUSsUMagirRtWBIh1hARxG36B5nYqnFF9pIg3
8YOplYP6OQuSANtMMj0ESxbkhyWb9DmTo7jIXLFeVuSPXIBkNB8iG/r7WQXpXZT1JRYyOdqPmkl9
IZPNp8zqS19ya8pPiZs1h3rAV7fTqZUnDrtASj4ur9i4z03BcqwnE94gaMZDKNOUt+s69pRHszzm
TTa8I7imd4905f0xXrBOMWPD6mtqhgc8l+baSidBNd71x6ADgkb7khCLM6hDqib8ZiZt4fVN9i1D
x04wENbuRdb1IdCqvYpXvzqhA4UFrk0g+dXxUu9lXkeniV95GXMee7EzVhZ0D/pbqzA7FrNX4gNU
eUDmhNs8GAk2vyuBaDoU3k3yOM1r/KV06oCj/FB9nGI/O7p+716ROIlpp3EccSOB6U627wi/JPvk
PeBhhl6pF+obgnkybCLPeB9GP0+zk1lq5+h1Vf+hGyWAA6Xg0GFUvxIdoRS7oCLoRUcKk9WnbPTV
cokCYfja+TL3js1gsEsmGd57xKZB/D3ug6g6ONqxV5VCjnCQXp+/n0dRcE6qmuug6z1sBnHafHHz
ztzMpDVfd6G3zVAdbBxqMk5XM+3srRsV4yXoN7EX2Ab9Q0z1++ZNE1FRKzkcKcdm43yeTDt9bx1n
3vuZt37purzxURQY5IPr2jFz05KIABRTdjiYdSrmq3BIkMm7HtbCxYsoxBypyK8SiInRXJfmimwQ
e/LN4OMTrDB2iOApmJav7qD1nfRYPmM39AegRTfbJXM1RodgacRRRn19Z1JpP2MYpydzobdRKQ8F
GoiC5JIkQKE/CPkFZrrZCb+szw1Awc53q/797NXF+w73S7Ev+j55bNOl/WRnU/m7dh4QeHvEsOGu
dEsY1xjMjYU3p+se29t0jzcyLff1OuZfiMciuStxq6e6wSBgzOi9V5AIl8bfEsusq69kVpPSFYfz
TQ7eP0I7SMINe93vNKpfTqRDchPGDsaQ0ivUF+vQ1Bxi+jOE9XnX3odTWJwo9LjqVLZGF73XpPfo
dNB2TKl9xAJsziNRT+fcjOEXKzDPcE5+XNtqjc+tkQuJbVXyfWFAzmkfDQPhku7y0Fu8bTsrWxjb
IumJlxzHyxC7wLmlD/V2SdSpR1X36kXMRnzMrW5exnVcvw9M8MMYNf6tRFhwdtkpDu3c9g/0l2ib
p3q8IZ2teF7JFzuLkmSyfQ2cfJcurmQvm6lIbp7F4EFBEV5EEDN709X5uQgG+4i2S3D/o3/lubU4
5aHoCLXU7b2qU3vhLaV6qCq7Xidd3h7niJLLMbjCx4fP48oOcrqvO20/2jiWX3EPURz8dhnv5FKx
eMC03nmiH65nG02X2USmAbhNXJ810W4HjscoLIE91OXqWH2jKW/vCbdLH2Ogk8/tGvcf2fCTCxZb
dLt6To+GKcxOpdLBDQy3R6ZfpcpDvC61YL5bgpUSp7kvgODvk7kx5PGY0j3ZiaBO0w8SXXywrjdW
yeEaoVIBOlA1HxOxqoqaXRGJFhXxhQfntx/NKt/FYyJA5q3zzdE+GrSbJZBrpoifm+l1D9EApB3f
FIEYo/7oYnrB9FYqo28mxyT3oCzlnSOX+qns7Rd+JgHozbynrqKDyYcov5uJxgx3gfGyK9UY/3lw
9DDty3Ryb5H6DI+ZP47tOcUFIPcq9aJrAh1tfFIuZo6rKo3NAR4XM80I332I1YqJCtuGGneV0PVd
48D3Xy9OGzHWoTv19qZVI0SPN1tvuqwxSrwTs3TeR7XKzD6cbdocU2XshzzJxuoI5buk11VG5Bzm
wDpAhKi155yjsevWD0tc2yE9b62He1Dt3GAwZtSaKSmusEuHtsSfSOeyD6pBj7egJTmpPYOXfJyi
FRtJ45bhDXI97R0mjxbxuucg3j8FxFfFljpiTR+ENE5JjazoYuzD6CrwZ7fOP65i0T6he3O7Wfx8
ip1LNiWMwLktl5rotbELhgdFzgeGBz8pld1ZRyclWWNSzQ+ZQDVDbKAs3zeL56znKeRUiX2q9d2b
SeUzubAWHP82KimnBwRyKyk4a3aVk5+4JyWquOqdZe7yd+XihGoVDH/tztUBnKYqNpWW8YPqXd/L
PO4PS0gWqg/A3jWshxh6cz9gta2O0hvK9KZIYWd3VQ3Mu1/7ua13OHghfqIhLy7qTAYkmEEU3hYZ
MOkhn7P5QiTSiw9h7KYRkFhuvcsisQY6cgiiBUc+7HfY+/2dE6g52le5JgotIn4NKA7M7skzjv02
Yuk5CGsIE2ga7QmiMFKfKD1auNRp9nDzSNEmvMvhB/LDmojGbIiXrNxTSXs+0OCPnrOvFKE2Do+p
KQ0Wi9ab1bGoIo9cMePPTRDces4YDo+QuZW+yDfjdjKOz+uaJo9Jap4TZYKcPICpepjQdhx1rO0Z
503rUiRCC/0Vrdfl4pd3VmTDaUyt2pvWrKSNItM0u6oKqgdbl+HB2pB0gTiT1Nexr76SHLSeoqaE
xktmfQvDGLt7b+4mAq7YbOS9ItjyAQeftYdsBOthPjBhdujhpm9eY4r3piW599hFUXLTkQn4MLSE
HhyHORn1Jahxspn4iRysGhxdft2Wp6LVwUNduN5R9WlzXWj8k34xy2vfQFo2SQd5rTgWHXxfj1/q
IRrO6+z75c6N2IQPWLTajujEsLlDPzj1l8ZOpNmSfzDv2yLJ9zLsRoNvvtJoSBFEDpddyMMdF0Du
B+KFs28a3puwM/i1g2VRTrt1Kewduzybf0Ya5iHL6S+4Bf2BXScjmUKF+4Hgvac8S7xnkLf5hGgH
u62rqlNkovyeFFK7H6sw/eTW1SMJu5ykOLidIl/nn5vJx4oYCOy1wtX2iqRJXKLaznm8zwBHr7Tx
eejEBeHO5nHPYVe8I/NvuBonL/tapCJ6LnTifSo8Md2MMLeHwLTNpQAyfgJ894utps1mJ3K3vQ21
FvStFMdtEsqvstgOw0tdbbv27HcvzRg72bEMM4hQwOQmvMQinzX7zmZzD9e0NoCF0ZR7e7Io6aXJ
18yD29J0/kuapj325JJ7IAsjSnF88nv3wF/MiXQxwWUVDn506FOEnJZeq0iuKvLk/stwakv3hRHC
fWbjJTlaORjwLpy+CA+9yZ2LrA38x003cPKwNQ07cu3MuyCY85cB9xbbAyfPUzNo1FAYNcUN1J29
Nguikp1NaGlu5m4wL4Xfz/jRgRnHXTaW89e+X1grLErOaYMBxfxGOBB/CSM3Hut8FFeA1AmSqWwm
TGqTjX6XSEj1qYrS/lounN+IPw10fyh16wRHDGpofkmNDZ56koo/k48z74tOdAeiEFr3bpgi7wF2
LVaogujhdmE/peUZb29/RfWrp+PcpinxCbPaHJpr5zR3guRhZ4/tE13RUrmBOVpytcmo7dAsyL1M
K4K2ivGUjCFUSoXNsaBJs8ftGDvuNbmwPj21qPX6qSatu3jnk83dHThV6GKLlSal0+ytNyTlcnZc
P6/lu3AQOt4VXpuJLyWyUaK1Ryeec2yvti5m97ZIm7BRe07bsyRjek2rbthHbLjBckjhr+JyN6Dm
lsuhHhddFWRdaF+4+26YlWfuyxF0SOxmZN5qONnBtNmnJClkkxwmlgo0Cm4cUdvdOLdN2BO4UYT1
5UA2X/VX1xIDExzJvMxIxApauLYH7fpwL2eDUKqvD3YhWi6/zwdT8B6kg1xqyFEywwEQT2d5/O+V
oyISUcgFrpeDMiQ3fyIhwk8fXsFax2yEQ1+qDRr1PT2ba/5XCht1j15g40FYh2v0LZHancMzuuqV
9dZ6nco+D4YE33RXxwBdDidbnU8hWwTluH8aUgCF+KanoZzv3Fy5i9wPBHS2xXmF3eJtseXlTf4i
YtLLqkNQ9sNSX4uBx1t3/G+wSNvaI3ohf+xB9IHJwmOIUDXD3DgM7dKgQ8p6ehzODkl7MiYm6BKZ
XnMoUCHd+oi5aN1x9p7XRWH862N5zvqoWhYDCktOdJvtkVQN5UTAZT2TNnM0E4obBXZQN/HNSuuH
59kpQw0LNmpliLuQrZJHbJVCnuH9qicTD+Wjg7qmJ4oK89lODqydI2qT6ptbb5Zl1O+pJSg+7EiX
JMkPv/F/s3dey3Ej2Rb9InTAZMK8onzRFD0pvSBEUYS3Cf/1d4Hq7itRCjFmnidiYqK7JRJVMImT
5+y9tj+DZb/GMNRNbyr7oxeH/ZVEHbunDxyfl3pgrVLT7i4wnk7QQ6wcsVbvMQiutOw28cbBOdSU
cI5vFdW0IAqGtNg1rY6KcXTxVmLO6dOXagYxydIqALjZvEc7SB/zdKNibRgpEDQcyw7IhxUMESl3
jS3afB3k7viszcE4AcYPh9q4cdM4lWtC34qvjc4A28dQzNYAeHbPbqRJjGhDOdGofRfJtH/Brrl0
XKiozWI1pxG8Fl5dgbbNO8NFnGPWGEQDXWAOFZOu9oYqnU+AHwSOaScww3JFQzGW7FCdSV3mrq13
a1OXXfuE9AHZhN9UqOxWaDrqngLJMNEV0dy6DNl5576oqcMvRgZuow/tzNk4qZ0dtVCVSNk7ALcV
2roqR7phTh14k0J6jKS0NtrhW+DCOGOo+Rbauj1YxRoKMQ2z5xnBAvdG4F13ml7yPcFD2EYFeoaL
vQbg4C5g4XL4piFeonmYVCHwJQRln9lcDtG1k+TNUnVZZryngrGPDdyD+Jkl0sI+3ovkphys4AKZ
ZPgSNgZn3h3mEbkavCA/ned49KtYH+7dUXZXQwOG5LLCxsZ02MlLVlMnx6yQSu/GoH3orL2kHA4G
TYt4PaCNeRwsgY9QpjiVC5EkyBMbeVsHYbltzUJ/shtl+J6DDjFqshmFvponH8vRdImn0ozXGM97
TF0Z7nrfgwPdH0JonSzzxYwcNAyGkY/rZYs0gt3wqiqcydwyIWLOCqswVuuwt3qW3oUoB+y8cpAX
WqGqKQqgM11YXdWdh6YBT0+XYeVsEUJUd8PotKiO24JviRoA23cTQXvMKcBPtbZUvMoVLjgEbZqg
9aWBhxwlreMIFISboLyiXXI153QA/NmuKnuT9gjs1paeY1bHtU+HQiKnQzaSV+veql4HBb3XDNS4
Glo5fXJYLfqzsS2aap3VvXujZIO1uNUkNAgNTc/RAkl+YWWBeeZGWeogEwqm3G+MwDvTtMh8BgqY
HketUldo9ZIVGjDzC66YrmDO4HgY16VKGlz7Ip7W3TAlsKYbF8hHF8VuxvrbWNlZYpiT3Lb2IB80
mE/jJZ2r1KIZUEKqyKrc+BR7KB78HCHGZYnCRN84g5zYFHgmroY6gB+6yY0kukvhBg0r3ptUddTn
68iCiLScN/s0WANtaMssg0s3y62nGpUFVPwu+2SpvHxqsHH7UQxgxkFRiVAq7LnlM0zo2oBlPFWj
ttKoPC6aDnuPou/yuQg7DT88D/W6iVPn1HZteWxljdejcdJz+gLOXgt094GOcexwG4T2c2XO1mYU
urrpm8k8ANMHDZT07gLLLfQc6QzwKt9RyiU8IirgSHsahRPA13FXwBDIbnDLxuuG5ta64VYXq9qS
3YbyxTgrpjJCGzgYT1EwjU8gX0Heqk7HOilTqMtZ8IqsWF8LKdp7l3J/Z4jAeC5RoD/p/Ij0tZET
h+T/Cc+NezEy5N9VfctT53ZfECi3V1WnT4HvtqVu8BzMV16oQdpqDJHveB80oKlc6CeugziFnz4f
arN5TGh2rN2RjQrYoGKGL26UD0AxxW0SWSJfCbr6h6oqDEZhKC1TywKVQ/e/2aQV/aDmmRdUmvdr
ZuC4mJ7Y0ZZ5ddMIBYXl1ILVZZVXrrtok5oa/zMigXFK8ppZAwPH8iQmpDTTbiCkg8GCVepjGx30
LsqT+YCQe2rvg3gc5FdJ9Ea6x4Kft2IViEZvtbXbS6DtLF4pahZmWugjEs+IQeMgvDNmykZXn/Dx
p3ajj4duGuli+rY5yq0QxeB+touiZVGpK4JPyEBxZKTLNXUeOoW1NtlhiKBFoLFCjkwZj6pqwgvN
Q4OMXUikoFFVftNrbXLUmoEmQr2NqoD8QOKYY4I32jU0/EVEzj1YMwYJk3DW6+veclu2MLE12k3z
ULpD0CdrBrEu+z4sQ/GYXILrVdAx1GC7trHRK6tT9XMHMdaYgEuEVTythlJQkvkzjI663wfYJBNv
Rcd6+SbCBpOQ7aJw7J36sYPSAS0vDtyUP0ML74D+ABHOhvkMIk6Q2atR91yn334wnvvZIMLwDwM1
bExqTKbSNsKHn6eOhc6eIxkr76ue4CL5e+pt2qlk/NRYeYjac3B7kJZ6LhrT8R3icFCqZMxR1KoF
QefcJ2+Drj9/rp+ny3wshzk9dlUSfBgeMiv6+WPFcsKaFMbOS1pWy6Al/y78yIn04EbUSsZlHwwq
f57JL0fExs3ZWLzDjHwXVMCPhnKahm6r45f4ln8/Yv9dVWPJomE0r5xIdIjgen3UsHzECcPK75fi
fzSH3waC/T+VwdB1bBb/ul5+QXi+C8ldABDff+Qfgqcgtu2N8YoMweAZ5hb+h+Dp/iWQfVjM8k0a
Z8zzfyB4/gVPWDqeC8vXZljH/cAo+S1ESv/LxNhPZAcyA1C/nvGf0Bzej/X5LYv+xMBEt0zA39/J
iVGZQgE82UPiERDgkmned55Qdz+ckw+dQCRVcRiQV+xKuXlxvb97YGaDURPNfG2PYMW4wzlBCdPp
7ikfcOF+8Kgsa8IPA/3lWLhRMfljwUU8QMjWT48K1wKVLtFR+8kovZNuN/0FKwvDn1knuMjO44+k
EZbx83qwfD0I0LYhdXxeBo7MZRn7AYs6pkrWCBWDPZB4gFhBXbbnDKTA25W02CXFxsIuRk1jbvWO
MpItIs57kHTMMXe1DKEM9r0gq2KEJlMlcbP3yhEG4+Q1+nOB8ILWtfJ21LrebpibeAd9z1y9wQEp
cvLrLMUsm2lNe2+0dnHEogr3LWBMEUxtfClCDNlrKyyi3VRTggBKxgjUqvzaRAf6jQHv/BClonlw
qvBC76Z4MzgZ8BuGB/vZtNILULC2u4oSq7s2VZe/ztZcngBxJ/emHid+oQfZVtZRQXGYg80qi2Gv
lxCA6rk2d25PBFmDFW9jRHSzstZSZ47RlpdsYZDGUg580bNQ22f20p5siOqoicEIfTF6AUB5Mj2+
Khd0hz3nI6OuOep8vR6ooRvSCnRlNp9iMnOGdA1QzlFsgqYBtfAnT5pyUudRUSVbp1hgPsMb2Ed/
g/zoC++na5zqU7IwgICmmjfeGxho0JX3Qp4L0zjkxaCDcnMCI0SLYtw2wLaYLDIpf05BVcsVk7bs
pL+BiFAHlOfOQieaFk6RuxCL0iBuaHgug8c3oJGg5XZC6HsTjTEstTGZbqKFgKQWFhIWuX5bjnq7
dfsFlTTir3ppFn5SBEhpapJqHSJRPAs9GH++McsILConJyqC7KJeeEygDrRrC2v9OYFr4JrUaKR0
a3sdiFOcBLqvleg+F8ZTgHGONyfcJ2uK03M9CbsX4qna5/QNEDWHCyxKW7hRnAKFq8f+WrfZaqDF
d1lkOu0YJ3vRF+6UDYAqWEhUaRree4p6sl4oVdrCq5rpEVNIDwS8mUJfYTOCB1q1Z8kb6mpcqFe2
7iZfUKAF/GXns7WwsWhRTUza4GUFA+QsG4SWfINpuQtXy+t5esaFtWWlAmkF+K1x4XDJRmsvMFXO
z+1C6eLKyueKueyJjQWys4XmVWMBgjTo3iAxjjcdyC+ta6xL8Ivmxlx4YNpCBhs8e7gt3mhhBtww
opauydt6dN6QYjG96V747RtsrHgDjwVvEDL7O5FsesOTzQupLH2DlqG0AGA2vcHM3DewWfadchYx
ttH94A1/lqphYaGN38loRJ7V6w4Sd3InMA+ERK4gjHb74c6Z2mjjGcoJGUjTi1lpAfIyX9a67Xvk
qhS7oUcLRF6HwKaFZtGkc+sOSl/HmTa5W0UCXy0whbRo9tNhDm/6VC6Griruw0u7ZqDll0hfhquQ
zq9r+ZVdq+jMIw+DYTFyffnJrJgHomsrAi3a4Jb0zIcEUbjc0vmUzouzxK0hQ8BxdExJWuua2zRH
u8RGxFPpJ01W6a3X5/GugZK8HMyR+15vswcnmLRFJW0Gkz90tnVEhFXq/jD3Q+dLsi92srXo6ppB
fW6Mo9ybubaAZlMouGviBo07MyoBuBPDxH92Aju4naZu+GqbBR3RAqLelhmQdSgzFDQ+dFYSXzqi
DCsF7JfNgQfWtSPDJ68DOk00seF/CsG0yukdYwvOuVy/4W5l5UGrVLo7+ig72AcGgfeZyWG+qlut
uJ0VVkvIX1rHZrwf8uvREtU3QSV5zgcB+ZsiSKe/7eXzGs9JFm0aLMoHpv7eKZOx/SXL2frj3Oox
PCsnv9aG1EExgJ+lWOHj5s/kgsBlGps9WHo7XmVpYmO8nAG/hgBjK19RRhDxVELu5bnN1m/v8f9V
gR9VgcRjmT+UPL+UgdusZMaEiPOHyvH7z/xTB+p/8St0iZzZhpzuuNQI/9SBzl+8+W1i53GLI751
KC/+Ibkb1IGGh9WXX4Zt1aJ++7sONMVf0kSMiQoU268JlP0/qQOXAuynoskGHWYJAzODx/TwDSj1
QwUTDqM+u1XZ7U0myu2K5DJMRmiwvHPR4TzyGRYWkGex7K29iBbXD+fq4/JQ6hAcYJZxfugcgP95
Vx4yq5mR3o3tbujMnrZ0bmMRM7P1hLBx/18cynNROQOy4NS9O1RjJb1h5LLdCYM6KjMNbGiK2CfL
Ner/4ltxKj3Lpra3f1F2zwZ2gUmIFvHiGO9Ga67XTYsAqB2dj+g8P0v25dsJxPYOstbipoCq8K4A
7bF6Z5IT6BHUCZPHvGYgYL+OcPRJjExWTmkh0mZtW1V0rD8ynv987/x9cHYRy11Mqu27TTowcIaT
Vduy8RVEWSZjtCkYMPxnCmuOIk3uSwcljc2W+72iW/FCUn0ddAijhI3TwySgjtFn7SyU0ZwWwJ/v
k5833MsZlaAbXLZFi27bfr/hljWDlcgg3QoDD8q6tPmGOeHVDUE84w84s5k1fLBv4VH+8RF8OyK2
e1MueDBDfy8hD6I0GcCUd7tEl5LinvijSvfKzZ+/17vd0fejCATPrkN6BPr4n+8UIlBRotVpt7PA
yfuWpp3jZz9NhokcU8/lB9/pd2eRjKV/j/bu1mA7jBYP3AS7AAqDgDIi7PMWU+hC5CN9z2/S9PnP
X9D8uWf0/cotYLPFNIKH4/1SNkXoapl/tTsjssVJlCJ7CNH2HRiYunv0v+m6q2+cfnJXNbEpLzY0
jiMz5H0XNiXCNq9H52AOfjM41ddxtLTDBOYPjntb3y5SXQbk4cpI6/mDhcn4zfWnscPmESAb4vf3
d5yrQtssaSbuYpg6MKKXdz8ofQlEXGPWHyuElRVeybXF2duY2Sg+68x5rhhHVZdOO8NIrELvRPso
/OBZkL/9aMvOliccc//7rKrEg7ZErFu7o7PKcCGS67hhFIP6pd1ghVf3eGDREA02cjTSewgaKJLm
XAX0xdb52PaM8Qo/FWoJGCh03zKqYB0ULqQyImXPws5sLk171g5zCky/7ltMqM4CkkAz+NANsfYA
xz5YeVaMHV5ozhbsCNGdVuNuunI8tmkD8kjLulUbSA8WBwAgkd53g6suUzFZ/mTN6baxOuZIWnsq
PWfe17GDBlfQih+DLDjXme0+ag1cfTJttcVi+JpO1k1Lm5WRUpju4SG2J35zsf3z3frrA4KrjMKA
p55Wp/Me2cEoXXZyWC66ii61tIuwyesHIx7vujmoNl2H6Pq/OKJksWYOy9zrPRrSQ4KNriRtd00Q
MF0Tm8wIv3qFOG8sePq0wZ/+fLx3vREWHHfpYznoshdjlfnOGaOIV4AG17UA59FJmbQ5DmQ/WRvX
bD6C7vx6mxK6jmsLz6+nI0VY/vzHIqYjtWToS96CtPXPSsLvDuXQOR+cwN8eBQwqZQoES87hz0fB
G6blLX5UIPKN3iCq8bQ93nb36s/n7R32bVnH+DYuXUOqRSaU8t1x0libDbvy1G7EEbIuge9v7TEn
/EDBEhFsDygpuPF14jyPjfvYmOGuFGn80bK0tMt+qAzfPgYlDL4DbHiGId5dv7ouEX32Dq6DMXM2
Q+1l22BI2q0Y2thdWSASD0aB9K3Ry29ZOTg3YFuHHdGA/QUQPXZyKVbQP58a87efCS8SnVX6n/J9
xRECY2eOaKkdE7rioDdy4+kdiq+irS8DVXWrCHHqp0zyKGNMnU7dMu6AMIlfzS3KtVNk33BW95ep
O67nefjcJbTNIdRXtxNUCp9gQLmXIAGOxYSGVW8/Ki5+/wXeupSU9Dz/7xqGqL29nAhcTmo03YR0
K7bdIML7iFUMjZ+TrAN6QqvcsVveWE1+BJr4xY2dOwy23qGrgmCFOKHfRHrpXZezU965NPJmGYCH
gse+HapwWg9pQjA1U2g4HMyz/3wJ3tsWv98WP3yDd3fn0CI3CctJ7ch+DY/B7BVMRscCEry+buOG
Rb5DlJgk+oHklX6lKkQNf/4I1m/vAjrkQB6xTv7iE3Mn1pJJdmoR/bXImejIPVNWXTlCFQiR9Zcy
68dHBxbhV7UQAvpwhXkgWuM2QFgSqq2ps69HLuIsKuyBTBCzq1YRB9yNEn2BSELjG6x8g6XSuYXp
vZHwpda25j2i0UEd3kvCqaSR7clG+OL0+q09cSAEqt2qGjwlPzjnv5ZuiERoMWP3kwsM8t0plxjZ
0CWxINRJ9lgEKJGTbK3NqBJJ5rQ+qBN/s2zb1MDsPAF4USu+21EozD9Fw6Kzq8Li1QMGy1u7T+jK
zt4HR1p+07sFhiNht/WEICjsfWFPU7tDSyG5k5rwDjFk+AhfiuScfGI3AYoOGatua+4R+N5Hnfvf
vH1tnESLt5gXE4X3z0t5G8Y1Uk4cVZ0zfQpa92p06oXc9Jo57TNbXnv951v2rfb85btKsMMGY1ic
1e8uIcI0NcYxtyzb8OKms6h7poA8gIK4CcBu3/SAFL04I+ZjqihuhBuvehU2a9ItPnh6fnszSZuQ
RwZQEB3fLetxR8wXonG1G9yyXeuVQ6xihOiHiKNwJaPk9c/f/DcvTXjTgMnxFeNefb9i2xjhwhzq
5m6amnEXQiZdzcBmPtgj/vb8GnQyuJM4vcJ9VwEkyghLPF1qxx4ZGE4/IlUrmGrbgasdBoUKPOyR
j4FuyjZDEOYoM4xsA2XhbEZe88Hz+uumnNE6u0I25cIhNvHdxR4meszYj/kwPf6zKHTCrWpmvA2E
LoU54tBK5cUucloT4nmnf/BYvR9KLSs066LNyaZud8X7e40mNdrNQm928M2i58ppGCogPGtPKjZk
7sNBw+GD0pyGqTZ5TJt6u87kWk8qvH157UTpagA1ddFHFlJas207Y4W9T738+c74zUIDDAqewhvI
1Hk/4o80N55kYdc7ewyabSfmfkPjlYYsdrEPTslvDoWLWThkkNGG4+z8/LjHiaGqunHqHZHf+Su8
c+ea1E1yWzVb/y++FjUowAh7aan9sqpVRTW3lSvqHclwzTUGJ3tbTk5wBiyLLuK/8+bfNM9+s4hx
JNoilIgIE97vG805CJOy40ixpYekfRTVbR7iMOXtRhYuCSi+KLHv/fmgvz2V7K/hikIW/QWTEIY6
Tq1IEqOD4m2VM6FhdkxCeaOjVPvzoRBV/PqGoNLQPY85OJzQ9xW3i8K4C2eDWwTRDpDZacKUGEdi
mGH6BUW2Qvpnrm1q8gy1VD9oW3aO3biZ8f7m17krebhiix7jIVBT9mBWfUZmN6gyLIMZknm/Dero
CwkB2kXKiE1twyhbhgkAz5AE85WslWOXrrv2ekmmJYgh4MZvUwnmvc68AYCB+DtMI+MOoTwJIJlg
RLWFQzfaGwudsklMN7PRbza+bzP0MQbY0RnzSitYhGVNdK+y0pgOGWJQPHOxkUNU0SvjmM/jqO1U
l/bqUuZF514IpMXBta2MrNjy79qwzQfMbyMzDS+Fl5L2IrxwnUI66w5vAhwmSb5Qj+cnODaFVu6h
YhaBP4WNiVo/ih9y5JwIbztRJgcwMmG1cjtwTtspjYmRzTGPNudJz3YS849XkXep1OAxbO3lNKJR
nAL9LNdUoNN3yCtzXeVyKa5IkjO/ODjjJoYx7Ug2C8ym20rGmrPDUZ1MV0Pg9LdYfJp2g0fLc24A
ZLpYTKY+7A4UseO2dkcv3gpEdbhGiTKbV5g/vV3RLCl8GXnZqHY10wMtrqR7j0yMiJgsL5fcrag3
YFFUBG263TV93m23ZFpiyMieMo3ApBbamR/kybjXlkAcq/ZOHbGYhMdsxyUnEzus3wM73KRLhqYp
0gFyBbmaYdcfrSVp06zUl4ScLl92pHB2Sx4nyvcXYWnDpl+yOpUgtdPGv7LxRGzvxJLpScU84x4k
51MJEj+dlpBO0ZFPVxAHOtfkgvZLQiihjWDmM7KO0YkvGaLSy5sN9sT4Kl0SRrsla9RdUketgevB
boHhHOmT40w2qSSkNF7SSqMltzTwRLoak7SjqFAO0VVCrpVy5mvUaoe6Fa0fz6gCia854Rogy0o0
x3QccefrKXbHFv5XguljxRAK2oEV4RYiYzVwxU2uRePGGNyIUPtmXk0amayBuaSzUrreYDerPhcu
2a3FkuI6tTUxmXrbvNpLxisxpdXaXXJfnbIkcGjJgnUQMxyA6ZkHgGuE1RAZaxpkOsvK2KZyesr1
rn4q4mDvSHEbd9OTHINiM+jIZZsueMrf8mtC0s0OfecU236JtwFMcpd6BN6oJfoGrJ670Zc4HJBr
sy+WiByML9UNAL/+qg4btLHdyHuRTB3sJY6fLTE7E3k7agnecZcIHkBP+b7I3f5VKFS0uNuXsJ70
e3RP93eSD5XmEuxTLiE/6Vvej8nN85gjvxnXTr1kA5lLTBBD9+FTtUQHwZBd8viIE3JTA+UiAGBt
iRqyDUKH+IdyM/JAbILvkgb3u8CBCfAid5jMADjWel6EEJphbZnlo43QTD7zzlnEE6Mzp9XeSjOz
W+fuYtKYSoNcVU2z24RgbBeBbTb1UjvSntUJ8ytrsoYazpTfpkW2nt28v4vo6l+ZWWLeBXmRxocB
9OZGenF9aQymS6paP6D7rGnGRbHSQRME1JP0d6uNM+vZWcVL9msLiNveEE5drpJBxtb5CFH9VvRp
8OrR3EcDUyDOIeWq19fz5I73zJny16ZqbFDJuTI+o+ZDToHf58RMv1okw8NaQb7ctVQsd+4kkk+9
4vdMGjm5yG7rIzm32SoeC3FAUaUe6cIxBklUNG/bvuNOiCyvfoJpWn/Ft5xu01Grn5wadTvu4xaA
+timW2JW1aMsa0TRTjkQShvIvF13s+LhyExNrlJdpOvQtiUJc6Z16GqZ4o0dzQ27Uq/Zpuyb8j1+
Kf5+iz/ioQ6GcN64hAXC4Q2HIMZPiB1jlTMaPFTgGZZ7UBuOIYTeWz2PMr90ms7cAiKqtIfCE3xF
Esm96Cw0Zz6qnfYPvTl2wwV40vAUuzW5yXo1X5SEvZ2LSPBbGfFDjYjt27415exTidRHu4qiUzKo
6jOtOwLMSJE7heSP27Ap8nk7d2O6BQCM8hd1YnjKsqqHqikjeeIhqnmouLo04etjmnuAoaKoem76
sMEP0hh3KuZ8x0k6YVoppp0LZ3KP7GNCU27W15Vslnwfdpi4zOYKtUSdxDvObLyXY86v1brxykAb
fKwMknPnXlXP7VQ1T33EeZ0dp/5aGiEmrpk4AVyOGCyPOPumXee1xAgPSp7EXGukU5ReeBrjBTww
2LD5XkjGEQzvK3OwoDWgGA+mc4PXcrXG+xquNNgcgNOLKClYobpA+fB/jbvKmBDuyDK4r+wIqYTs
ys92aKfrFg8F7kl8JoaPOEi9yM4yNyEk0uOEF38dal1/1uR8eaSd4z1ZGKyLYRDvrYqfrnQtPHUe
SXd+5AKqRUnlMrGw6uxAsABmlxZdU0LI8xAco7zlL8D2dH3wGhmRe3NVdv7Mc04bq1CP00TTGgmu
enFCIVdBMGUHo2mXu7yLsPxUKGhvATn0D6JsyYMcSj5kJvX0Biph9cVKIvtW8wi79atiiE5wEQvD
V6JonrJ6Hq9cW3UPOpKam3i53GYTuOcyMeBkiZ4Dpdq0JZRIx+urldFJ4L2+c5NoutKJVXjVyYbe
aaOQGHwbN7gx84Q4Zz0qzm3SNm/ick5vKNnHe/Ja1Ms89EI7InNT0UaDPPHqoCTBa9NFQenTb1HA
NmwNWRHBpAi00FblRAVrdnAjIrZcfoXUeTrkfY+BOuq4k8gdb1h6bcGdxpoVnVBNlAb4lrm80rBX
YlibMq61DtgZJoFVusUK+Mpr6WrsmXo9x2uSD/WrVibGgwirYd0Pyvhm90nXrXj06mtWi/m1NJMK
yq9ZIPlpEtl9g9k7S64ZSapaVXFabN7kaqcPqdH4i4jxbjYz7cZrdVYzx0bKVLn1NXRnGv+1WV22
/VR9wr5XXxskcp6gb8HG98hWjpVrHVjHPOyCpLUcMIm3j3UcF/p1o7mKNb5Mc3kop5KTB+frgj1x
sK26oGERI2CAvmlrAccOLPfzrNz2MsircNfDDtoL0ASHmtfmudWIFPGNE8ZXtlDVtiqEusfDiMl4
jl7bsOQ/qaqq1kFfWc/SC9HEVxmp7GLC5mthJJe9Ze8MzpfPRFOs07bhOWyxeN8ATR6vKEIwu4gk
eDCzUKwyrbzFpXTROyyJo67H7GUwKA+dlwDYc48o+kE+51XDYVP7pA+5cRk5iImInWS8rsfaxWhj
Ly0mGdzagVkevJGEPxbdnMjqgmFjjYLzACjl2E8TfmCezQs9HJrzInSKYxgVcHiA0G5RNQ2kq4Zf
wNOQsOsU5GCXvfWCt+tYx7rBkubyf5aqN4VtVCsiGc/I9haP1Nu4PODAPgNYZs5UthBeNPNQB6XD
tCyiIO2Tcnp0iQi50Yto2EK13dtlVq+9QYtDP67LPZapL/T/8k94yWe0TCUnCZ1myELPDmflTJOI
Fq+oOqSajvs+0PRTmotqq7oO4mjQ4eTKzPyaf3BoygfaXVdrNkudF950gMj8TgbOVad7hA6zj8Ge
FogvXuzZD7Zqs30cOw9jouc72qURdSClHOaUCSVrPEQXMZlvq9IwD4E1G8+RHgxbfMf6Dow6KqQY
+d7Q8zACGW8xUdIqDKfJPqO4EI+JkBhcxnLL48QCXBKK7Id27e3QzHuvmIPNx7ESZI3l3oxqIRd3
+DuT1UgNu5WsXXw1lT0Y0nGuJ2IbtrJXI2Ru6kIfBBFoYRBs32ZGTeaqClG91gm3QVxA9MX1UsCI
qaop8kUOh2GscCwxQPC9GXNO59gU9IhkvyTTmB7Dodi3KbQpXwrtvJyS8XrWzcc21vItjyKmizmh
UMPEvIHwfpkLGdxnaUmZIYjuZQlM/Mpt4xtXb8hgzC33TE3x4hSMNpEkBhoUgTzllQSpGA2ewdAi
mw/TVC4qZY3XTu5qKQ8cMt4qHKEsJFZUguOe4fkDqWVbCuiLx4gZWn+BAyh5yk1h76RBA57WGuik
eiZ4CTSjNl55uI/PJ5rZ7OqcHmc44r306A2xfkNm57GBkbQP+nbVA869yLjKZ6oYcPgJsrsnBjyQ
lVR7Tt8XOr5K9oDWvSePmSn7nC9NWXSrPJIzZEgs/olTRK7f963xNE6iOZSm82zM9regKevPVKzZ
5wwXFouW0u5hSGtbqyc8uXW6/JqICHedIWRm6O21MyEAeMQoh8Z9bxKodQSKNIh17+jK2TupYfCO
EXZ50mBthH4xOeWJ9g1qQdNNUFx3oHdn7lGZAONNimuzdvNrO6aPjPucBRQ6evuSKRNhtUqiF7xl
+KhNjV9YowI4yoZc9UmY7vDUUPFw3eCWb/PIxvnea7Z1yCqXN4oHl5e3Jb2zOTPAaYU0JA8lUX53
1MfsTNMlpD5MR/WSp2X7ojpFE0FNiKdTsUgf1dwGn3WVGCiJG970pZjGK1WPwWczxfm+Im9GA/cw
B+oF1SQaeXMmxGAzp7K4zeqRhUFFJM9vnZCQl60gZDZad2PE7RHBEB79ssjK2whZKhApkAefpSH5
Ga8aswa4uYcRVhQ6t1FhYWdf94pPuUkkcql1gUrL8QXwRKhpsSjUWTzLln2jXvQGicvVgI6R4pXf
PGMuLw9ioP24jgQk2R1GJkqAlglpgJg9986TSBeQlZucojULbK6SBiWXFOWxCz73TY/RKezwvvlB
KNE1dljF/a62JrAoeCA+fz+ZstdCvJaMJ+MVEkuUaY5BOI/PfqLcWaDwV1DqVLqiF8SpJzqnuJXo
x4pdFie0e1AWxGwwwTTtK4Mu0Mms5WhsIWiRVIst8FYOKCq4hMxbUYnXi07TkfRDmkpPkzOFiqHf
5YjSowuvb/vX3qY36nemrKILWzMwJU69uSu6onjMDQ9OsuPVMIYqV78bokpNhLoIIziJji+9N3ud
z0hVzqeOi4CLZ09joTH/AyS74prw7NL7j6Y1fRnOYo/NqmWRMNVLzO4FCO5ARTypXn2LE5VkO69r
agYYXh4nsJFicBdEStIAGLic876g/3ck6lkDkVu2VHQyElVywBVBEwViT5awuMR4Qnmm2HDzEub9
RcL6YrgusLMTdDaTV3GKejAA9VJCZk5h4qJFG3hvJOQY1FmpH5lJN/sh76zrPHTHc7RM8QOgk+F+
MEX/va3+Pw3qBxpUmOU6I4R/W8O/aFAvYkiI/K+q4h91qH//3D86VPcvA2CowHeE+MtAbfmvDtUz
/kJ1xFO0hG39I0DlH/8WnFr6XwYNWFQcIA6ZmUn3PxGcYjP8uauLaWZRvCJHsi1rQYryQX5Ua8QO
cJCUUu6QJ0SlI7KZt5qpWEvnvHLXso30fVtLLLwmUUi4MeopFWzozOKcUJLpfg46tmqQZWioonZm
G+gZU9lgujDHqyZmT+4AG/k0Vyk+fLz+cUeMS+xMHb7lytxYRDVfIO3R93xK3q1TRBrhZU8OzTcn
WboRlNMQ9ugQKD9B23mzmDQp64Nxh7qMN4DD562saGIMK4JjKRe/jl2MxTkfk31OQKrUF4Z885b0
zRSAoWYdJpp9hm9HQiuqffZdH28Ec6cd3Tfh/KShj32BuhXa28Gje/Og98SwbPIuHFHdp5EmP0W6
NyGj8wY4O/SGrBSd/kBQ13BV/x97Z9YbN5pe4b8S5J4C+XEPklwUay/VpsWSfEPIssx9+biTvz4P
bfeM2zPdPZMBkkEQXTRg2K2qYnF5l3OeI2wE/Hbg9MEJU3HIWCYZteCuD1RrraZJJo1FFGSqsxY1
C6mlErK/2GnG/C8DLXQxDhCUm2+s2U+A7RdrASkP2AwwoGI5YNg36Q7KN0sLImpCy2fpQesdfMqm
MTh39lisCnVKGUYSsjtDF6TzzBChUVCD4uDtCenetIjVG/5EWkJXvZmx7E62wwKWIQphCymxZ9cp
EsWy9/2O5+/VdTChZlWmHrXaSTfwV8oKX7zXpZakr+7X0pDlRYaJ4IQpbTDjLcwb1ln+teO++piU
ZoL1GcwhjqbQw0kN3gkMxLuSD/GdU2NcIUFFLqFXQvVk3r9rSNB4ic2ZzEb86zKyq3zHpKnZG366
FZqW3oVpnFw7LPU5wIXA9ghl2yhab+0hJe0Gd3yw86pjp+S69SezoEPOktBeDroegaqyspXaN9nB
VtMaqy/u6HCK0seiY8gleZZsALe5b1ZAAbqo/Cq+UHNIuFGaSZZPOaond3SYODSxppDjbc2jMXXu
+uoSA7QkTgzu4EOslOLFsoIyoK5N3iJEkh8sh4vKYOqxRu9m7BiVdrA0hmxX6f2779fO6wT9aOWW
hLwuujBoXsHYrOIJL5oW9sYiKfsDI3GT3rlOKd4mPSMxyYdVHxjJrnA160iXo73gYnEALuTgmwQc
J/a+Kay10fXYMNQPWJKDs96bxTYBFXPomVKfUtIgtllQmteSAJtT25Xxs2QC88I3St790OqHtpjS
Lc9XRh2Tkb5R31u+51eBvY8qfbrg7Olus4YqMotKjVSM0rHvxrghfgTpJLcVfYiOzljpVyo2Cywa
l8Q2HSpfoVSPgKtagX5unba+7UBtPQ21CnGGZBIVdFYXHZswkQ9t0vb3UWSVez0JMEcNkftC0RZ/
qDqrOTRm4SoQsu2YKFB7EmuNVFhIKK6/K6ehZ+HIag50jLNGY2h+MbtKbtipjE9DDOcpcJVdnpTZ
rjH9YwrGcMmsA/eLS4+h5cFOuOVhhKHoEVuzKBOj/YzFTBAzmKdblb5nkZtlsdRAZWyqCPSoCFV0
TeTlfCrBvB6wy0ENNLCxW7nRX+PClKcQUOkWi6J+Jd9nfG6JsH8zfa27ckD8M/DA9mmyR81DYgOZ
uEaRWWRDvO1TI96URmxBs2iL5JEYm3TD187VovSSCVBSftYZLG+YGgPVGHwVGII1GAuZVQSraV1O
5EI2Wl4sunDh1Kb4Ms3sMRQePvN0lckBaV8PjJm6Y+hnF+AE7kkUIniemcQsF1xJMMmodAtc+eoR
B5Z6dJvEPSlFJq7j0EEM0urRvSVqi9IoHc6pxMe40LhQ920bGMvJmJ0Nft8MO8DMwZ5GlIxwh/UW
ByM/trJB8Klzq8nT/KBYZrwX0tBQ9hCl40EM8L1aWuNbGPdDxYd2qmjR1nG8rUf89QA+VoNKi8Wz
xF1hAxUf47aLdmltsqgxouhBq+L6LrAb+yQaOC1KKyeYS2MiH+u8dU+DaU9Hpp3KK8M9MPua1t+l
UQFUiqvHvs37fvw8MoYaAYtJc5vnZr9XgqzboBfrTl1T6XuRinztRFJ+6CGDXAZz9Jej0U0Ivofw
ypOtfLHctvjkNLn9Bfcf/jKLmE6m9cFn8Knxyogml+SjkuGv0x5A/ZlLZnMNAe6zl80lY27naGjV
GZel3SsMSC1lCAZf1aPQjvdpaMgPPkEXq8Iu8TaZWeR7phUnX3JynJhid/KJQFTLWsGNyj7pQeBs
chqfY0tQyaFzchY0kCZ2oets3TYRdKKC5xsVZ5OeGkN1z7GT1Uecis0KGEWxlwXWP79RAAQaiXnq
U8ZfSpe3T2y7IB2Wbjev46D5LGq9b69lUMNEUtzxXdXbtF24BFTkC5djfEj7RiE7z7ReZFRw60kw
NCyKmq58vmmXFlxa31+hFy/OdpLrp0j1c25LHWYyJx1ZOfqms7EbnEKcE32ke8IFuJppYeENhe28
JrSaaxJVXg14iEclyM17JwAhy+RTv+2ZfXEbHMUF5KJKmkJ+nL/AvUx1hk0Ng8YRvLYbS3FsnSbe
BaKAoBLmxaUIhP5oO02HbRIIM4pNE20qaR3ENKCztXg4pgn8GrgE5W6c1PoKvMB4a8IKYKfWlHjR
+s69p2Mu5xUoHuWQCb7px6HhZUppXBJfzozAbnCvaZDbmz7kIdur+i3Ewp6vPTPUo1S1Y2NYw95t
hIN7R5HvYRvRKSAhcbeI5+ndmX57dVrDZ/XH+lJOaXnBJSi3cSjEdoBl4E1siL2+n9yJPJ3KfqIW
EA+D7jKAYJ1tf3EypX3JCsdc+0n5zGqbiKjYveqiqmM+n4oMkDql3rL+YtIVAw/Z92Wl4IIVdeTZ
GEd8HtpyeovKKiMXBQwqCM1haRY83sbECTg1jRrGSmJefGrTtRbxsG5xucbrnuUZ2Ei4rEyluAmf
9KCVy1pWHxDZZOeOqTVhi5NqbHjesYI02mSZNszFFWBGW1Gkzhmd78BTwY5eKNCsmoRIWnU5+tu2
jH0vCBNXLGyNQcgO8pfmcWanl74ouxDZ+xCbC1stKF877NuJkvR3wD+gFWHE3lnqmJ+ZWvVcJ7pV
cXK4wCmY064MIxGbBP0YqgBBMQ2YcgA3JNT+vsN3/agmRfpIM+esSYch7tz0pTyXSeMepsSiWglM
f6faZZstAjXGhpAUPMEWDhzIqO2YcA2BHu/jxgU/FXVaBOIvcIttJkVQv+tZbNcs6BMibhxAhkDU
fGj+y6Fxqr2ZhvJqKbWOvbwaT66stCVcxsBrAskaMe+nVUDh/zxZziE2rIfAivplK0DvRqbGpzT2
WWJrHyPbEAuCklB++BYzTTuznmENit2osBvo+lBfylaBLalPr1U4fops5eqULOKxsVnLdEJTWDPU
9WiO+42qK0jg6cMHWoRDlGrZijDwR74Wfd0yaWcrALxWTylulDQ6Q6bSj7VpvCCj9xcDJixEIJAm
IfBWXpmlHJiMSLA0GyFh6TqWF9uYB81Sn7Uba3Ae496JunPIvOmDDsoz8RioADNhMbaeoVXeRGKl
5yfMVYHGNkyJWMYxPQYOE+svoyKGDeZ9ZmWus4EKbJ8HC9VWaeXJMef0e1VqewWpxH/ImtralpCd
oMjW6jHM0mjZBb2BMKPiMVeH0S4qbWc91szfyto3YdAjqAbyGJwYqfJkJ2DizLIoXcZOuoqmJqNP
KKvGg/f/R4KfnwShM8CBRSx7OGMWrtEf/roxDH0D5hQ4011MOCQl3GCjXZkc7tJmm7AxVnP5VlJL
5Tyy1eQPJJo/CZu+vjhy1JmFYaJ6d3968SnKgalOZbTThqJ6mwiYuS2jNDw77PDvfujO/4pw6ydN
5PxSOsZAHX+niuXnZ00kSZExwNmMlyqFzFdcI+RT5ezH33//dX5WRX59IQN4DE0/YTp/EV2UFOwM
qsQOZuX4uA4JBN1Z84I6zaPmQpBy4t52bkjm9Whkr6Ud0FHjDg/PjMjn5toPeXe//5b+8ismcwO7
qY0zkp72Z0VXqzZO2NBl7AA3Tkc1q+DHxaxAFgYAHW1JNmb1NrQd37NW+fuvr/3/86M/mB9BYZ0H
O789P3p4zxGz1O+cXn92MX//v36ZHjEiYsMC5oRrk1/23cHsqjdAUbhaMfHiyuC/fx4gWTcWGU5z
lgtjJ5WB058HSsYN/g28OtiDTIwcqHX/89/fhn8L3qlZZh1IXv/053/J2+wCQ6yp/+NfAX39NFBy
8BlyxRpI48njxBj96/uGTYOnhL2Z78jTrrVywyIxiDvIlz3NUsPgQ1uQiyH620aMo5exJF5q9aBv
iHW1tzIzWK+bfk0IH36cUy155gyJmqzwjdAhBBZ6/r7SV1lgDc/Ewku5HBmxvbpBru1EqaZe65o9
W74AsKZv06KVzY5FVbAxoxzXjpNIT/OT0Jso5jZjB/4BYg75dOwS2GaFUOXS3GFLEY/Fs1FK5xW0
U7Zrh2CiZrTWLTTmpdp0qtcBLD5zXTjbHCj1gwj1DvFubTTBAoNu8RxqrdyITpn2dZcC6wyEZX3y
HZIsFogrUlq3KgiORQUYLYkb53aIJ/Wu7SuxzFP72rWae+RRL5dOFgQf05CQBRck7XayW4QakfQX
SOarTWVT/PYRz8tKH69FWdi7Kqf1sJRkRJfRaWeoK/sgTyiuhuSiOHTbcDGThTb25EnOJMs2keZ9
peoIuSSAEHUyDFI9h3rX1pMC9n7S9gZDr31asxFPhJy8UImnZU1qxlFaIaBt0k6UuZ9vH7SoNFaM
Qu3bwM/MjVFq2ZrID5PfWk/XshP10Y4Uf8Ge8QEb1fA2Ji3klZ4UbN9O6uuEtWLRE5u9tvAULpVy
GO/gtdifWn+ABTl+hLhYb7RSj7dsRsVGF67/oXOiYh3HvvXZATE9HttRxEcWGRDInHIIvWFoshVS
vW5J/CzAPwq2tbRgUY44nZEAmWIRODRg1Vi5n3gS91+CfnTXk5oPuFORWq24bgziHfs6vR3j8jEk
tOWRGmF8VeCF6Yt8MtUjyXndgS0sMvJM5UuOXPzsZQABxhI+m5kpwTxBTXFGiVQc0157DOE5Upnr
htyi9kyuQyGZQeZ6dxZZ5R4MGVmsaOn1kdkS6WhvW6WNxjVC0wnIMu7UBPX+0O8tRqRxLgicnYZK
h0ZbOp7QZBAimxHZHCcbE1vBgmYhjFbNPTRo2RINYyeWsQzsZa1lEdyTKbsgtNi6pkwQbOTyWFni
la247d9KaNXhodTSJyuqbELHzY2vOJqyAw5s+GIDTijGJtu5fe6+TeRgRquAHNPz1A31pW6Fk+Ft
1P3p1shbFhpN+2iWg36pHIRD7Qre5QNOunjlVq22ClJyBfrCFhkBI3U6LsvQKu9KFmFx70UIU7el
YSfVo0DImdAzqEnehMvcItt+n6NBrZVlxqZaPXOj5LhnhCisffowpHJF4KsvEyRD0p5KJTjJ0c7s
J6oCIatVbY7aFQtd639mwUxkwNyAc4dbhAxnjZXaFvecuWaycIj8Jfq5MjRUnV3K+k5t3PiTTV2n
bB1AP8XOLNJeWdC403x0bcWC1B/C1jj2QeZ+oA41XxNIZJwpKqNh4l8bYD65ZJ6dN7bxeTT0JtkI
f+jKLUNcO192SkQB32hwTla5SQ4O+86ggtk/IPBBUk21yjyQ8bzaIzHj3scrNomPfUe4dRYus4BK
FT2wm9MzO6MoLG9sZag3B7LMTXVZFJ1C9McA+BA5kHUeOmtYg2Tkj3CV4kVlcoyJHfDHh7R3xKGi
Y6i+NiEqewK3J3RUt46I4hBqRIinEV77SzNhWOCJVmfgrIlwg77W2RSMsi+5SG+nwNVskJZmcTuE
ZnjwS2CtRNASPpka5AouyFUrQfDA5GXOaom9Y1foanMU3vTd3L/oRFZkGOnKmk5OvScoIV5Zop5A
q/dwCS0lz0922BZ3Tmdbp8aS3YuJNJB0At09jCS6Lciv1JbJYASbpmom0K5Tm6qLDGDtmxzlJ55R
1Yn1H1sAG949oluAzEKV6j0qeH/NhMl5NGnXroah+Dwc8nSXEp9yRvCnrOcN3r6DyfU2wRy5jCRM
1LYV7Lh1+lvW6eozbVO0JIbDeek0kitY14pyG5tyOCA4mY44SdCYyQF9GjjXj4RpantTFh0csWEN
5Qa1eKNOsdfARygXwNaJWRr96YLHJ4bv7W5qELuPmBIbnPNduyGYZNqYXWbKRUy8DxtcpfP6FDkU
JStBDNUgnEMEAHpFmwU8Ex/youf17wf4BSx/2JYHeM4v5Rj0XjeFyQrtbrCx+ACzEqhjutcbIbfG
yXjWdcnwpTPd8rVzRHPU7El771pRrE0M8qtE87WtVUv9aZaErIQLubzU6mCNogI+OzGMp0Tt5YeW
6/DYIiu5EMbp3mJuZjQR5jGBFZA8pA64OClQPpgitbbp1H0ESh3dIswJn3zmdieCQjCux7VFJZDN
Az6noMOE2H+qKfgbL+LKv5ioLzYs2qpX9PqerBEEIv9umOWjgUSo4li7jH7zOmcIH7Q4KT6RJU/k
z5Cpq2Qs1F2oBk9+lVukimcqxYONkUcZ9RXg+MpZqJryPOQ+cdlhIY9D7o4HXannzU0VyOWg6OXS
0EKYf4PWPCqibZxlWwd1vTDsYQWTFtB0N1iuJ5lXwOEl/2KRB6TVycwh83cB2v3rHkj9thYin7xj
RuxH5qsYkJ0ORhij6lZj7gRVBU2Gq2rODL/XvzOtgiwKwofaGsvo+v/1fd5EzfhH9f1MDfm9+v5+
Bkj+i4cyJ41yTEY/FPnf/tfvRb7t3Jj8KhtT1lyvz03DL6Qi/WZ2LWLkYznx7W/+tCe+EcCNeGDp
+O6pkCm+f9kbixsV0o5p49PWoNNgUPqprP+9Mt/8Cij4wUOJUBZyAaCMmd6ja5Bhf13mM1RM8iqO
ii1oWq1fuSGuCAD4kQsoTwI0z6k1PIRSztVFq9UtRJRHp94aiiW2H0w8ld5qD7Ef6U8WgVyXAsHm
fVdbPqHg2sBUUkftbwPT3XInQoDhcowOEQg00jXzAqz2kFjZslGGuEY/Tgl/66RKeEq0QqHsY72+
bxHRyhWQuRnyPo695lFqhmxkujj/UmctD1HA2cY6UWrj/FVZnzDzYL6OD3GlSkXfVz7JHig1zZyp
Jtlo4Y5yhhC+YrSOgqyo0muEj9Qcz8m+n9CConRU89UAx/dFzXhTS5n5zTuvwjasMnJXQz2b1/rC
IbKBHbGVjit3NPUdJgpYOonVFMkKmr5JTJ+DzEif1OxLxBe+NX1zuFisGYIVWY/+58ky2bonWl8/
lSD7+L28syejNOunvEdL7CZANsm8DM996+cPZc2svKmrbjwMkiQu/C4Cv7If2lSnaUZYl6dqSKwX
U1g61yHhfUmr5ECiLPazhapHZKoYZDiyFp4QqgcO9hMoA8WCFYGqLX2AuRCp0lkJxVZgYU72biiz
crazuBeTuVZ4G/OU2dYcv3VXSPcWv5fcTGHY34atK/D7dOyDWAEU95omnauCPOsUJxDd2LRiINIw
iWY+83C/SIwd+SX6ntGfsWPXV5wTZqHK/WRk48qyY7qVmuebTJPWWEamMOstCMSGz4wvAy6j/NRP
mXyp2kI8lSq1lofc2rS+mSops7G9QM6zFg49wHUoqaKZ27j3oooCQHLTEKzcoUIVhqz2IzUat2rO
PJPE9lDpXx2qfEoxnlYlTP2AcaUasIaK82jr27KZdi3NybiJ/Fa5FRD9eq8XdrbS1cHJGYEyYm92
5B6Y/SLoyxY1tmsmt6E+uJfSwVey0CrLesy10TiGiIl6JFcpcR0LB870ZFKgVZPO7npk4wkrM+7L
caFwIKrtaEaF8yK7gqUMcnbphaWl+3w/St8tcJ+3sl85QJ/WQaVNot0S8aU0+8YqW3WXSjlGT3it
3GZv8oPum9PnmbZeuR+xvXki8Y9Au7tD1DX1Ey30iQ1pcJu24NTfYuSUnaDoygrk5AgfKGdtkaqP
Jj6jNcYn4rWmZlphUkvWKg8npMlqupNT0H+IGpo0xQ2LIxpByaK+uYtbDf9TWgogljHoKOQYYf/B
svzA2nJ5Kw95oPuboqomxJemnpUeA4eS1CEBqDwZgrXSiDr4bOa8h+2oRgM5gy2enLEZYGk7aryj
cjCXI75wQEW3TVz7O9zJtec62Gp6krZX9kC2h9GgmcNps+kVQ/lsTtxpUr+iW5w2g6PFmzESGgoy
NoyEPN5TXZJaGvQbSlfzg1ZhyEO0jm9gbItzjxUOkK5YMMjna5uDPQKDXWNHPj23CitYI6jz6tjM
DyqpCe/xaJMYL/wXZob9duhxFuZW55zjrqg9ZC+4qtK6u2iE3qzn3QVYBfQxhjWdIumMm5TMPC8M
kQ+MWgKjkIQX5CTsFKOqKkp2aNNL4duMnlP7PJXVEcgKMjqBNT7RC+J+fKbisaWox6ry+7NVpw5Q
JLTW3G03OW6aVeSPc9RNQ9MJT2DWKcsZzRB5adcpzOLxzY1YnRatHXwsIkGigxZGmNvGfClYiS5S
VndPpOWBr82C5jGmAuTE6JVNUA1f2spKN2MYj6um6rWHThP+Rz0x0SsiV2WgGiMthhwp1F0L1zfZ
6iiDD7mMyjUZCEw2ywAPRNkmxp5JCBsGRbGvbQnZMkLKuGTUjbbfNDLOCmuyT2yT0Zd0CYP+lQOZ
5M6tpf/BleQg6HheVzx7Q1Q+jvyUFwl8WtKZk2eid7O1xlpmgRDVWWd1Q5rV1JUvZe+rT24VKCt8
T+BY+3w65Y4oDqSPVdtMz5wrctz8WFuDcsam9cEOJCUl0STtmq2QdaqEr+ExHZqEXmCIg1vckI6L
UYYUibSJsJMkQkeWJJkIoDIh1cFs4Mx1QtNPOsGGiykL2ZcrJUY3u/DZkpYEySlVQLIC5g6kLy2Q
pxKnFWdcLpdR25cHVa/u4KwVV6pi9USfjyenmUfXKaeB0a9Vcq+8gRp2K7CjzBMw0hp8O37XayN7
b5ENLa1Qz8gjb2CX8hy0xj1Fsqt78SjNpYWI9bEI2+4udBPnMxEIwap02VFJX3xU3PYLforg2RKM
QpQxJwTJMB9zA48w11RCiEIC1krjPjeN0n8MKgMcT/zRJzqVpt7cTAXuysmf4DpE4zOef5cQroKI
brt6lRk68E5Xd7QTyarSRPnOCLIjcEXBOeEwYupEmxdIL0djNVm+dkkZHa3gxCbXXLNOuDfy22xi
gJGxyKOvDHAgeoRz9iUs4Ww6BSMBHGVWf26JzEBTQSlFfRFNOqEOepdubY0xmumrQpKxxs01Mcme
DdnPeY1RIdvgKbeCKxy9kvP7oDBTZGgjVVpBnCxF5NjvlVbdMeL74rNERQJB0qRiv+Sppi7R4mDG
YOG4d2kKb0u1NRa2Ll+KgN33RGJhnydM4UL6rS6XZJwFhAPHw5jt9K7cmSNTrNjSHiNCEG5TzvlF
HlkQWKva3YiYUUCpxpuqI8W1aIZ7A74CyWI4jtPO9Fpajs8N9SetKTMT3yF1LaonjrWf6SMK87xb
mVbREMRRZ+uhBeWHW+bND8QzMyv/RZWmfoYpnnpYxq9SazivzLdMZNoumlpWiPBVD2XeFQfcOe92
1iNB0j7XDHbRXvOW6MPqfuuUDBIx+BornEYxrjAr3HzlImnKGCzDtI/XyEiGs8ht/0LI6b7iSy/S
ahOFKpmlNStYu+QU1ZxgOWJ3W1ZarJ30Mn4EJ2ndzeOcDRpsswVXQ5hJy6DBi2tmq53Fp0MAb/BI
v1XoJ5e1NX1oMNbNxabU8nNhN4Fn9C6hfMUXMwq2UiCRCjGQ+H19nqV7adjUXlUTpFlmHzHmEsVb
Dw993V5KrTnT/B+p1ohis6aR657JKJRdBIJI+b0x5jInQYz8PVOPiHol+te8zWOaQSvD9Rta1UKM
tkmATpJNF4H//vB/q/H7vqGadburrw3dtX2vxrv3uk2bP7VA899+XXE8FP+9f/RLb/XXf9H3pu+P
Wsm/sir6+qa+vuPf+x3pK51q+/n9P/5VN2/Y+QBiA6L59Qd9L8kgwfe/VhzrRjfACaLY+dPfs5v6
4SD91mH4/U/47Xj+/r/51Sd4K9q8mb+HgCi2H7tiMaM0frUu+41j8NNv+OEYuDcmIlobQtWvP7zr
3qgon1lyG98+PH//v/LhXz9nIHujGuvdW/Pjh8cl8RfThN/4+D/9jh8+vn4DmcTFOKB9+5Rs7H51
CqhkYxiUwRqi8vnnn+4o8L55z3/LOfDbB0HcMEkBMvXLef7zQbC4TlSqbJWL5evPP9upAGVaY6H7
jx0F8wYMDjtjnc3s/APF5sdTwXZvAENBbGXm9PXnn+9UYJ/GLewfOgqCyRq2B7wXsKJ+/PiOuJlX
C9jK5qQjfr6ddf/zN8OfTuM/jwiF9pfuk7/7fsClMCO+HSwV335+Ogou6gILnQDym68//3wnAW/s
b3wo/HQkf7grCmw2aCQM9/tdkWvrV+eCfgPEaYayfX9w/h3nwt9wwlBpzP/qLX1/rf7zvwAAAP//
</cx:binary>
              </cx:geoCache>
            </cx:geography>
          </cx:layoutPr>
        </cx:series>
      </cx:plotAreaRegion>
    </cx:plotArea>
  </cx:chart>
  <cx:spPr>
    <a:noFill/>
    <a:ln>
      <a:solidFill>
        <a:schemeClr val="accent1">
          <a:shade val="50000"/>
          <a:alpha val="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plotSurface>
          <cx:spPr>
            <a:noFill/>
            <a:ln>
              <a:noFill/>
            </a:ln>
          </cx:spPr>
        </cx:plotSurface>
        <cx:series layoutId="waterfall" uniqueId="{197DB4A8-1938-40AB-B3D2-44B7A5E87483}">
          <cx:spPr>
            <a:gradFill>
              <a:gsLst>
                <a:gs pos="0">
                  <a:schemeClr val="bg1">
                    <a:lumMod val="75000"/>
                  </a:schemeClr>
                </a:gs>
                <a:gs pos="65000">
                  <a:srgbClr val="002060"/>
                </a:gs>
              </a:gsLst>
              <a:lin ang="7200000" scaled="0"/>
            </a:gradFill>
            <a:ln>
              <a:noFill/>
            </a:ln>
          </cx:spPr>
          <cx:dataPt idx="3">
            <cx:spPr>
              <a:gradFill>
                <a:gsLst>
                  <a:gs pos="0">
                    <a:srgbClr val="C00000"/>
                  </a:gs>
                  <a:gs pos="100000">
                    <a:srgbClr val="002060"/>
                  </a:gs>
                </a:gsLst>
              </a:gradFill>
            </cx:spPr>
          </cx:dataPt>
          <cx:dataLabels pos="ctr">
            <cx:spPr>
              <a:noFill/>
              <a:ln>
                <a:noFill/>
              </a:ln>
            </cx:spPr>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visibility seriesName="0" categoryName="0" value="1"/>
            <cx:separator>, </cx:separator>
            <cx:dataLabel idx="2" pos="ctr">
              <cx:txPr>
                <a:bodyPr spcFirstLastPara="1" vertOverflow="ellipsis" horzOverflow="overflow" wrap="square" lIns="0" tIns="0" rIns="0" bIns="0" anchor="ctr" anchorCtr="1"/>
                <a:lstStyle/>
                <a:p>
                  <a:pPr algn="ctr" rtl="0">
                    <a:defRPr/>
                  </a:pPr>
                  <a:r>
                    <a:rPr lang="en-US" sz="1000" b="0" i="0" u="none" strike="noStrike" baseline="0">
                      <a:solidFill>
                        <a:schemeClr val="bg1"/>
                      </a:solidFill>
                      <a:latin typeface="Calibri" panose="020F0502020204030204"/>
                    </a:rPr>
                    <a:t>1982</a:t>
                  </a:r>
                </a:p>
              </cx:txPr>
              <cx:visibility seriesName="0" categoryName="0" value="1"/>
              <cx:separator>, </cx:separator>
            </cx:dataLabel>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axis>
      <cx:axis id="1" hidden="1">
        <cx:valScaling/>
        <cx:majorGridlines/>
        <cx:tickLabels/>
      </cx:axis>
    </cx:plotArea>
  </cx:chart>
  <cx:spPr>
    <a:no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plotSurface>
          <cx:spPr>
            <a:noFill/>
            <a:ln>
              <a:noFill/>
            </a:ln>
          </cx:spPr>
        </cx:plotSurface>
        <cx:series layoutId="waterfall" uniqueId="{197DB4A8-1938-40AB-B3D2-44B7A5E87483}">
          <cx:dataLabels>
            <cx:visibility seriesName="0" categoryName="0" value="1"/>
          </cx:dataLabels>
          <cx:dataId val="0"/>
          <cx:layoutPr>
            <cx:subtotals>
              <cx:idx val="3"/>
            </cx:subtotals>
          </cx:layoutPr>
        </cx:series>
      </cx:plotAreaRegion>
      <cx:axis id="0">
        <cx:catScaling gapWidth="0.5"/>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_xlchart.v5.11</cx:f>
        <cx:nf dir="row">_xlchart.v5.9</cx:nf>
      </cx:strDim>
      <cx:numDim type="colorVal">
        <cx:f dir="row">_xlchart.v5.10</cx:f>
        <cx:nf dir="row">_xlchart.v5.8</cx:nf>
      </cx:numDim>
    </cx:data>
  </cx:chartData>
  <cx:chart>
    <cx:plotArea>
      <cx:plotAreaRegion>
        <cx:series layoutId="regionMap" uniqueId="{44A9E09D-7F5B-46BD-8C42-BE3FBB0EC050}">
          <cx:tx>
            <cx:txData>
              <cx:f>_xlchart.v5.8</cx:f>
              <cx:v>Total Revenue</cx:v>
            </cx:txData>
          </cx:tx>
          <cx:dataId val="0"/>
          <cx:layoutPr>
            <cx:geography cultureLanguage="en-US" cultureRegion="AZ" attribution="Powered by Bing">
              <cx:geoCache provider="{E9337A44-BEBE-4D9F-B70C-5C5E7DAFC167}">
                <cx:binary>5Hppk504tu1fqfDnhwvNUkdXRzScMTOdzsnp4QuR5cwCAZIAgUD8+ruP7XLZ2b5160b0ixcdz0Pa
54BA0p7WWlt//7j87WP79DD8tJjW+r99XH55UY1j97eff/Yfqyfz4F8a/XFw3v02vvzozM/ut9/0
x6efH4eHWdvyZ5wi+vPH6mEYn5YX//g7PK18chfu48Oonb2enoZ48+SndvR/cu2Hl356eDTabrQf
B/1xRL+8+Gf78OuDeXjx05Md9RjvYvf0y4vvbnrx08/PH/Uvr/2phZmN0yOMJfil4Jxinqr00y/y
4qfW2fLL5UTyl5KmhOAUq8+/fn/35YOB8X9hQp+m8/D4ODx5Dwv69O83A7+bPXx/8eKnj26y42nT
Sti/X168sXp8evzpdnwYn/yLn7R3+ecbcndawpvbT2v++ftt/8ffn30Bu/Dsm28s83zL/qdL/2KY
XesG/fhvNAyWL5liDGGinlkEv6RSEIol+Wqxz97w2SJ/YSY/tsjXgc8ssvvPtMgr7f3pT9fp3132
3xMuOJVCsi/R8Nw46iVnHKcU48/G4b+/+7Nx/uKkfmyg7wY/M9IrCIL/wLDZP7mh1P/GsIF8xqnE
kir02QDoWfSQl5RSImgqfxg9f2FCPzbO14HPDLP/53+kYS7dMFY/5Q+Da7X9d9qHvWREEcFI+jmC
xPf2EeolkoxIzvkPA+ivz+vHZno+/pm1LvP/CGv9eaR/iw2+u/N/iw3US5YSJlIGWexbUKDUyxRJ
QgilPzTSs4L938/nxzZ6Nvy7JfxnoIFbN/3fiR7yUqVEUYy+ZDfyvWFk+lIqSG0Ioc/R9az8/PV5
/dgyz8c/i57b/4zo+W7WAKrvnqwFbPr09Hut/jfgBAawGRBzKr+UGfzMUPwloQQz+jvshuvfgri/
NKUf2+ibod8tFNZ5+f8muf33sPsrM9k8jA/bT5TmG+T951c/rR541rOhf8aMPu/w8fGXF0hR9k02
PD3ju/3/56BX90fd+2PI04Mff3mRoBRSIE0ZoUoQRCmDQJyfPl9C9KVElKdMICxVysG09lRNgWyJ
l+lplJREfLoCc/CnVAGX0EuCwVngcRIxheRXHnnl2lg6+3Uzvnz+yU7mymk7+l9eYAwwtPt832mq
LFWSwbyUlEBNYXoE8kD38eEGyCrcjv6P6YX3S8PnC6S7dul5JucRqG8mGXfpueuCxCavezGu077B
pjXp21ESjraN7Yy/w4aO65BBDUjxth3qoZvrXATbd/JWc9t5PuZTbTWa8m5eqN1RMluTW6vioU7m
OalyyzA24ThMrfHBZ+s42bF7ZdtY200IWvpMyc5esKJezlxiQnqsNY+vIi2Ku5r03ZlN+LvEu7Cf
XRBlni5qo1jdXdTG672plwlljDX4ruJ6tbmupjnJlJmbMpNDUNuZ9P28aYe1dBlv+XKzNoE9pB0u
mgw2NbzSaVUMW1yN85QNYdJrpkiZtnu7hHa/hKGVG6acPnJT9uJSqTHUuY+p3vdJ4uCZXRz349CE
KUvapM0rQ5tDVwzzrl4HsWYisfBgS+tiyU0owmvMCvt+nCO6mXllw96N9bipvA9lVnYRL7kv45r5
xgybmvXh3TjQeF+sTvB8KPtuOS5OLk1WDAwWSot0wu+Ktu4vZobavcd82FLUhC0vux5lHg0Xs3Oo
2wgq5m3KSdVlupnZkRde3Ks6Lhd4nJXf65r2467yQ9pmAVx9k5Apptc9b7Z4TKzZk7Etcu7Ysmah
HkWmfV0nOQsmiExyOrhNOlGWdTyYQ++KarOUYZI7PM/zdh5rl5sSh3IX8ZjCRpddx3Lk2/k3Uej0
YWWo3DUMonHXFHrYppbGBwPFDe/UYNh+ckt3i+xQnTd8bN+5tOZZkQY0511Sjoc2VGW6wYN4bUwc
NhOuiu1QOdHnXdUicBq0oLAty7bfxVAu20oM6vXC+m7fF8OUTz0tzypVLCJzxDS3vCWsy1g1tY9p
nbjjWNT4OBphNpyJ4gNEwxAyWyP1a2EC0ln0Y2j25djju6LV03EejNjhNogqU7bwt5KGj+nMkk2I
ct0UcogmgwjQRyc6YvJYLkHlJZfowvCWnjUVk+8lJ3gffMWLjPkVoQ0LuMw8NgnZ+KK/Y7QdLnuZ
rr+2oyk2U1/G+0l35lCsBYRgkqSqzrpkJdvQJf51dIu97Fldz9no6lpnOOgiZ76RG1QV7g0v+zGb
E2WPVuny7di3ZsnkWLQ3De1w7tem24fR7EcnwQ9FQaeM0Sa9ZlU/5XFciNo5S/EMmaVAxXnXyTqb
2Ni9Hkyhdp6n7ZNFTTz2ClSdperrLCxRZbYYP9apphsS5zlnUtND3SqVO4ofljm+Ze3ActuUatmo
gMXQbHrCwI5z1vVVN/Gr2SdFCa9tGJ/ikH2rEH2XUD+6Lg66rL5oc18//uPOGfjzSTL648uTtPfH
p1e/a4J/ehcQwxP3989vOlXFr8/6Q5w6laKvStWz2vZZRfxvCt+fXvxrVRFDhge+/FVA/Jey+Jw9
/VFQvwz9Uh4Fe0kZ5oJKCAyMQRL5Wh4lhUKHOBAHqJFUUiL/KI/8JZRGRCSTKcEwDEb9Xh4J4CmC
pAI5jKVIQb39fRu+MyfggS+fv62PwGC+r4+gDlBMiBKg1UiUEgHl+9v6KJqlN0Pr68MySsiMSDWV
2Ky+hJKBw6CW7Ri61GUyFRU/FjiW9GixVTLnq59sjmdeLzuyLqbZOubK/pC0Ds1D1gVr0iytiAdh
l8mLWFT02LkRXTrW0uNIJ4SziOv+fdtxcgwaFW0211BAsqZd5sysSl4oCMz31svufZeuUKNCDSpX
NlskL1CF6YMdAro0yiQ2ByWX82xyWHZ73Ipq2PomOQ0hhTF5U+t4hftR3U8EwYvnLk10Nnq53JQL
U/dGo+VmqDE5Fo0xRUa6RQyvS2wbd+bY4OQZV8I/epmiu9YaKK2oskmObNnqvKNxuYrtQqa8mRQs
o1N04BnG5XBIEUF3KUXsQeBluXIumQ4kVOTNOsvlyhI3HDxJnc+48eiyxD2svxNlcV/zFh7d97rz
mVC19/tOrf6xHjTsgKUO32nfdu9J0achW8gAt9EFuXPjGHuIJYzLphImwNAJCMwtvC0lJb6ri8qZ
fCK8WjOuFlg1beCdsiHd+7ZOYe2qZWvIpjkll5xqc24rUV2SJqkvZChQNsx6eVUXOhyJU83RagFj
RHLaT74UdZmZxSR8A34N33w2aJuWzbApdaHu8XSycIjTcgUm9f4djw4q8NwVEW2WBtdmk/q20deJ
wbAEF2t4Shcq+Cl92645ayfYl7lOYI7VkrRFNkeasFwkogREMhoWDl1jqvTtwD0lu9asicvCvP5W
FRPsRBqsuo/tfDOunu2irTjN20IX9yv29bUIVNEMcGKSd8jgO0vBAZdqPnktIK1ds9Cp2MWuhCet
BYafoipgbtXJicaULFcVn+GzGAN4Ax48WFaRUZCtiowcJUUTfdUKMUJdLj04X4LbalMEDKEn5m58
FFTN5TYdO3RZzSfcJtQCBnadTHEmVel51tSdjWe2Vo3OG9W2ZhvARXmGICwvXKc4PYi6IMekDpjk
cSYwb72eYJ1piuWGpKUtMjsb8JgCTf5xWSi80q4J2C6c/CSqpXs/nUwkyUiOhk3de4k8PGzsAfUp
htVWUKv3MQC87Cjq3g9dXdx/cmGdCNjfxrtzdwr2+uSkBQ/LzUwm2JIZl/FqKSEUzIrdOa1q2+ww
p+qeYAUbN7qOkLxrJTjMJFJ33loOX38Kiant9J7rCJsXqwmMDWDuqJHu369iGA4960y14RNHd3R2
xX1SpyHJOl9XLqv70uQtVO024y6q7Yql3rcVm0M2awPLgQp81EAUyqxPI9wFZBYcLCEQ5L4JsD/F
QNFdwCOsOl0hg1CckqOonAJ02aqLtedgwlFHeILrUL1mbSIHmU/CV+Sq7kMpNsngI+TTclWbtO3E
gbMh3aVtrS5YvyQbMlfJkC2ugfWSZSjn3erjVG0VBEWR4cHAhFYCGctgN1c30S/dq7Ke1FbHXu9J
hFhuFKRnaZtEbQ1q4TmUG3psmiA39QgpI00LdDeyboIdNHS56cDRAQhVTf++SYv+oJAv98VY4TtB
wOd5087FTlb1sN56pRg9LBOkSLLCgpemAY9KFAZDtThBd0W6rt1Z6QRbtsSatjozRa33dbrq/URx
s+ZhBiu1uqAPXmNIzaiI4FMFdN1CFvkKZh18C8xkVhDhi0Xorp8iuqtZnOOmGQyxmUkd+Avyo9o6
C146qwARYXiPLrVT6M4YBPOpTVcW26BOniNQ6+IZrQd4PC4L/1g2Tu91xcC7FbyCnHxv0AzV57Sb
hsOERNrvPvk8xRQGpSOsOcf9yf8nwdHlpIO6h36VgHWmp7QXZtSP16FnzbJLtYf8NvhRbtqKnPxR
RS/zrpfqPiErGPJzSqs90mbTiRlciQEeno619H2S9YHOw7ZDCbqiHKKrbRtV59MM20vaBbA7fGeC
pPezHReULz0bqt2nzOpchfh+rmR/jzSx9n4uy9i8ZTOBPNHSU5ZCYdZ7Wo3sQbWz2tZTb65RNeFc
lvbRVos6Dl13KgZ9eirORQkZWLUrupxXBomsBfww5dLJDmVLVVlUvcaxigdIP8TMG1ROACEyYPAO
AU1a1bmxfqwyLIqlhC3Rqr1e6/YJ0G4rZN6OSXkPpXQ42JEZMJFNIWqaaYFcCzE5bCpIMS5LZszq
nPQDf3TW3LsSDWfAU6Z0zqKcF8AhZLjDVB6dOhUiz217p2PZnUONkVfIirSA2A1kN/REZz1C4yVI
ve4cutRlHmRZvdGiZ20WbfGhH/E2wa6/8Kli+TCKPBU1xEA2GWSS+TCO8eirqTsXNXCy4iqtqMuB
D7+1/bTrOt/vEi7UVUdDVhtxU2DK0reRt8DQMuEML44IOQNZFdgHoZxvVgLkddOlndlgjoG8Cz+y
MuM9rfPOYXNAqC+rTNNO5gltyK6xOKhMAElMp2U+Y3XVNHki5hgybLsq7iKPrTgocMshL/3EFtj+
Sp2PhK6v5TKKM18rKHN66Q96SboxMzN6Q1Fwr5KU29d6beSZwAV4L6IASirptqWsuypLuwVndSOm
82EJ6SsBCgHJfMKWh5a6+k0U5g2tRd9etL2n131T2W0y+lnmdB3UTgYSfvNxUL9WcmwzPyucreBk
254JvQE6OOxiUqtDGvqwictotkZ2S5VTWjfZRHz9Sg5VHV/BfvHHepR2t05zAXVcp9tSz2+Uqrtd
o8WwF8X8IYDSwHQtfi37Jd5ULNoNanu8I42oMzyy4dqnsK1cWb5li1k+1hO+S2pRZGj2/pXU1Xpt
1shyJyazczGh+0IFcdEpTbdl7+96NSV1NnBARltvevdqXAtIUY0BfDJX3bYE3HA2mQGdYT8kB1BP
/LFRE71wZE1z2DS7DU3PbhcO+snS93KbqLXJashYGXhIc0X7eiMAdSZrg15DEYgA+YLdlTLhx3Yg
8bp0JCeW2ANO/LCXpwpBYhdAclDTgTVgMK9j8t4XS7+pu0G9Wmt2PWmDN6O16U0z1PLCxXZ8gxec
XETTtX2WSAHjZsCuv46hVYBLMF7PxsX2+1qP7l0N8B3g3WSCBv/GzR0eCnkQM0kuU96nOVResWkk
3U2CxV3tGnOcUyEeksa8W5K+aTMkWpOHYfC7RIDbZFHMaRZBEdunRVMB+236HJJ/uVlZC4UIyOox
WPbYVSUFDQa0DtSl7SlboWOsB/JQDGnXbwrnl3eAiLeAroEsC53aTWzSZjv2lN8VPWQUyPyD2WoH
UkWisTikfiF7U7Vx43GMYLQWzRfVlAiUdWSq1QSJRA6wdyNLb8LctGhbAhOPgMX7dalvdIGWKUO1
oe1BrKBcPULyL3dVjfvNKkFsKpJgu7ysChAPXUmK/cirBBLToPlBNtN8nzQeSyh7BeaZnlC1GboR
GEjVbwUfHDTAIS40Gef7jsv2uPIISsoQm926jut2qlL4WAu947hN38zlIsHFiXE0OdPsBPwgkRqt
PipQ8i7K3lxWYfRvk0pN52aQr3hjfQ7Fq7g1E07fqdnzIZuAu4xnTd9H/dbzbkqPpuFqPEt6tOLp
AFlL7aChOfXztkYJIKcSiFvxuhjVDGg2OKAhTDv5vuhbSOoFCC1dhPQdUwUCDhpWshd17VaW45Ym
aVb6JJ3LvGTpRN7LykDVxVMdeS61JOVOzAUz5306wPeNA8i1SZkZJXgPVsOWTYBBq6ECtGVnD0CE
Bwq1SfddG89StC43Ec/oDrBom5t+BliuEsBn3zD+H5Bn4OfdN9LyiTozIPYYCDQWQKNP17+RlqcK
pK5u1PWhcKodNsY5srxd6Tr5dzSua7+jRgEacZa1Dc/mBorvn08AgYD+fAYSlEiYiJAEZkG/n8Fc
ceRWPJYHtihZZoX1pd5MChX4EiW+KgFsFt1eE12V52NXrHbbcV9clnZEdzKd0CV1DaDKP5/VD7ZF
EUlYCrCdUyFOk/5mWyyZClfVtDzYBKBfv0D13y7aASYNQI7zUWNAPpNZARwloeze//nb0UnQf2YV
eD0//QUIjmj67PVRNJMNK+xJbIEK1aiPHVScXpoaDFJFlgCKniW5a0SRHNEJflva0vo80L7DrymP
oVmztBnL6jCeGHTXl7b+zRcMOIwlkGj/hwn/qxGZEAi6FApOygj0fL+CKnVCEtkebBHMkKm4TD6v
eNMBaIKDUX0OjQi75YvvH0BZjzf9CFpFXwGX124ZboztoRn5Vcn6gV+jk+bz/RZywECUcEKhdwJl
+PstTFifrBPghsNQJwAbeQJNgxEkqXsPEo/PZHKivzPG/pEiQY5dAH5hZze0ezRASc69704cDHb2
zydGfjQxTpnioARDW+mT7b9xLRHSbjBDXx06XgJCLR1wrylT8zyIBVAR8fYW5G5Jj9EBbN0sxPnm
LFAcbiYalM+qMKv7NI3AluknXIxGoLGJBhJV0hXguy49YO7CnTD8SeuxKoXITkwBakkjhmV6FaHB
9fiZlGozLzfTelIBbOyWm6rQJai69bpcnXDcg7YN+NbqZdNkTHTAgP58OzCcEHluJ4EF5Qh0A8oV
fZaAKpT0OgaR7EnFIAdit9rqTE4nqmMXmD0kfnURsQzJrcUriCeLqWBaUU/r7aI47FZJELATtkLb
pm4p/Bc2C34uAjpx20/yEMHdydjDqU8yzVOpD64EBSzXogvltgz9cFijgbcz3IB4w5sIPS4412Ie
Py32S0f0i1d+bu19qwV/Kw3/f6lEI0gKkNa/xu+/KNFfj1v9IUF/GfNFgj4dhaCgFFORYvRFZ/7S
oZXsJRx3BalCCE64QBI86PcO7Tcd2fQlnH0BB2NMQqKS+H+jOEMj97nXCsXhN0s59GMx4ydF+psg
VthZWTjId0SW7+emWkCHbdyWi/QddDpvh5AcbDr176RB76AnggBOxp1fwtkYhdyuSY+PZDbAxFq1
ZhZBJ09NTbsfYgo9vqS3+RjU8FssAt+4SsiNkz69SMq2+wDHe9KbBEe8X5Nx2pB2XvNOar0rErts
p1Lc1NCPvZpXDTB2BOVz1jM8bWozAlrc1icYbyLg47N0HPI+mNfRY+j3jXTM6nY5Dl6s1wwKxcaJ
WeQoztMd1qrJy7gUx0oDAKEJup5XwvZ+LN9yakB8med2L0AueTWmGp3XBOaUplZfIe4B5yS8B74o
tlS399MSgQtB9zH2nB2MCA9uQpBwSJg3A+2WX7VV5Xkz0zUjanUZYHq+Z35OtwMdxH620eczbZdt
S8jjWC9kRydcbHTDaVaI6QGHOOfJGM5AWjQ7o0F9rFfIj+toy60SKpsrYW9M73djG3erS14XsW63
U9Ivh46oOVuEQzeqw+27MbDuLQv1zqj5ekWjuWmg4XGhW1A6sloKYK3F1L4aOlLOW0hQad7bvnk3
rU5fN6SiR+KTMSfEQiegK8Nw25OkuMWgo59DCVxFlhg2HMqR9xdF1elLOLw3vysUVCTFuLpfDGls
5tw0b7gT8qIKymz93NBjP7XyWswztL5bAomtxYEdRgIdBgGEkee1CO29bSw7Z22l9iluASTZNRXZ
CkJSsyuhAl2IHstNpwmCzVMY2u/V1PfQmezs2eCLos5Wl9qzUxHts15a0We6baBXDdROX6ajc+cR
YB00hkX9QeAAavlSlHbLMMjQNW7drYSmxXYx2t2ixqFLwheQSk/1FITT+kPXncQchYQud7pZ0c7U
CeiKJ/U5sqAvp7EpLaj/dNnCuWCw32yGA1AJkDWZDnEz9JI+9KAn3Ucd01+HCWp4QoD2gGIwwq4O
Du6pwqlbMSU5dCkhu8OZeZA/HbNnywiPFBj04U1qQczFJbgmm4rYHJgPsPg+lvFGtCdlzLgUREk+
gdziGG9yEsEOnWzhgWiEHiicqNB2G4OJG+D83fsK4m+vuYLtXpZJbopFg7wnqrG975DVl7Gn/lH3
a9ijiXRPbBmWq2Jy3etPM6uLupO7MCF4fIuxuC7XKsk1GxjPSVHJa7qAD9JkNL+1pqJnltnpztd0
zh2PnOf6tPCRmHgTJza+EYuBG9tT55sFSCIbSVzcpsqHfT3T+sMnT6vZCG9bSwWnH1DE7FwvoKzB
oVz3eu5UVWUVSLRQYPv2HpR9/Ha2iXbb0VBxPTAQa91JkkfL7DbDMGJQKCdBD10Ao04TtWeJWcFq
uJi7XTub8XEUlb60qeOvASDF875A+KZIa3kz94nZVuCRTbYqVnxQeOizmZlKQ4d5gQcFCW8UEdTT
tqySW7f2Yb/y2t32Za/2rgVF9ZO1zGzcrS5PoqVvCjvmaAwydzXsXBSUXSCQd4oMOGkVNryEx09z
LHPRLuD1wIwzLaFzDwc2QDF1gATr9dLb6jL08WpK/F3o4RBKYO6D1TIrDY+5kq/wOL0GKnhVhbTJ
2rE6mHr4jc3qXBHXZmOicovFzeLJDjpnQKTX+3LwfMPSRV5wDg/sCrZtfJLhLrpcYutuRqhjU4aJ
m/ZII35Du/qNRzVI2gFyeINkueFw8iBHwtJcm3ip4VDNvNRwsMCdESuKKzQmy2u04HonXRnrbJa8
2nPX1NCFCXQboceUiQ7QTwhtl4+gXACdGdCjLZc89Pipt8Gd95XuzmsghFuLDToSzD4OaDxYya7h
OFWbw5kZ8hr3ZfE+KfE7n8iPcXImW603uza0oM5FG7aJIXFT+7VtoAuAQ95x7m4nOJKah6peH00A
Sr1WNmNr5XfduNzaeurOlGj2pB5BVWErGFhztFv6qcjqOTYXDUdveISWklD9sVmiOaYSk8MMSXiT
yqnbLrYpslRNZ125djs45vO+h8Mt2WJdegHaijgbwPH3QNdTOJZRvE+R6fPE9NmE4m8gRN10Woon
UFr0gc59+kHwxG1Q09yNyNcPMSZkC7HuM016maeThVaUB6mBqoL2WVhXyAcktIeyXgkcbpIpzVe3
waq47Y1/rOJYwPkYGS+Xapi7LSmDHnM74hRksnWYtmvA9sIhftlCzr8Gt4LjNLxAV2SNdDvjycJR
HBDwDo1tug31SYBTQrh78gBht6vBx2hcAy3g7mFqHd700qtNjcK7tFhDnjqo9gr3bJ/w6SOccXvf
V2Sfxr54MyMQPAhpQsbI3MAJDpa8Gih7U0Sb5hzCMKvhWNo7WUMdtp5sRpTKi1lO5RZAgnykgoUb
wTR608T+hCGEIrkHPno2j8XMsgCy7JKXoX5Ti6nJqKdw1qIQ9dM4DO0ZCNIig0NvxcaFJOygps+7
xsPY0pAtSGzppShqdw2sb9mUVQ/IiiQM+uCDvOxCN3+waWw/zBhB03cEVZsBwgKBU6/Q3CEOMvmo
J5FXFugodMilgl5vXV6EZWzQmceghmWVX/klVqCES+AdKYREeT/yJXnNEfTBGoKXHozo0rwYygTk
z3q6EGyg4DG2gJ4ZdO+gqbbOUAaXyV06icQZZQbE+56ZbeH74l71eryZ/4udM2uuGlf3/ifyLsuS
B92uMXMgIemGGxcB2vMgefanf38m7HOa9Cmovn+7du1VhEVsy9KjR/+pWLP8uHamrne9rp27Pon8
SzqF4izcxhyzGZFWOfmNAh+a/6orz7sXVdI/TTabLto0NH8Epm92JbXwABWX7qdw6g6OajPQ/vWy
QApwXY2jc+U2FLBWeOaiif1u39o+3+fxEp+aTETcVmnOiypfwq6Mdp2Np/sicNxbG9f2VMLrn42X
jjA3RbynZ7idG+AHxzknXhLsy2j9mFvbtIe8Hsv9PBm7X0UhdlnaladKuf2+sYU6r816O2fpcrbb
idQbYnnyy258txb0eMXYdOxcY3S/TKZ8NHk3AdIVzkfZ6zuBNPHbFGY0IMHSnzQH5tNQxi2UpgFX
QEVwGOzKEsfwthsjQE6O9vd1CKrZ6mHZdai1nlFBnOdpTg6dXB+XQIZ3c+aJXR9F+XmpxTmYsm5f
Cntsxib5BtZ+lj1b3mia8jhm+XCc3Xm+ykbRoZHs4svJxDdZYh5U7PuHMI7yy2UN5us4j1LdH3In
LcQxkOuDLqiu4jocnCAbj7APpWjPRTXlyXsZ5ObAEu6mZMcDKzSD2nEStoTEuO6u0G6yVPtwKhdk
gvS/641Pq1Ls86Qq/OPS5UDkUevlO38o5rzcsW8PzaEKssLbdcmYLl/SIppGtQPabLwLdsM/5kq9
R0s2nqpaD/tEDdNjHK7rUSxrd5fkfnPKR1/d9v76p1lldlzb4CHTjbPP175/SHXtHUr0mvcmbP2X
bm6Wfe7V64voRH87VaFzysT4zSaLd5x8b7yNxlEewihUV2rm9IMIr3unp9K7mcLAPCS0KkcvHuRh
ccJPKnLjnamG/PPUJ8s+c6yS7PfxVeVkwS7JXXdfmK7eIzOd93ELO9fGLZrOXmVnN9IftNPPO79Q
16uk0S7L/GvoAewqJEF3gSj2ZaO+pKXXHeI+01dLsgY12O/W9CeL7V9cNaFYKPz8Zprqjj6+Uxcy
yPxLm+tHdxy0uzP0Ms6hGPvicl1jtK7rqpYblVnnfYs0448SteVtl1ZfOIAm1bHxzIDAp1/9awi5
5pDV6RdTVez6jqm+hmOw1ay4709DnY0nK1z7kfYlOHqeBKKK9bqnB3qQWe7fy3xNOkQRpbxylTaH
cFlZaUM9PQfgGNemlfXNWo5RuzdLX94XtQn9/RrJ9KU20EM7yOv5VImUrcDVNqx3HA0b+oBSR1+j
xKVwjIkvHrIhif7obdh+XGVVv6xp47a7MZbKoeSHut4P7lR/qGn6j75Yo+u46ZtTR2E8RmK9zJa4
3rUTh6wG6u0uS4bpo+iBrgITSlCjOs32FiS92Xlc/N4kNCV5E4FG1ZnuP2BWtTDdfWPqVaJyYB9c
l/2cTetYHGTXIzM13fhX2lXVRSj77MKaqb2YnfpbMa/ZrlvikONjd1PYoeKcZaOHoHLHd/Au7QNw
/3ooJkN3mytn5ydNdLSxzA65juIrbuyJg1+MPiVtTk5eRZdl4CT/X3/4k/7wy9/tvf/1PWy6dU/9
EvN54wv6X+Tn+7/7gfsEwX/Q0Et0h5EMoAjc/5EegjH/xxcengwtfV8Ff4N9QtT3PqhvIJEDev+L
AYnoP5r2FL2xgOvQwI7/BgR6A+RuVwSj0oGAONmQ+rfUSSlyC3JT+N8iEfegr16rEB6wUY7ZirZi
aIvPCi6vO9Vm6RZ16L3ZT+e908TuS1JbhSyn8eYivNKwu8Oh0E5tLiZdld1t6Vets+yaYvbbF78A
52gOThCUudwnYajEt5ASPDyUKSDn5yjy2/iLrKQJ7pIA+kjuKrFJOPaq9W11nwq3n+gTSt8WqNE4
UFU3IlzMBhijNVmuPVQp+V9ON7JB/wbe/RndBW5ztac4RCrgbkZ9QwH/jpOFosqGFAb+Wzw1dW4u
ODSW6qJUY2fDCxSaPeDUiqkh+6t0YwQ1p7+hiP8XC/AzL8H1wxA5qIcuVfKmuJmfr7/mMkK1HGRf
c1FsGpK+kb6EdtSeY/KTnafE9uAEfaLSnaOcta3fTUoCie2FWoNJXkF51l0BDGOkFXfaj9DQ/GaM
fiZ7QDSllEhrNXJdWDCm5c/3OKeZ46VWOl8Dx46uR0MXJqE5QQH00t3Vtg+CT4Xvxv3lrwfnzbvZ
rosQEEEvLJcGf3tz3XZYmrBxZPSVbqMEooCYKLs/UxV7NWB5ng3ZfR0TrNDv0rRB37v79eV/hlC3
x4Z3BMv1MO9EIBnbsPwNQk1AeRx3TuVXaPTQSLp1N/A/s5Cc/rJZs7C8yxzRiFtZmGV4LDrEbAgC
0qxkUP7tnURhBM/HGey7H+8N24YAAuvF4tqvKphYcqdFBDSyJ99OQ6eOWRSr4JNFleuBjwVhGHxq
3AVZMe0h++T0m7fys5aZYUFprSJQ6s157vnyzVvpg8zNl6KOv9AI1L49N6at4uXoxFWnl/MCoc8U
+fXzv+HKtmtqV7FKWKiSchq9GYBEI6zQbe+8pJkNKwcZNWKFFBFsk6LzH6ZcrRvC0C1eu5sRdTMQ
Poab4bFqg3zZ146w9aOu0srWB+M31ntAXlF3L7++zZ85WRUKIV0sqgpVGjUcTdvPEwatTASRvs4v
s+0tk8AdCpf3486ThA+drYQiar3CbIumn5rtI2uT4Tfv5x+DJQRK+EC6gUbDrihtP99GZLyuX7qg
ealL36GG51SvdUIO7PaLfy1jn7rfJYMtPle5X1NRbYuIxr+InNwZi51JqbZb5V9S/lWd0b5dq7lo
ETT/erjE2wWGaxQ+BN1+5PGGoRt/vtEZE1er6aleOvQZIGt537Xl8M6sfdbW+8ks6LTRXVUjf9cs
pgI4jIp1cR4nwNnLTtsyT/bVurrLdZWaukdwiz8uxivmu05Jl6WTtdoj8Z8piZ6TL6K+cle92aeK
LIZs+M0yFZgX/kYVUqkgCTfaBb05jAuT9ecHYmbWZqzH9lPoN37u71s38pmKcTxobfdiDR1Ke7y8
Vs8SvSZQzvdy0oqYnng3T70MzGmY5O/XkHpbxT26Dc1CQnkPa/+PaVHMRQfD2rSfWssqMkeJKUfd
eiKVy7XshoXh0PFYrs9VOi9LuBuAfQz9t4v74CExa+xc2Erl67N1hi64i7JgaxBmNValPheDv72e
ppOaKQRdCsrS2rxYn9cyKCAC3LLcNi3kiQ4vqKl1yg8lSp31OarmmXcn/RzIadetboKus/U72Z2C
cNjeHaqfjAbDfL88GgxnwQDUzDm/Aj2my51nTr31Bn3rV8XnuQuwDp70aMX4qGSz9jfWFrHl7FVZ
jIhOElfzBcj9lHysozpWz6M7CiZZiOgp/2s0Nfro38yNt1WT0Q8hALEwqjDw5VtSXQJPJUK35adV
VJ1NdjN0Idrwqcmb8nKT+1Aofr283lYjOGsFF8m+vdHW/7hiZ90unSo5fZTrsE3GaVBb+fO6sGDz
DlDSBp/iXK5MQo76fZfchhQW5umvb2NrZ39aFDIMAm9zvviE+ii65J8XxSrHwTg6qJ4rVVe9RHw+
+M63xqSGapQWXS048YRN9m7sooSK06Y4XNBD9t6IIyYEZRh3vZeY6zKOgkdMGGUEcjKJYHzoI8fF
vuGvMDdMIuRauati9LQqxnnEYk9d5mEzpnQXl3Fe9NvKH3HX3nvs9xuOWFg5j78TDL2payQV4BPA
TuRtZ4J/imOKIE7ryXTh0zjAseqjb61HE8sZnXmL0ECpi1RMKBJ3c6Hxje6S/ntn6wTtNqXhiCYv
fozRLXK/nslWmKWs9eRWIs3aueJkyrHdOCd/KVh18VRtPbVYoorVGQrDMvrNS3xT2SI6IKDpjUfm
DZIG8KZUG7Tma5PX3lPUp7hlT32bbDfQ497clu73dQzHvnBvMYYRlji1cispFvS++OykgjZezP72
o8YUXfG5RFmnLrIJGwjw2TI1wd0mIlyuM9xM/JoF4qI7FU5o5anFYis7XBZ1y+P+5tHedJk8mhbE
GwmWiusj8XjzaP1cIJgcmuUJhHurVL01TC2EHFnzpXejwqt3C2f/9Tn06m1/rJxG8ELmoCqTBSQ7
EH1y0tIZpie6VMtwwDhKZp8cV6pJnTmaKaamst2q20DZvMi8dqKs9XQkXDDrY5c/ccYSDEWVKIai
h4OCm8WHk7MkUtwJ/Ol1fLZSWBCh8j9ihv/jGPJmjUa0C3RXobdJD7T7j1ZXTCsIeGCcD2MVYmc9
vba3XhrNI3xi5KVJ/buy8GY72i6pNvmay7bk4s9706W4eUPXigHsQzcIZki/9Bvlyd7P+Ki8VY1/
jCenmdFHl3JhwMsxrmlZKHqM0mTnsn8XBl0U56e4VxHFgAU5PliCRdgBKoeFj6iWjerHa8NrVzOU
cxnVrBVW0fY6kmLeXoSTZ4IPveR6fHCbquFO/M168YwNeDun/nq0lZY/10QeftsEKBK45emC3p5s
aAc7J3Hn5UOaolyPd/2AM2wfT26c3yFRV3Y5mtQGbQQJ4uk8BUs2mblyS5QJaCHodpxrm1SOuo2r
NJR7MzVz8gXJv3sxxYMKDkVYN+VXlZcr2rUmqEiWg1qf7tUo3Hk9RHmtfTA5+sduOE2TH413KL7i
GaN55VbiBuux0Ie6tlrs87kfLJaKOTJrvsNLbhUMyVyMLIZxtdNS7mbHz1V+0h7OK2zN/aI2B70A
Ajy3ekpFTP8WJ/1ln4Z0ZvtwRRSycqxlKraXc7HEw850bR6cRh0m8uBXzrx+mILGy54HVSbxQare
E/uF82mz7IKkhyzSmQf/g2A4uQg92R9M407rdaxr1z2LCefiKXG6KHWPbdFU6gnSPimcJw1ZPn+Y
+1n2t07X184DO0Y4fMXbFdinNRyTGqoTK3vavdczbOA5zkA3EGKoqGp2umikl+5DCzcSvYgqj+qv
qdc243xgqizmmx76aQIQLieY0Is+ro0fHTgH+GVwjiunCO6QFDhFcR6D1uvK9Fsa1bJnlGeMqlbd
gjBC759WYbs2BYh3+8A91rVq2/AS6XCWlje1PxcmOeZj0k8jfnwcJBnkoYJ9fPChqZrLIFdpEp2Y
KwH4JuAw2Oq+7KJs0rvEUVAzB8II1ny5nBAIp9kZKwi7DUa3SVFgxzYb/D8xUQZ+d8nkmJx4P0na
Fmw5LV2X3vULFqngvvTCkI/+9YdOlmF4AcflVA/T0nTKvCDO0B5al8C2iXchZscJw/2S+8UQnmes
7RVqCTVu+6LrOxmPk0ifTeXzHEN66n3up9pPoF7aqQ3f5bGTT+UpLKTjtZfFsOhovA9y6Wd6Z7Te
MInQ9n5aPOPtjJ31WqmyY6ScxVCyb6naJvWvHRnbsCSpwmSifAfsm0fxccopBMkR0kly75Ss7ZaW
0SkJpMDFsGTm4LZFbpFg9q7j13962Fa5XrXZyJ9Apw2+Ko7ejKwXDRk7yF6gReeXcP+0LDtjsBh6
B5V2PD1xAaKWwSlPp23EZNkXfDRd2qMhrMKt5KsRyi3c66lvmABrTb9x7qEf+V77+qg4jFaGz+Qh
/7GXdDFXK1Ox6RBFtr0e0arU8/8Q5byNc610DpbkDI7lVTh1EaXqG64IzYkDpopOaz9FYiHMIItS
H00KU34ww3Of10NWM15OujbndFiVmG+jPNxuOeNNt+tjwMziCpK/Mi+xM28TLLDY1sYrf3H4Wamr
bWjGUfBVttjITNzDWHdcdv/jeayV0rwAuKX8zJ/bJngsfBVDz6pJAwBhT0zRqx5/zJ547TS/Msyd
7eHifvk+GAOzxu5/9LjaX/3tT7LzC0wt0CGPP4baef36fwf59XsgBV5xG3ptxQ2I2knHlyIL2sye
s1ouPLTxcGCXu8STSeY+cgBPGr3zX19Us449U42T92CTy1roJfZ3okjHJbjXFeqZ9XH0qpKveC0Y
m90Dc8S4jAoXwmdCpYHfkzUaJq550a8j2LSsIOra6zOlXsYZDcNSHUziAtvVdjp3X1/t6/QI4qJk
fLAT8y+OflhuDz/jaWCeYujaLpOqNOCHS2Nwmj+tTqaGnuQTPHQM7+tEWtEccZc85PZbRGY7/h3K
RZITdhjNtlt/HVBnnVb+0EDDqvDouH5d5Jer54dze042EMk9TtnQsKZ1nmzIR0dGyks2hp55EUFS
M306n46Vh7d4iYJ7/GDbzTXeuH1AOkZ8lJthbTOq+9v91wNqmOkJV1mZZKc62US3qZEikRfQ8KHo
r+XrXMlylA7h+ceQ63y03M6cyYJfwg7QcPG8zQr2+VGYNXCf6NzyaDy0xkGsvHe7JObiOL8ajkx9
2YJtlgAGQDa8pnS4DJtkW84D+ys/K5YhyKNTQbM4L1dSd+XcXEDwu5jiS63KakR5kQAbCo2kyt2l
ven4oGn0y7vKDPz/UsE8fvLdSQAVGbD88m4s+hhQAFUwVxdp0ozPm76BU0C8rNvcnzSlPD/N0nhU
GLxb5RAdy4otFl2bU8e6u/Q1W9X80UVIQL1JyqYpiosfcHLel6nNT0Nact79siB1kPKizVOG4yy/
rxmDgJQB62L49fVZ4lOb+ieDhXYKLvrXR59xSzNEkNhrwRMVydT5x2B1BVWOSJlt+MTcbrMGvGqb
4q/4adQVEyMgBm973j7LPD4sE5zvmwz00UHNt4Iro6star0DsliC6la2wvKNYBHbGXb0h4559Qqy
rALrUAxlaWzsXSaxWfkd6yv0FnMsBzU0RIkAUcaCFI9PJLgUDTLWEmDCv8aEs62nXk0ZIHyCMJVS
KYN4Yc/rFioNCiWJMKm4GFAkMr7eEBVg8XmJOs+/RpDPU36caM9i52qKO7j/Oy3zDaRsBra727CI
ZdC/V8BYS3zEwu8s6SmYWpQGB6ALEix2ISBQ8EklEjUEBqpJ8/JXB2dffArqats2Kj/eppv14GTx
mH2HjrAcg0TLzM3keIWFtIrD9wW+PefR0kyDKqwt3O0n6i3zy5nalRHIUTJv06hFCmxOHC83lAqX
3wYgw+80U/sJR21qxIuay6C8CwLTIslQXtP1zl9TJvI5PrKjydLfdSg8MfJHpQjtM4jkVPQf3MTk
SbKP/UWm+DlCehvzVY8Zki3MchHQxNkWw1jpveOtXfG8IpHFqDawO8wc9vFv0lOGoa8HMTDLq1x7
+5EfOuGIgR9maj78eJLXd2naHIAYDZZctsf6Xm7Kctzqn16SrZrQ/W+LN+uq7Rv1d/QezeH2M1+4
Dt9AT7l9MZagE5j9h3rjNjLEHCzlhG4xvlv7RbTHnIW6rUpdbX/zY8rSU1KJNBYU/uoVgt/KqZPs
7bxYGcKQWzd6N6RhAss8ETvEi15WtLTINeptlSfOusGBHTwRH4q2rL80q8v8Vi78wx245XbnRQbT
iCjy+4V8q9nSMJfzsl9PbHWWryEWx7od1Hto5e35ileg0RBMwmxwSrOBkJ0NrFKHKsFXGe9SEwzO
45D5Ld/vJ1i88Srzkq2NS9XMNdDrbrc1fF9wTlOwj+xiH100rYy30Yw4U+ZtToYxTo1sk1PUFVLJ
vGQ1nl4HBBx4K3oFiUP8XtUJJ79OPYlL+TfA15sDPVgO9YEZ7FHcAvEPWDnt4RDAq73HtGkC7jpM
kpnVMBGJcmccta2gcgR4QUOTme3ef3O6+/lst12ehGu8PVucMtd/c7C1w9w4UxcCVb2WxhwMmLvg
HMBK+vWl3gBNrCY3xLgAKOPjZP6HyH9CDxnFtJL/nSNuMTfN3rSxUvehhrOiIpOYwMeAUIhJoqzi
lf0ojr++l58hBN8lBZL/bVGq0OFMP+9nmC8epQd8myePeovp+ZSRtEWJ7rqIWI4VRedvx/mfFyTw
EOAgIKUHcFG/wRWL1LqCILn4wcw1G0VSsONfhktBmfuxsn/9gGIjmf5m2OIJwW5df4vZ8wR01JsL
ziV2u7ovOWS9Vowp3YQsuEvl4vunGWPPeMrx/9n3wySX/FAN9VbPJV6LR6dbESr+BpUTP890xpyj
FPkJUKPEQgDRvaHFFhzoU7hI81C+LqqJvo41Pg9FTF3PojHjFaSKgDXvoPE8cAfGSbcbyVtpBsIi
DCf7k1/Jxnd3M6Vl2VPqDV9nfcTEPSzSk2Y/vfJZ7WuZ/fWwvn2NvDjlSqINfSBZEb1lWdl3CQSY
nfEu7YqtMq3fG6G2Qzb+fnEi7Nz//nq+y4vc/ttif3+ep+FMN+Jhy7z7se3N6DTzndtQWZsd+QnJ
v4LWfLyGEY4fno+4Nlf9oxzIKQaJRqd397ot0SRvbyMsStZF3SFASn8zK7b68rdpyoSAfsIRiiiF
bFbw2p8fcFrWObOrX1yEtWMLnNpVFcpPgWXB/LtSx6/mAjKC9iJ8lEPm21JXxV61DEmQXLy2IqMP
OsI88kzFx69f2w8pxt8eDKyQS+GlxnBKCYne0oWuCy8Tot0829VzU5Rw/rypEQZXeUPzV7fWcOj7
pkvAVvWuildOizuCHnpRXbNbk/yV7JuiBfm58RTYg/uuisl4ay4WegO/ucMGUYh52ccelNPHzpiK
YxBpVao2x6rEgdgjS3aDriJJwQdqu5EkQcngnX7l84qAw4i8JxRPmPm2SHDDIJkZxiATYCI5Uo0L
DhohrtzSISugPvxoUEKHf5buEF5uU4EOPWKzCL6XsdejRjG5lO4prTxKN0fDrQ2YRs+hoW2I+Czv
am/gC7RYwRDeScJd+AXOa2/TQo6y2t0WGVy2K7q+EojaOqvr7BC0YZkPu/9CHoZtkwCK10bmewcF
szYxvquJtk08NKM0l5wtisDDXYJp5bFC3Emn4MJWZMm+nCvi8c/g+WVePmEKyDUy56XXqr3MA9fZ
wIButOCsy+s5TE9LJ80hxUQP7AoCE8Iy7PK0j5p47wxNMrnVzkjUQ947bTQxLsRCYFwllHDR49oQ
tAMuXB/oAXFJ3zUEYTTBh6wFbU4OiJCQE5xSa4TI95Wg6fxr4ejZRVd+ME/eJ+HPSx/dqWqK2/c1
0RaFd8xr7PKchCkcc080CTEv3rFuFt4tvgVvtcvOdUAmxj2tGR6+/aKWeLopdNd36w46eso4TevI
wotmqdudlVv200vgVsVC0IOi4SZdJ6wr+2cN8uIMOwwmG+X2oxYZ+PAkuIkq6nZ+qtMy8Aa66O99
FsD31icudb9tOq9To/zeDdYhznc6ao0iBlWkdYOKALGOkCBuwyvQ3E6FM+oPFPEmemxr7aB+zvzE
xzaTTI/+kvn5Ycmm+JypUV5krlwvK/JHLkAymofQBt5+1n56F2Z9iYVMjfZDzKS+UMnmU2b1pS8k
tpZ/Jm7WHOoBX90uTq06cdgFUvJweUWt+6kpWI711AY3CJq3nNA05e26jj3l4ayOeZMN9wTX9O6R
rrw/RgvWKWZsUH0hgPERz2V7bZWToBrv+qPfAUGjfUmIxRn0IdUTfrM2NfD6bfY1Q8dOMBDW7kXV
9cGPtbmKVq86oQOFBa5bQi3pQ5d6r/I6PE38ysuI89iLnbGyoHuIvxqN2bGYRYkPUOc+mRNu89gq
sPldCUTTofBukqdpXqPPpVP7HOWH6sMUednRJXj0ihxmTDuN48gbBUx3sn1HJDTZJ+8BDzP0Sr3U
XxHMk2ETilY8jF6eZqd2qZ2j6Kr+oRsVgAOl4NBhVL+SHaEUO78i6CUONSarP7PR08slCoThS+ep
XBybocUumWR47xGb+tG3qPcJEnVix15VGjnCQYk+fz+PsuCcVDXXftcLbAZR2nx28669mUPlXneB
2GZo7G8cajJOVzPt7K0bFuMl6DexF9gGvUNE9fsqpomoqJUcjpRjc+t8nFozfSOsdt57mVg/d13e
eCgKWuSD69oxc9OSiAAUU3Y4tOtUzFfBkCCTdwXWwkWEFGKOVORXScTEaK7L9opsEHvy2sHDJ0hO
KEjvsz8tX9whju+UYPmM3dAfgBbdbJfMJMQe/KWRRxX29V2bKvsRwzg9mQu9jUp5KNBAFCSXJD4K
/UGqzzDTzU56ZX1uAAp2nlv172dRF+873C/Fvuj75Mmki/nTzm3l7cw8IPAWxLDhrnRLGNcIzI2F
N6frHtvb9A5vZFru63XMPxOPRXJX4lbPdYNBoG1H8V5DIly23pZYZt34SmU1KV1RMN/k4P0jtIMi
3LCP+12M6pcT6ZDcBJGDMaQUhf5sHZqaQ0R/hrA+78y7YAqKE4UeV53O1vCiF036Dp0O2o4ptU9Y
gAlTJerpnLdj8NlKzDOck59WU63R2bRqIbGtSr4tDMg57cNhIFzSXR57i7dtZ5WBsS2SnnjJcbwM
sAucDX2o2CVhp5903esXObfyQ27j5mVcx/XbwAQ/jGHj3SqEBWeXneJgZtM/0l+ibZ7q8YZ0tuLT
Sr7YWZYkk+1r4OS7dHEVe9lMRXLzLAIP8ovgIoSY2bddnZ8Lf7BPaLsk9z96V8Kt5SkPZEeoZWze
6Tq1F2Ip9WNV2fU66XJznENKLsdgnKA1Po8rO6jpXd3F9oONIvUF9xDFwTPLeKeWisUDpnUvZD9c
zzacLrOJTANwm6g+x0S7HTgeo7AE9tCXq2Pjm5jy9p5wu/QpAjr5aNao/8CGn1yw2MLbVTg9GqYg
O5U69m9guAWZfpUuD9G61JL5bglWSpzmXQEE/y6Zm5Y8nrZ0T3YiqLPtB4Uu3l/XG6vVcI1QqQAd
qJoPiVx1Rc2uiEQLi+hCwPntx3ZV99GYSJB563x1Yg8N2s3iqzXTxM/N9LqHcADSjm4KX45hf3Qx
vWB6K3Ub30xOm7wDZSnvHLXUz2VvP/NvyP/tM/HcVXQw+RDmdzPRmMHOb0V2pZvW+zQ48TDty3Ry
b5H6DE+ZN47mnOICUHudivCaQEcbnbSLmeOqSqP2AI+LmWaE7z5EesVEhW1Dj7tKxvVd48D3Xy+O
CRnrwJ16e2P0CNEjZiumyxqjxL2clfM+JDO43QczkcvHVLf2IU+ysTpC+S7pdZUROYc5sPYRIcax
cM7h2HXrwxLVdkjPW+vhHrSZGwzGjFozJcUVdunAlvgT6Vz2fjXE4y1oSU5qzyCSD1O4YiNp3DK4
Qa4Xi8MkaBGvew7i/bNPfFVkqSO27f2AximpkRVdjH0QXvne7Nb5h1UusUfo3mw2i59HsXPJpoQR
OJtyqYleGzt/eNTkfGB48JJS250lZbgka0zp+TGTqGaIDVTl+2YRznqeAk6V2KeM595MOp/JhbXg
+LdhSTk9IJBbScFZs6uc/MQ9KVHFVe8sc5ffl4sT6FUy/LU7VwdwmqrYVFqt51f3fa/yqD8sAVmo
HgB717AeIujN/YDVtjoqMZTpTZHCzu6qGph3v/azqXc4eCF+wiEvLupM+SSYQRTeFhkw6SGfs/lC
JkpEhyBy0xBILLfiskhsCx05+OGCIx/2O+i9/s7x9RzuqzwmCi0kfg0oDszuWbSO/Tpi6TlIS175
uWliIYnCSD2i9GjhUqfZw80jRZvwLgcP5Ic1IY3ZEC1ZuaeS9nyhwR89Z18oQiYKjmlbEredGDHr
Y1GFglyx1psb378VzhgMT5C5VXyRb8btZBw/rWuaPCVp+ynRrZ+TBzBVjxPajmMcxfaM88a4FInA
Qn+F63W5eOWdldlwGlOr961pV9JGkWm2u6ryq0dbl8HB2oB0AeKnqa/EXH8hOWg9hU0JjZfM8S0M
Y+TuxdxNBFyx2ah3mmDLRxx81h6yEayH+cCE2aGHm76Kpi3et4bk3mMXhslNRybg42AIPTgOhKLH
l6DGyWbiJ3KwanB0ebUpT4WJ/ce6cMVR92lzXcT4J71iVtdeC2nZJB3kteZYdPC8ePxcD+FwXv8f
e2eyHDeSbdtfufbmKEPfDO7gBhAt+1aUJjBREtEDjsbRff1bTmVlSZRMtKpxDbIsKyUSAQTgOH7O
3mvPplludI+XcIRFq+1BJ7rNJfrBaTiKboJmC/9gDtsiyUPb7UeBb76K0ZAiiJTH3uXktgtN7jvw
wtnXmLk3sDPma1HHQzlt1qXoLnnL8/LPoGFGWU59wUeIb3nrZJApAjeUgPce8ywxPtF5m3eIdrDb
6kG184SXX0Mh7cKxctMnva4eIOyyk2LjtvPMOP/YTCZWRMfCXmvpcXeCNIlLNO7m3A8zmqOnWJic
dKLT4c7mMWSza13B/JOncTKyL0VqeZ+KODGeCsOazkcmt5Ej2uZo0TJ+pPluFmpNm8XGyvX2wo1j
i7qVxVHdhPYXu1Cb4aWu1Ft7NvvnZvS1bFu6GYNQmsmNe8QinzVh32XzwKxpbWgWelNuhLAoqaXh
a+bORSl68zlN0wF7cslngIXhpTg++b0h7S/uiXQRzrFypelFQ4qQs6PWKpJTBU/ug2DXloaFsCz9
Ey9eyNGBhgHvoA2FGw0i1w5Z65gPSjewM7A1yQ1cO3HlOHP+LHFv8Xpg57lrZIwaCqOmdc7orjsT
C6ISBdk3u/O5l+K5MIcZPzptxnGTjeX8ZRgWnhUeSvZpUtDF/AociD9kIjdu63y0TjSpEyRT2QxM
SslGv9lISONd5aXDmb2wfwN/6sRDVMat5mwxqKH5hRrrPA6Qij/Cx5nDorf6CBRCq1/KyTPumK75
AaogariNO0xpucfbO5xY/eppO7dpCj5hDpRDc+215tKCPKyF2D7RFS2V7ohtB1cbRm2PZsEO7bQC
tFWMu2R0GaVU2BwLirRuq7axYxjDhTWpqa06Xp9qaN3FlQmbu4/YVcSFwkpD6RRhZ8ikXPaabua1
feVKK/Y3hdFm1ucS2Sho7VHz5xzba1cXs35RpI3bBCG77dmGMb2mVS9Djxeus0Qp8yu/3EjU3PYS
1eMSVwWsi9i09LCXc2CI63KkO2RtZmTegdx1UrTZU5IUdpNEE48KYxTcOFbdbca5bdwB4Ebh1kcJ
m6966VswMM4W5mUGEctpmbXdxbrJ7GUvEEoNddQtoOXy61wKMi4ebQ25lATDj+uP6c3ccfrfKi3w
IKLABa6XKBCQm58gRJjp3fdmrSbUwGEoA9UaNY14FmcEDKnRPXoBNQfhOVy9rwm5E7O7R1e98ry1
Rh9kH6WA4Jtuap9Gl8bONs4nl1cEy/HwKFMaCv75QEE5X+p5oC92KAF0tsV+ZbrFt8UrL2/yZ8uH
XlZFTjnIpT6zJKe3bgiHhLYVInqBP3ZnDY7I3K2LUDXD3ChluzTokLKBGoe9Q9LuXsMHTGR6TVSg
QrowEXNRuuPs3a9LgPFv8O19NnjVsgi6sHCi24zMEiJKJgCX9QxtZismFDcBvYO68c9XSj88z1rp
xkzBxjgQ4C7sNrC32Cote8/cr3oUviwfNNQ1AygqzGcbW/LsbFGbVF/1WlmWUb+nHaB4t4cuCckP
v/FmBct+g2FILq8q+xPhC+O1gzr2QB84O2/02AoL05UXGE8X6CFWhVhrDBgEC628y4N58o4tJZy3
sWqxKETBVNT7btBRMc4+3krMOWPxVawgJllabQBuLu9RCeljXW77TJtmCgQNx7IH8iGEIeI4+861
hyqKK39+1tZ4XgDjJ1Nr3PpFVjgRUaj1l44Em26DoZitAfDskd1IlxvplnKi6w8ydYrxK3ZN1XGh
ojbrcC1SeC28umJtV0nDR5xjthhEY93GHGoven8w+sb7CPjBxjHtxWbShDQUM4cdqrf0l5Xv6jIy
dUcOT0gfkE1sOoHKLkTT0RLHIQ0TXRHNrcuEnXe1sVvq8IuZgdu8gXbmbb3CLU9a0jdI2SWAW4G2
TlRIN8xFgjepnYCRlDake3wLfDHenGgbC23dAaxiC4WYhtnzimCBeyMObqSmN5wneAjXEKBn+LIj
AA6+Ags30zcN8RLNw1wkwJcQlH1iczmlN15edarqsszsQAXjnjq4B9kzS6SFfXy089tmsuILZJLJ
16QzuPL+tM7I1eAFbYp1zeaNyPTpwZ8deT11YEguBTY2psNe1bCaehVmhcIJbg3ah14U5M10NGha
ZNGENubDZNn4CJ0CpzKJNDnyxM65a+Ok2Q1mrT+5XW9sAg8dYtqVKwr9fl02WI6WSzyVZhZhPB8x
dZW46zcBHOjxmEDrZJmvV+SgSTwRGQK+Wkkj2A2HovYWc8eEiDkrrMKsj5LRGll6FVEO2LnwkBda
Sd9SFEBnurCkkOeJacDT051EeDuEEOJ+mr0B1fFQc5aoAbB9dym0x4oC/KrVVMXb+7YPDkFbFmh9
RRwgRynaLAUF4ecor2iXXK8VHYDN6grhbosRgV1k6RVmdVz7dCgc5HTIRioRjZZ4mXrovWbcz+E0
OMtHj9ViPJuHuhNR2Y7+be90WIsHzYEGoaHpOVkgyS+sMjbP/LQsPGRCMQEvnREHZ5qWms9AAYvT
rIn+Gq1eHqIBMz/jipE1cwYvwLju9HmHa9/OlkhOSw5ruiN6Bc5p5pesv51VnuWGuTi7wZ2cRw3m
03xJ56qwaAY0kCpKURkfswDFw6ZCiHHZoDDRt97kLGwKAhNXQxvDD91WRp7eF3CDppD3JlUd9XmU
WhCR1HVzryZrog1tmU186ZeV9dSisoCKL8uPVl81Tx027k2aAZjxUFQilEpGbvkSE7o2YRkv+lkL
NSqPi05i7+npu3yqE6nhh+ehjrqs8K4GOTSnwWnxenRecU5fwDtose4/0jHOPG6DxH0WJqE1s633
t2O3mEdg+qCB8tFXsNxar5DOAK/aeH3vEx6R1nCkA43CCeDrvCdtaixvcctmUUdzK+q41e2wtRy5
pXwxzuqlSdEGTsZTGi/zE8hXkLe91LFOOgXU5TJ+QVasR7ZjDw8+5f7esGPjuUGB/kRO1OJstJkL
h+T/Cc+NfzEz5N+LceCp8+VnBMrDtZD6EhOd0+gGz8F6HSQapK3OsKs974MONJUP/cT3EKfw0+dT
a3YfcpodkT+zUQEbVK/wxY3mESimfZenll2FNl39oxC1wSgMpWVhWaBy6P5320LQD+qeeUEV1Rgx
A8fF9MSOtqnEbWf3UFiuBrC6rPK97yttUtfif0YkMC951TJrYODYXNkLUpplPxHSwWDBavR5SI+6
TKt8PSLkXoaHOJsn54tD9EZxwIJfDXYY250+aJE/OkDbWbwK1CzMtNBH5IGRgcZBeGeslI2+vuDj
L9xOn49ymeliblxzdna2XU/+J7euBxaVVhB8QgaK56S6E1HnoVOItMVNEgQtNhor5MiU8aiqFrzQ
PDTI2ImbWsZUNN/0Vlu8PmKgiVBv2wsgP5A41ozgjSGChq9E5NyDLWOQJE9Wvb0ZLX9gC5NZs9t1
j40/xWMeMYj12fdhGcrm/BJcbw8do59cn0A0XViyb58lxFhjAS6RiGwJp8amJNusMDra8RBjk8yD
kI61OhPbBZNQ7tNkHr32g4TSAS0vi/2CP0ML74H+ABHOhvkMIk5cuuFMmps37t4Zz/1sEGH4h4Ea
NiY1JlNpF+HDz1PHWmfPkc8i+KLnuEj+mnqbbuEwfuosMrkO4+SPIC31yu5Mb+MRh4NSpWSO0ocD
CDrvIX8ddP35c/08XeZjeczpsauS4MPwkFnRzx8rcxasSUnmfS0aoQYt1XfhR0WkBzei1jAue2dQ
+fNMXh0RGzdXQ3mHGfkqxMCPrmGahv6g45f4Vn0/4vhdVWM5dcdovvdSWyKCG/VZw/KR5Qwrv38V
/2V4/jYm819UBhQwJnfd37aXXxieD8Pn9Ef8w18/8BfIwVARi47uM6t3Dcfkqf47Q8ogYlF38aAj
7LADOFh8538BPG2TaFqDGb/HnccI+e/YRV1pGvABe74CPPwb4VH+m3m+DsaObbmF0AWXUgBB9Ocb
qmGpTpvFXy6wykKqD/1JLMuucoHsVpVtARabVexHQhpD70Duo4DP9nPmUiy2dXfo8IbQ22lm9mt4
0V4zmNJlca55hfe6tWnKWa0WwDd1Oa6HqnLteLrVvAUifSiDEQ3AA8YQ5G4HyQga88U0UknpZawh
bMb9eWoIbOyDEK9L479YwoN8e5hUl4a6zYMTGB9jb9ZyWGl+O94xB9HtO+yaHmNk9OlshXLeX2dc
S9u68iH1gSoLRmo1oUPXqXD+bcAGL8Mtb0IylaYyuyRsKmUYwQs8nGo3voc/ld6voBMOnFQTlavU
nhmYZ/d+bndoptnA39Dnuxzmrj2uDkTHtInlZ5yC31qTMK5NVnS0THXoFUEzku0QYv3AN3RiDp45
HilEBePfLcaOsT0zvbWqccXU/nyZJsWoHQELquyUQkuWO20x5KpHZDHlyS6Gb2F6ezObU7kfY70Z
2oOh857ISmrMsS3mW7dEl34hZpp3fAmowFWK5etd/t8F4Z0FweAZ/NN68H/l5+fPFXKef60h33/k
n0hfglWR2OGeRZdk8FLnyfsn0tf/h40OzOLBN+mkI/D5e0WwHEJXee5ZJ1hgmN6zWPxzYdD/YUL6
IMMH3RHs78D4dxaGN+uCYiEoQZqBq1ZJYt6+2nJDmHYPAekAmssGCZkv60EGdn//wzV51xrovB4G
Bh5tKt5mYDDevEFXo+8WpnvaAQWbcY+Vij2N1P2rasKW/867Uy1lPyh81LGwp0P9wJOPmkil3P74
7uS7QLZPltxhMZrgSne78YJSg2nwqpNk5lbZe1opy/i5QFCnBxKeBV/H+Glg0VZ1zQ+Qj7nondbw
uvhAagSEvLhthnMm1PAuSYltHHYfrLM68jpzp0v2lfSMQHHAqETYsG+dBOzoONqE18zgpUSedYeg
mYGyLkGnP9cosZhl9QH5n0mwn9aOKFl3McNXWii7nuqmLHDPl1o3PBiDW5/wrAOCjJlbxsuQXdoJ
hIbISup0v7TsSSCn4wwc+urGRBj+DcXH+pgWdvfoieRCl0u2nbwSGhbTxMNqWsUFbGjXD9Pckjdm
L6uX1VqbK8j8+YOpZ/mm1uNy57RpzW6xgqPX1NNBb0CCtWtr7v2RTMIOb+7WSGlvl4PVn3nG0FzS
00Arz/7gs14m2qF01byiI7unZe1MNvYcxCRMEPLzpfdh+bhrNTP7XlO50duJTXVHfInem93HjBCt
qYggTHo9XZFlwj7wMXBMZ+nP01rkO69WdK/plfSlv1K/dAUAk50nPuYKCgZF2bwNXklhk94HXwl4
YjyP3wCWWGUucMXoWc67DvoeUgOkM88F7HonZPReXumvZDLkQs25p3BliwKX+QphptJhmYAoJcIr
4cymB3+F8v82nTPginO+3KYKidYrOBqe2XHXzPqw80fFTpsxXH7t1Dsqhay2dLmIEjTLZ0kA9HNj
rE4KJ5mLk9ZxedEqQBvsE+3GgrVxTgIj/LZ+NgrGN6MO1S3LY32jNQjBFfQtxklLKQ0Izlqy4lzP
E/mVvLrhuXglxq2JosdpCiTHJeix+blf2qEMJ3r+l3Wp05/1SJtVIDoXIl2s0HRFkTwEPRvMVmHr
NAWwWxkasbOeSHw0bT3EdwggWAxn+Sv7blYYPFf3889IUmP+svfJUrA8etYLo3cAevEESs+Fqee8
0vV8BdoLRp6eWcH3rMJGawWPb1ZgPqfThgtc1uvzoLB9fLPOs0CocUWnAR2qwvu1eAJBj/q3eA6y
rYQBqMnOuoTHam5NBQjUFCpwCtzpjkxo8IEGIEGy124I4PvgvTIGM4ZVo70ZXumD9SuJMH6lErrf
EYXLK69wVejC4pViiPQKouHySjf0X0mH5XfsYcocV9/ErzzEop8UHHGmYwUqkQzENpKg+fN7GzdR
QgYTTgl/nO69ZUi3gdF7SeQw02DCG6M33TgtJU5A0FK9n0bEgQT42Pg2ETGbjHL8qdejrNQWf9cT
ydnaVEMDJp5iWpPbsXCUw1NkY3Lptky4Nw1auOk6YRTkWxvhtn16FhCQg3oE/47z0RQIBBC61rGW
bqcOSs5jjkvE2TEKcbyvnspfRJeEBfFUEL0ou7uiQsxIZyLoi4+aI4q7YKyyfQc2XR3Mcw6jPpSP
XrxoyjZhxstmkq51cuax0TfTOpJH7RCGs3cGizGPGbfnxjw7B6KFFXm6AIsdkT9q3JtpQ6IDuWz8
Zy9247tlkdMX16wZkdQgNncMha2jqlPTDbhmKi1JtqnooX/TLQjgPEtCvao2pvXMVAsgsG0zvvZG
z9jBd6ceVPxrRwTga3vdnzdIvWgMxXHwCSlBFbaDVt+tPd5rUICapDs3TtXNbNnim83W8pwPQsVY
4FBh4BVUa4QJrUy3HcyCIzKg4Kp0MvdzWdELxMo5QkDovepGmwoPCREGtzoE7MCfOYqJjTyjfLT0
Yb4ui9zFib1Cgk4gSItNTxlB5lsDypvntoz+WwXWQzYs71WB5OWZP5Q8v2wLd2XD0PnnMvD7z/yz
DtT/wa9gN8drnigFdnT/qgO9f/Dmdx0F7GMDaald4D+jHQzqQCNg88Yvw8duUb/9VQea9j/YYIJn
YqvpsWkN/r0N4tuiyYUlaNkG7iZ2h9hefq5gkmnWV1808mAiMRlCogxxHSLKDM5tiRVxg3qgBkWN
hzcKUnreP1yr98tDRwfpAsSQ68MWGB7Ym/KQ4e2KFnce9pM0R+ZUlYtn1CyjBaXz4T84VOBje4Bs
w6V7c6jOykfDqJxhbxvUUaVp4EvtyYGzfKP9D86KSxlYLrW9+4vVYzXwDy22PaBmntlMW2sbdQOK
wGH23sN1/ezhcV4vIBwMGNYWNwWYlZ+/vnmE/VA6XMCA5F4gXeYNE0L3ZSZYgwjZPPQaC9cGa1so
GGG9R6L4+d756+DsItRdTMz1m94C6QCoFcQw0AmzybbN53RbM3H89ywXHMUxuS89pHUuPbi3Fo+e
F1I/trFEKWm7WL9MEivRQrSewg5X9AT/fJ/83IFTV9SB5eKzLVJGDvdtB85pmbSmBnF3OPqQ2hbd
N9xKL34C8x3D0JnL8PGdfQuP8o/7ltcjwuEwHcULNGgV/fwdxmmRT+QWyH2uO+TIx+ShCT1otn8+
rze7o+9HoQVEe5Y4GQwzPx+FTGSkqW0h9xb5EhtL084BXFwthok+W6+cd87pd1eR0LW/j/bm1mA7
jDgX/gy7AAqDmDIiGasBl7hCdBLHuemK4vnPJ2iqzdYP+7/XM1SkQ+Uiw9T1dilbUoT2DMSHvZG6
9pXd2OVjgtj3iILCP2AIKCLZ3nrj4octOUpfXfA8J0QlB5l0DUrXYET4ZE6bbvLEl3m2tOMC95Ng
h6G9U9p9FDNJaBTt+s7CZPzm+6fTy+YRQiNumLd3nN8nrtkwXdhnQLaAxqt3P9kaDqkCGuKfrEdp
LTBPRxZXb2uWs/1JZ/B7zXxaXHoDbaxEJMEV/eTknWfB+e1HUztbnnCHf9Sf/7C/zQPwa+Q8DntG
LUwbUyfKOmazyOGGLWyM/gFTPKLCyUWfSpwXySN13p33MY3yqJqHkbl+vSnsXiWO1PrGMkQcxbUP
upCM6bNEmt2l6a7akQ4Zu8ZxwJXuKbIMIuJHOWXaI8EWcRhYGXwMW/N2cIjI8rU6fyub+TQUHQw0
rZThEDsBcB6IYHbxICe/vyzsxdos1lrsOksyWNaGqybw1kObeYjybWZzc1zG5zpijw9aR9AGIdea
8hy/FIt1OzB3YcacFAcAqcMVv7ne/flu/fUBwWZKYcBTz+zDe8vwQVvjSGdSX3qfXmqFTOFm6Ecj
m+/lGoutlLgw/oMjOizWCDMYhL9lxQZ4MhCaFcO+i2PG7fa2NJIvQW2fdxYBG8zFnv58vDe9ER5H
X/WxPIwaymlpvlnWevJWwEPKgQQKhJMmbY4jYXDW1je79yhcv96mvkMrzQQCEOhok97cpokkxmga
G96CzPnOGtIwj80kvXcu4G+PAheZMgWkLdfw54cBs6hWDRjUSZXo9A6VXaAdgF3413++bm84kOoN
xNn4dA2pFpEsOG+OU2Taargi6PczFrGoIY1j584VaSg9cCGb7QElBTe+Tr7vqfM/dGayb+wie29Z
Uu2yn5dTH9EDzS3ly2WI8eb7a9sGFfjoYUOaS287tUG5i6d82NnTkPmhBTP1aNRoYTu9+VY2k3cL
x3nakxU6XkDVZCdX4A3/86Uxf/uZMCfSWaX/6bytOBLSGRAWWP2ekX191DtnG+gSCWg9tJdxL2SY
olb/WDo8yjjVlyup5p8gZzGw+nUTeXX5DdTCeFn4c7Su0yeZM0cjskLcLWBqNiSFOgcHRsipXhC1
68N7xcXvT+C1S0lJz/P/pmGI/SOoyMTmoqbLbUK3YicnO3lIWcUQ/Xp5FNMTCivPHXhjddUJiupn
P/PucdwHRyniOEStNG5TvQlumtVr7n0aeasTw4sjoGE3iWSJpiInqR5ZCmAeBC5//gre+phf7042
LPRZv5/Bm7tzGtCfJc3S7wmDTk7xGtRIJeaaaAg9GrKORV6iUs5z/UgU0xj2ApXTnz+C9du7gA45
1Fe81L8YR/2FtWRxZK9UwAP6Rjpyz5RV157d1zgT9K9NOc4fPOCkX3qFDBmTEDdRGmE/QmmW9DtT
Z1+PfsxTtoyJkCBTijDlgPvZQXBk54nxjfAMg6XSuwPyv3UAzkWuFnwQfo5dZHRIq3OM8kBYymdv
1O/chQOhWJehmILeeeea/1q6oRqjxYz/13Gx57655A7OVoSKLAhtXn6oY6wJeRlpKzJlonqtd+rE
3yzbDCtpbVPX84vfshp73IB1x6KzF0n9EkCH5q095nRl1+CdI6m9yZsFhiPhvw9sm+TAt4U9TW2J
uMrhTuqSe9TRyQeAc0RpVQu7CdiU6Np1V/NP0Djf69z/5u3rYi1UsAFeTBTePy/lQ5K1aLuxWEpv
+RgP/vXstQrl9lJ6wzNbXjf68y37Wnv+cq4OHHIDXQaohTdfIUrVfs4yblm24fWttKh7lpiAkJr8
GUiP3/S4um+yktyfRVDc2H4Wjn3SRcTdvPP0/PZmclxSXxlAgXh9s6xnktw/XCT9fvKbIdKFR85q
igqQzLMkdNL85c9n/puXJgB6kgoADWBnf7tiuzhjkwoM735ZunmfgCoOV+hT7+wRf3t9DToZ3Elc
Xvt1DP5jodobSYPJs9+zR4aONc5oV2tkLm7sa8epxxaSjOhJYbmV2ylOKqRaRrkFu3K2ord753n9
dVOO1oZdIZty2yNH9c2XPS30mOER8GFGDKlp4iW7vlsxO5HCllSoxUVf1fvUG0wiEKT+zmP1diil
VmjWRZeLTd3u22/vNZrUiLlrvdsDPEyfhdcxVECJOlz1meFUG8CIWP6wntAw1ZaAadPotqUT6bnA
7Fu1XlqEE+y5izG10NabwyCNEL9v//XPd8ZvFhrocABWXsnG3lvNT6r52eLUbrt357jbSXsdtzRe
acjiH33nkvzmUGANbI9QQtpwXJ2fH/csN3rRdl67H9a4eiEAwbshhpcgZ83V/4PTogaFIOOqltov
q5qoxToI3273REV2N4hC3F2zePEZ9Dy6iH/rT66/rx7/U8vqGjXd0P/v//vNIsaRaItQIqJUertv
NNc4yRvJkTJLT4j/qcVdlWA55+1GODaRSBu7wc/754P+9lKyv2asDWr4F25KkuhYN1OHXC0ksGHF
hIbZcWVGnY509c+HQmX16xuCSkMPAubggIPfVtw+lgOZrAa3CCo+qNPLgks5S+1pBfIZ12WIFtiM
XGryEvnkOGk7do5y3q7AAKqbynd4uDKLHuMx7pfy0RRjmUZYJHw8xCUems0Qt+lnIkO0i4IRW79L
0lINEyAg4hHglKzQcxvfj4LRIeQW5hi089epBPNeb91CxMENkhSpcY9zhkig0mZEtQNMObtbC+OC
+RRgAqq+uYAgzGSDU8hNz5hXWrFSmnbpQ182xnIsUYdjos2MCsSSLoxTtc6ztu9lMfaXTlVL/8LG
axDfuL1R1jv+vzbtqgk37MxMIygAKBWjnVz4Xu14kcSsBJjNIXBsxAQYn7paaw5gcut4sySdiX0n
zR4r9N0o8aXd5Ee4UokIfQnfbbcUGbnSFW7y7jwf2U4ibQkEAbh9PwUMW0dnmREtL7F+Vml9rNN3
qIQZicpRxRXRkuZnD6vswjBmmAlrAuJ2J5xM8/YgFvLleoq98Q7PXzdsMW0G3i3EXB/P2TIm8kgR
O+9afw6ynY3KFhs52YZriBs82NediuUsY9X+gweB7qbtHf8B3SiZUWXVqCC+dDSA0wiSd315Q593
J1XILQ6t8qnUSFAbwB9u4iqfD5pKyLLa4EqSk0ua1G5Wwbn44zcj9NNtoUJ1TbuYQNkQtJvI8WSp
6F1T9J9zgvs2jiSWV6qAXqwwX21Lm7ajCu/tbWJ83X7St4GduXtbhfxSMa/YiQn+7W0igL2B1F5b
ElhZkw+8tgQFjyoymBRXcidKws8xjqhQYSeoui1+5ey6UJHDUoUP+yqG2Jr4PtgtMJwjjnZeCSt2
SC3OVHxxqoKM48AuwjkvJEVF75FlZztR33vrDfLVYzvYwyZbkQmTZ3WFjYhwO7s7oQQD16EX+J8H
gIA5LrCQIRT4EyvFPkjocuzbt5WWzltj8tPdunZruGiENMemimumdL3Ffyo+1T5hzrWKdV6Gltxc
feheXBX6TG6xiHwVBO01DQlkKhzaQ8xwhK5pHiEwkl5FhrRpEPLuCGNXOMtTpcv2qc7iAwKvu0wu
T84c19tJRz/fyfipeg20Sog7PI7Sq3ejyruCVHRfBCRg9SoLC86mv9Vz8rFgMK4bW2Vm4YQTtxA9
x+s26RDLy5n3IiFb+M28TalytxYCuHqVxOWrTC7Ib9Whrvzxxe6R1YO7UOldxfcsL/lXtBeVpkr6
alTqV/EaAGZy83yokN/MkdeqsDBT5YYxdJ8+CpUlBlRaBXSSL+YXBlJmiOCayh5zDVLI+JdmO/NA
bOPvkgb/u8CBCbCSOyxmDC0vWpUQQjOsHbN8tBGayWfee0o8MXtrIQ5WUZoyqnzl2loag6BlTXOH
fFN4Por7chkd7UR7Vifds2kJH+u4UpuhqMto9avxPqWrf22WuXkfV3WRHSdYvFsnyNpLYzJ9YhbH
CSF4SzMuzXodVklMPUl/V2y9VS/PBC/ZLwNkfndLWn0T5pOTWeczEQt39ljELwHNfTQwNeIcYu9G
PVoXf35gzlS9dKJzYadXvfEJeS9yCgyAV8z0hfIQTFEPCnc/ULHc+4udfxx7fs+iEZyNDr89EXxd
htlc20cUVf0HunCMQfI+XXfDKLkTUiton4Act18AGRS7YtbaJ6/F7gKOYCBRYR6KHbnL/QenaXFJ
eM1ESnXsVEMk156HozQ1Jyx0u4gS13WInDSto2ydArM8Sj92pUG3K9g3VUgKG/7+gGHqsY2nZN36
pIcC5k6mOMNgjD8rrBgNHgW8FnUPatMpAdl9p1dpuWm8Tpo7yGRCe6wDm1P0RBGkZ4m58lHdYnwc
zVlOF/CKk6vMbwlS18V60ZD+eG6nqDsFI34wMpl7Nw6ms26oRNqTK9L0Kp968YnWHbpEYiWvko5H
FVhNte5WORc7iOBYAZArJ1dlKUYwu07qXPEQtTxUfLs04dtTUQWQ4tJUPHdj0mEQ64z7PuN6Z3mx
4GKrl70PePaA7GPBZGK2N8LpVOAXO0xsp6tALdHm2Z4rmx2cueLXanK+Njq7PQmDKO117MXzsIju
aUy5rqvntV8aI8HVuZIvgu0Zx/UJq++yl8FArvjUO1f22mrE1TRBcjVnikQyucA6vxKVZTO8F+Zk
gW/BQhIv5wavZRFhhk9CDVgPStE6zWtWKBn3G4Dgxr0wFoQ7ThM/CDdFKuHI5pObuEU0YKrCTo3x
zNggDuq/OtIytwlo4tMCnCNKNDmedRUnj9Z7fiAch3UxibODJfhpoWvJlQyIvtykPuRqlFQ+Ewur
LY8kjeB+G9A15aS+T/EprQb+ArBffwNvpySDcxWN3Kw857Sx6v4DatzlBU1+/9VLbCeM46U8Gt2g
7nKZ4gEUSOrvILuMj3YzEBA7NXzI0tGLW3/oxGcrT907LSD9eiPqKb0ClFobm96uu6eyXedr3+3l
o46k5jZTX7fZxf65kxuA8+yRAxXasiOlTMf8rzXplQ2MAd1sulzr5Ky86ITF77XZdnD8d358a1Y5
+e56Wp+7xO/eZs1a3FKyzw8EOPVf12m0tRMytz7daqBoXjyUJJjvZBo3G/otPfQdV0NWRFIxAi20
VRXZ4Zob39opW66NwPuwHKtxhKiQSu6kVWs7ll7X5k5jzUqvUE00BjyntbnW8FvjYF1Kvmsd0juQ
Eqvx6xAa00vja+yZRr3CfFZN7YvW5MajnYgpGqfe+OaOuZQhj157w2qxvjRmLsB+mzWSny535Dcg
3qvDd0a0siYEl8XlTd7v9akwuo0SMd6vZqndBoPOaua5SJmE396Ae6fx35richgX8RE/b3tjENF7
BY6PsIyAsPWs960j61iAf5j4piPUiOFDm2W1ftNpfs8a3xSVc2yWhosH+O+CPXG8EzLuWMRIHKFv
OljQ8mPL/7T2/oAWWiT7EZjYwYZVcmx5bZ5bnV0gvvGS7Nq1e7ETtd0/YGqGOrCmL0PS8J96IUQU
j8J6doIEk4wo1xAkDL5/C7KEM1ru3uB6bZho2lExdDyHA8yHWyjq8zVFCO43O48fzTKxw1Jr7rAt
XoweS+Ks6xl7GYgFkwxyiJv+CYsPDPhKdBy2cK/0qTIuUw8xETm0jNf1TLuYXfzm9eLEd25sNsdg
JvKTRbciw75m2Nii4DxCTjqNywIggGfzQk+m7rxOvPqUpDVgLqjUO1RNE3HLyWd4VURue/V8WzSj
9RWz56nNdIMlzed/rL7d1q4hQjJaz+Y5tz9Qb2P7Agz9DHGdOVMzgHzSzGMbNx7TspSCdMyb5YNP
ZtCtXqfTDsz1wW3KNgomLUs2Wdsc8FB+pv9XfQQusaJlarhI6DQTFnp2OKG3LP+fvfNqjttao+wv
ggo4OEiv6NzNJtlMIvWCokgJOR7kXz8Lsn2t4LHmzvOtciyb7ID0hb3XltFiHleHVEN5j0VVv0lz
WW1V14EgDjqsnZnIL/yDw1A+0B66WrO51XnhXQeZ0O+swLntdI8UcvoY/KqBfPViz36yVZvt49h5
GhM93zEujagDKeVwq00oWeMhOseEQK5KQxwCczY+R3owbAER6DtyFVAhxcj3hp6LkdSBFlc1o8Jw
muwTxYX8mEgLx9tYbrmcuAGXpKT7oV17O0w03tc+7cTHsZKED+bejGohlw8YvpPVSA27tbh38dFU
9mRYjnOZyHHZWr0aQfVTF/owyWCNw2T8MrNqEqsqRPVaJ5wGcQHiGxtcATSqqqbIlzlglrHCwsgC
wfdm3HqdY1PQI5J9TaYxPYZDsW9T8HO+JbWrckrGy6yLj22s5VsuRVxYc0KhZlkUZE53nUsreMzS
kjJDkuXNLTDxK7eN71y9IZQ1N92TmuLFOhxtIotceNgk1k1eWTBWo8EzWFpk82GaykWlrPHYyV0t
5YJDxluFI9iVxIxK+PwzAR9Qq2lLIf9xGbFD689YApPnXEh7ZxkM4BmtwVKrZ5LYYLVq460HjuBq
YphNV+f0oCIQ76VHb4j1O0J8jw3QtH3Qt6sekvY54yifVDFg+ZVlxnJ0aEGtqfaKuS9xGSrZk7zg
PXvsTOlzXpuy6FZ5ZM2gYmF+JE4RuX7ft8bzOMnmUArnszHbX4KmrD9RsWafMmyZ3LSU9ghUXtua
PWnqrdPlFzJj3HWGkJmlt9fOpIJgGqUcGvc9Pob4CCVtkOve0ZWzd1LD4Bkj7fJGA74T+sXklDeM
b1ALCjdBcd3B4p45R60EOndSXETt5hc7Zo4MjoIbKHEJ7XumBMJqlUTvmE0BKwiNX1ijAjhaTVLe
T1K4w3NDxcNxI8hgm0c2KIxes81DVrk8UTxA3TwtmZ3NmQFfL2QgeSjJ9nygPqYzTfNIHsN0VO95
WrbvqlMMEdSEeDqVi/RRzW3wSVeJgZK44Ulfymm8VfUYfBIpKIwVAVQa/Jc5UO+oJtHIi5lUk82c
WsV9VuMrISMSx8jWCUl92kpSp6N1N0acHhFQ8dEvi6y8j5ClQpWDgfLJMix+xqvGrCHtwMMZLwud
06gw4Vuse8W73CQWcql1gUrL8SU0VTCKsSzUKZ6tlr5RL3qDCPZqQMdI8cpvnqFNlAc5MH5cRxK0
9A5nIyVAy4Y0QMyee1dJpEtQ601O0ZoFNkdJA5tNrPrYBZ/6psf5GHaYYf0gtNA1drAj/K42JzhJ
eCA+/fFlWr0WYr5mPRmvkFiiTHMM0rp8+olyZ5KNsQJbqdIVsyC+erK0insL/Vixy+KEcQ/KgpgG
E27bvjKYAt2I2hqNLUg9oqvxCd9bA4oKDiH7VlTi9aLTdCzmIU2lp8lJoWLodzmi9Ojs9W3/tbeZ
jfqdsKrobGsGLuWpF7uiK4qPueEBTne8GuhY5eoPQ1SpiZQnaQQ3suND70Wv8x6pynnXcRFw8GxM
Uhr7P8jSK44J1y6z/2haM5fhW+zxXbbcJIR6j+leoGIPVMST6tWXOFFJtvO6pmaB4eVxAiwthn9D
xiwDgIHDOe8L5n9Hst81mNllS0VnRbJKDrgiGKKA8MoSbi4xJnGuKRpuHsI8v1Z5txAYCvgWJB/O
BNjcRD1ckHopITOnENjq0QY+GgnBJnVW6kd20s1+yDvzkofueIWWKX6CfDQ8DkL2f4zV/+dE+p0G
FVwtK4T/jIZ/0aAeivf4tWB6/J0V6Y+f+UuDKj/A1qPeY99DbtaiM/3bikTCNPoM1rmgfyFh/0eC
Ko0PDgx09JKOhYvp207lTwmq6XzgecZc1jY99neIWv8rK9LigPx+E7h4Z2BpYAFmV/JNX/HjfL6D
exjP0agt1cW4pg3KXq2EnpaHmS4Yac39QkJTgAJUp/UDtCVhYBBo8vNsB7A8YSSnG27Y/TuOwfwG
GkjxySNntvRDMiWYknF3WY9l0G7zYi4+EYRgciUY4qaJB0R+Sd+YZ1hE7rxKE6D2G4XuaRfb7r3D
lXLXjF1/o/evedk0fqQICMKA27zAfO6JuemzYt6lNEivKmvBTHLJTaAbzZD54OgV5uibLUKiDZr6
9HOkpWZIK5Rzv55opTbkpMZ4MGvIFEHmdeeQ6Z255Sqc5dpqhItKp4SBvmpML2G06QJGrL2l9UR7
GV2ZidO7WDkcqAQahDAoLFpavi3V+UvZ6vN1pyYd3kymcI+o4Y2JTvEiETlkPPkRYMVDWl+mKglf
RSQEg3xRsgCCQdblkPI6uFZj7A7XM9XbrWVO5NUMLlBNpjKDg7g1Tq9JxhgvqKlm8KNg4FR5IHKR
2huh4aovOroduTj2Y+fWqJUngHDmb6PKDJgluXuLPas6UMq09+TDKLobpTas9s19MFegoQotLY5W
Gzpr3GndieoZN+iMHO7Yzxl3Yj2k+fBjq3auXD0H39Jgan8y86q7R0jX+ElHNB3gzt54jtmgP7da
NR6qwaJ8B2N7NcwYUslrsVmjg/oZxmC+mkOj+5hhYahXy/T1agia+hS5DP68hhhhP5xaLV2rTEY3
vSwg8ECHSYgv8CB84PTtz5k2NuBJeAC/1suIOaRYtXaQVdGPCoYun5KEOmV52tSVn9ZmeFu4XmHs
WQfFd1GVmh9FmMcXb7Z4NVN3mnucekzz60ieDJH0xL90ZbTXzIVJOpXVWrQ9seqT0d+FUc5GhCL7
RSvC5mjqufdlQM3YbG0dWKxvmIOLxQsXzJ2HeWBYwXorteckNO3bCJooeWxuoBXg2Ob0TVal6fld
JNJNqM/52rNag2bYKB44junjYKjo1hkTdVbGFB2dRvTexiiH+ioKCkmYOwGMa05XBCpmrS/jpVKt
NVDZV0YZynPdyw4KI/yHaxi6zKj9Iecqfx4LgyQ4aCge3Gc/HVHoVlh/Yp2/lYURgmAYvX5K7DtV
kohFmpmujwUsIwIvcB8PaIEC8sqCu2nozekYsc/e14N9a7gJUxfpzCvTpBOiTvXuIfIjIVYj4BDM
HBPqXrBnDPCkp2CdiXJV5Mq6p7fCdTXFRrtqiV9ZRUWsX8sqH68WcONO0m34qlR4vlLWJkTgphtG
mpyKXC934FkoqeK+zx7HYDDxsnUt6CsnVnPmrWU1d/q9nNWQM8ty7MK6Fkat7YeueZIQ4C5a6i4b
l8YcDsQAHAmXs89lVTW7vE3FGnzDvKu6fLoQtCMOHWkZfula4cGdVHYZGrO5y8BiA1FJ4m1getnG
qTiQOAtA9KrYN+roGnSG3+WAQfQ2vuqTIzUev8nUaoQRQb3xYvFCHClWo0Q7JomgQqOQw+6q+DXa
sBprJZ+YM0r2ayB2DL6WLZJAdRPr8sXrKnhhs+lt6Fi0M5DaYB8ud+up0z8WBsKdIAw4yNN7o/pT
O/MdBq1+SmLRTits1fqWCNrHcdHsUKw8uc7k4Gqq3iyOGGFM4k6fGo9RASpfs7mxhyS5beviWQbW
6Ivp5DC/3eZwl/vYzP0cPs9qgN/iM4TpYRmS4UGhWrl7YsEwatkFSLRe1ZT1kX0m200dG/yKbRKE
2yUobifgHq0NNaXEq5BHvXa8NDo2oSNjPl41v0SjUmePRcrWHgxfcBqdbI72lc7CjXVVV9zpjMl3
hL9pO7JbOJumcr7GNZoQ61kave+y8rjU0+TdmTO0/XUIL/uSauPA8Kh5d8pIP6YADE9AguqNpgY3
ZyZLSCK32Zra2eX0e3BYQKyp+NHSsofczKwtGFCH0zUrDXZ/vUFGYYrpVLOkuhZefME9V3NJpNGq
6Vk15k2ar5o8y+/7LAguFisGAGH4viwi4dfI8PGE6azEUMi/ZmPwGikgJQK0+q0YvfFE2pd5ZzOe
v6eozVetaR/xMhWrsePUQR/20VIR0eoaf4nIAFpBAmFglDpvkN/UnQv0DW3IOG1NAqqoi53sq60g
vM7DRnVzdzW0Eqh30yl5zT1Gu0ra2AGrHOX1nZVF2bqm1D+ZOB5WViCqHbnd0ZvMMq4tr4TQ6qTd
HSdhdk2II8l91gJ4KWxnE9sgeNhCL/IxuW5F0hzy2TRvMySI5N1NgAwH45NFBtimNrT0Pscz6lut
w2iglGSUDCI1ODMi+kzqAnuFDqHYTrFogBYvY7CqiU8AQj349cO0L9x4PNgtj0i4C/ZBy1iz/yE2
+l+d/Js6mbAv/V/r5DMFxPJHVcXf18p//txftbL7AYQERgzsNCbXis2v/LNY9owPqPPpNr+rkhcf
xV9Vsf7BQKiA2plsALRl1n9VFcPn+akqJgFoEVqCvDXNJYuDN/K9+D52oGqmjDwPeVLOZ2rIeasJ
xcxhzit3bbWRvm9rC/aVIEMY13I9pZLFhyiuSPOcHuegY6UBkhXhAa7A5TIwprLBnCzG2yZmd+VA
6XyZqxSAHZC8uCP/NHamDuBXJTam0c5nJPD6nnfJDGqK5Jhe9wS4fnGSZWvH2Bk0PZs05Sd4oO4W
uhHj72Dc4cJgUuLwfiszmpAryuBYWouv3S7G4oq3yT4gII75FTHcvHV1nnJFp5mHiaW44duR1Ipq
n/3hIzWCudOO7jeD6aThI3sHVx3a28Fjy/mk9+SXbvIuHLlLpZFmvUS6N2E38QYAtexQzRQ/60DC
9XBbc1eOyHNyh/AaGlfE+jKdjPBuCHV7q2dpXks/DnPd3QqFcGutReh8DoZc/s/QiDwMtg2pbTu7
XtAi2mLBJR4ROy7kJqy5LMVn08UhYhvhQuiwA8RBrKjCz/k8hTe9M5WbUp8z2hFnovgzwtp95n7X
arimQF8NRe3sOkydLf9GzGDfvFlJ3V87bqJTkeikFFLhG5c5FuV6CIKeOdWF9izb5U2unw3lZjvA
pVUDUG7VZ3bN/mnY1rKubuuIesECZUc+VwcsFtlXcOmZPzymlZXCDJtSH+d/tAJBBhc5Tq0vWjEm
d67C4E30aL2mXiYOA13MoSV68iWxFqR5FJXr2GmKA7f89iiDbA/FJbuLsiS99LDoCkiFobMizXyn
GQMPg7I4jN704BRNj/bK89Rnq2STlKeRsx6pzGA82/lGH9r85OiZgpEFsyWa4+yx7FkG18xcdhDP
vTc7ZFDrN0GT3DKbqwEuGxYhuNWkX3uTS3vUJoZ2LCJ7WSHry3ZEVfQhdT0/Aex/SLSKwsYOq5D5
b/oWYyZ6sl0uKsl2cIsvRB6QFPRAKMf8QPn1JQiU+zqDDd54FY9Cv4/C9hX+6yaZYTYY0SD9tBpO
SEcsdkwqY8g5U3XYYUDIWyjTQ+kZ9pltgPGC29uFVFjAPRYAkNFHZodCTt4KJY56gOUV3piDVe5T
GKunATXHdUaM4j4PK+tSkfx63fVV8lyzqXzhiGaYBDrz1JVztmcOxUpwltkbc3A7WAWUJ8e4Medb
HPD9Vd4ybc3jilojqFznbkpacjuxGHFbMcf47E6NSd+h2/DEuST22dgEGiPtmFQSOzRvOrdTV3TK
8cdRQefxadl0mNN9fG6jtH7o0m64j2O7OpppCERgjL0XhpvJU9Pb7am1Sk/bjODgj3iXZrE18igH
IeoFh2oeB4R5SNhgrrpbvDjWV5629Q7t0fRxTAAkh552KNIqP7RWcM7g/6/ZCeIS95jFG0V4EF51
miyd9B0P83oqu3dQDMI3kTHsdfYDfmFVJc941e8wcztbEeno/wma/VyRj3ICKwFuX8J/sws5XJLS
qq8jEj72oDzMC8G403NXxvObFRj9hS8kuIG6332cnclYIUUn0kfhXCrzMdkPmUx2lUxsMJBdmT5W
cZPtOOxcLdpQsylNq3cTAcYOdQU9/xjoUATtUfp13pBIbvQFWYX5ZK8SAcTIVZb4Oi/QbpTQAboT
nQ0bMdkPrGP7cxTkt1D9vGtRivB5CfNBhOPVJHpOWu+Ds9PPkAr0s9em3rVW5uIyjT2oXapY74qM
akaI2XiT1fA+fIML9dh1oVzPcnEAB0M7Hkg0Co8sbIp16CID48sozl3dYowyudUUWXHSbCs5iloa
KOChD61A7QUrVdvTW5QMY8OHdpvY71SS7NUEmA4y5mbUWUXwLPE24FLEp6Tr40OmLARNMo4fjCZR
d6HTOte0AZjtu3qmMqfsflRF512PljOfUQVoryzByaczjOEui0tozFw9zlUxDNP7xLp2YkZUW/ui
sIajFub9Dl9Ff923jXkUmSi2blzXTwNIzdvRmoL1JPsZY+QYXXiyVS+215Wf3bZwvkLJgMNgtypE
1RK+kzuSbGQ8e0QGV4gk3O4EI99as8NuV1rJ+yRjSWkH18DTyVo5618JTzAYt6A7oDmfAVllkayf
gq5oN6VTwQCw8jhYWXaSfi0IQEbt0dcfXVo9ewNwOf9shqG7K1gQnDsSPk+9WyBkAtF4iDx373Wp
YGMjeL4xmW2z61bq3k3i5uoM0aPddK4qj3UJIiNoNcj6MrWuh4w1scZw5iOqMCICKq9fZGtgcH1l
Dt2lChUwYc2bvuhml3W+R7IjQwG+41M2tBqh85b9Usclt54U469fKrZXy027sgl0CYINvsryxkkL
8zrWg4LbUg90wc0m5leB5e6cFkc958QQmyvh0X/kRlSuxtJxX1NWMluiSF8lQQJnLSysezdkzoFC
wKT89yS3wUlAJpt1YgiL83IAj3VmspRtaYQmcqm8pBbnzm2TQyhK0KNRUd6WoTAfHbftwYuQXoSz
ycLDRcwlcxr8aPbSTKeAXwH6VYdp1tUF6p98a6OGpAsaVZgNQ+/ds1mqFqkgLJ8IpYsVJJFc5Vol
b9OgXuD6/ehdsrBwdkPEQ3bQzStQ/8Myk5H6udaNcyvt8ei1wsXlrtVfoo5eFw324O0xmbLjQiWy
Upki2CSY1G01Z9XtMoraJ0zn9iMQwBX4MW01DLM37/ASOR+pBcTDyHCQYADk4F/dXOtecsYA2yCt
npGAkq2ceBdTNCrh8+l03dQpao9MjDlIAnXzOFSNBi1GqHjlYLAOeGjX81tcNTmBouSHkD0xrq2S
x9uUuiGnplTASVPrNqA23RoxD+sOGkyyHRCZkbdAoAnbW27C12bY1WtVN0+I0fObHnVHtQpmXe54
3iHVk126zlr0IxoU4L0oM/fGMfC1YiOIXyjQbLUCUEwBMgX7rkqCVRiljBAdg4XhAWQ28yhkXrdD
WfX0r3JkEuPoJeVrD+aIQehwZzcNmF+ARQdbn4obtrsD14lpN5wcHlRH9AwbKVPB/JbbCuZcimlI
byOcXqEP9z18okc9LbNHlh7ulljVWdJb1vVNlbbeaU5tqpXQCg66wxzGDyHA6WxbeIL5LgEKcdez
CR5DMzkmrQe3Oe6NGDZ+6JX7vBah+mLmicM0zU/JhnVJAIA+HhCDtx5btznS09YXW1MmGKZmuvbq
xlgTaBCu2rBGblcM8yak8H+ebfeUSPshtONh3Qkya2LL4FPKY546xqfYkcInYRiFdGCz+3dy+xlI
vzhMGhqafojMdd1phDKY82sTTZ9jR7u4FYJVcA82MDy8Nwrxw4ol0rDTTQ2rKOPjkRbhFGdGvsmS
8JHDwtAaRQrqGVJfzIziRstiRqSxeQYr+GIoMisWWAFiaSIaiK5p4OplfDE5WdpZPoGQNk2s4Y5c
BBm1uWict3Awp6Mb9zcRe9knkwwM+IUjkwUdAdkWubhYzRqRIkGK/mAuwaeXi2iNOTFU1cR8mTQx
7oBcsVP23B1xOs7NaONuqOwiPRecfq+acjbCsYKHvFX2vgKJTPyK0s9MUuN1Hw4SAXPDY479xCGu
HHc7KfbUlQoswtsYNlZlG14jPeDJTjLjDaKqjKlntonnNqdPqJp2RVDe74TxPxmnFtAZgkX0aqxy
bJf+8MfGMAoksGZyQA5JvogRtdFB4z273KWtLkVZqRf1W0UtxRSy09PfWJl+MgB8e3FsWwszjvGF
4f304nNckEIyV/HBGMvmbSaZ9aqKswj2opfefbfF+geDw0/eoeWl2Avx59L9ur94h+I6TkhqyXmp
StTFhmuEYOcCHemXf3+dn91D315IQl2l6SeF9pfM37REW9OkTrg4LKdt5DbyYC9CzqyI29saVIF3
1XuRHnPQ89fKCemooShFN0hJluY6iHh3//6Wfj3EhFWCZXEgiNDT/ux86PTWjVq6jAOJB/NZzxvA
6wlSIV9CnjUAREbNG2spjrPRBMdvr/2/+dFv5kemie/xu8P0y5714UuB6Ft94fT6e9P650/9NT1i
RIQSCRzgD2tWT/8APJCrFdgN7mX++p81q2l/sF0DgQXycOgfDJz+HijJD/ic8bQzM2d7C03yv1qz
Oj/ZaUDtsGNdLibDtFne/gyLcWjwtGiwioPWp8qodgjuwqQnMmKgWWoZfBg+gZJiuGrFNK1yxJTM
NUdz54SBs69ziQzVChTp9fjWr1XNM2dM9XSDv5oOIbTxvbJ12OShPT7n41jX64kR26sXFsZBVHoG
D9YaUMOFJFIEDi1a1R4QdIU7Ky5wt7tpvTICRtEzxdxu6sGkQZYk2B3NDaqvCBx7BuUUZ8JUPsuq
dl9hIueHbgxnakZ72xFjtNYZwa56kn5uuC7cfUGa04OIzB6Tm5Itq1dhl8+R0dU70WvzUfUZKReh
sO3PgUsEpI8ImTVK3oThuWwgiqdJ616NyazfdUMj1kXmXPrO8M486uu1m4fhp4yNMAGOab+fnQ5B
c1wHPtbSZtc4FL9DzPOyMadLWZXOoSloPWwtndAv98YNdMJjWKQUV2N6q7F7wzMjUt+YBneTLREQ
XVpb941uYnioAenps5RXRHepQ6dmjby42ThKhl7HTKEcTUU9ryItmdeKuMlzbUckVBETqi39fPdg
xJXcMAp1rsIgt3ayMvItWZkWv1XNl6oX6uzEWuCjx3sANzC+TWkHoXBIwLA7qbrMWJD9YbKzrQ17
Y80qdbqDa+h87mDuVsX0iagCxbTbTPYoCMXOFF7w1LtxuU2SwH53yWaazt0kkjOCH9DdbjVGq3Fs
8w2Wln4ds2TdKwq2bW0T4jBBBEIqbwk/dGnAGlY9n3kSD1/DYfK2s16MUFywJGy4buRFsj3Orqak
eoxIO32kRpheNRuyll/Mln4mcr4/oVbEbpnrHOTYg/tUhZASbRGgYJpTTMbUFDco9stzNhiPaBEq
KnNT1ntcUSn435oZZGH2NyJvvJOsAST7Fb0+djRDy519p3XxtMWQNZNOxPI5XTYZw9FmRJoU7Eb9
mTUeMS6Vu2LHF0bIy0W+B4+fkPeIkMkXstOLFV4NNnSYS8Q6qdl7KyOP4QPO+S2C5L1n1Snr36I+
N7Z4RT3qBFc1MU/RiW35RztunDugo7tAcw3toOJOBmIHdjMBJ9N7Q+G9zWww400YTPPN3I/qVnXC
zWGAmGy+ZdEh/Gm7R6sazdvGRWDfbQiKeIA4kWy8pjM2YUYg3wB6OSeZU2XTuors6q5CMJYMqxgD
154Va9o8CgxPKT2DnhZttGbHUjrHAq+W0tY5ik79hhsl33tO+uA2oA/DUlKGgf4yEwFATHKlhdf1
5OTOR6oCUTcbZU3GBdREF7wjxCRrb2nAucP5EcNZudG78p4z10p918spyrxGstIb+wyZm956yWeH
uk7buwAxy4NVZoPGnrSj+ei7BiFhAF5Znocw956oQ63XFGIvZ4rOaPhgRK1OakvNPLtoHfk+SbNN
dyIY+2rPENcp1r0WU8C3BivkTWERIIsuMGwIuxsRwmM9pFplHsh4Xh+wYnDv4xXbNMDmLjyVR+s8
pFLFN+cV9MzuJEqb/Wgdme0pzQZLX5dlr/mhM5IYgGzevhl7e9ySZcC/wh9N/MbiOyavL5gessEV
p4aOofnWhOjsCbxht8zmz5hHEDTHmAwxKAZrK2VYsBKdycDZENEOH5q7Kxll3xYiQwPhGQ5ZEFZ5
NbJBPwUVKScl27eIGQNiFJ9A8gpUJWE2zFltcXSdBv9ZgTqCvpv7F53IhvBfU9vSyen3JAwmG1uo
mUyyAaC/rRXFtYOM4c7tHfu6tev+BbmPINbP9E4TUeh+tjQ76SjDXduwGWau0GW6n5P08lZP9Wee
Uc01Mjm2AA5BcZjTSDISeq3f4xYNtkyY3EeLdu0ipRbwcCiyQ0bu6A3GGG27KN2OPezatxk23+1E
NKNy7PDArTPYIzvVn2mb4jX5le5LbxD5iKxRVPvEqscTwuz5jOMaL0Y9oiggB+VTJEzjaNVlD293
3EKDxFWJ9iZh/xkZFeIik3ziKZhv8cInBGN5O0U2zSPwjhbCVN/tSPScd1afW7WfkIuL0lHrV0OG
bYCSlQTDBhnEKSY5aUObReoEvB5/4PXvRzhfLH9QlSI2im6rKRxW/RylGzxu4c7mAyyK+Z7p3iAj
bo2zfDbNmuFLb3nVa++K9mw4s/Gl70S5tQBJbVIjMPa2qs2Pi3R6IzwivypDhVuUxwSbFUyYUn2o
nzquw3OH/PrWsgzvCggQo4moSEh6hHhXmyT+pCUKYUtk9j6b+0+kOcVXCNijjwFzu2sSNgE8Jcqm
EsiXAZ9b0mESdXetKPjbVcyVf2uhUt6xaGte8bWuaoVxBptkyywfrxCCbtc+5PSbF8LpAMAnafl5
UCFZuWOub9Kp1A+RHn4MmoKVbJHrFA8OKiltMjckrjWurxsaepNA3wxRWZ/HwptOpqaWzU0T1utR
M6u1NCLUKKPRPmqia911p0KlfOmMG8JcSGjqR9tb1cwrCLAhONIvQmLe69wVLH7IRPu2B9L/WAtN
HZGNa4TC1qsYsWeNMkJ7gWicO0HTQF3kqmKb5Nybf7JfUQGF0YOypyq+/K++/39heRLlsXAh/u86
yo+xeisLFRc/1Pd//NRf9b39ASigYC8s6EgXxeTf22HxAWqTTY1NWAy7iaWQ/yvnwfkAHBrWpcF/
wav/Hc1Tig+gVkDyWQsiC67Rf1XjL83335gRgkqA7Vq0MdzTUe3aP08GhKETPGlF9gntN+ENucE0
zUChO08TKQ8tV85vGAT/9IIw6yAKsnyHerG08N9xN1iuikpUuXUyuSmujX6Id7OH88rOiCQLJ2Vc
f3dA/mEkQD/2ywdkCsn35XmgD36mlyy6NWSEjjwhiLFfYeIY12aSYDu0+nj37y/1Ywv+7bvkUHOs
wUzpzi9RLE00RGGXGvKU5oP1GjuAf7hH8oC3RWhct/PsPTlpYlw3gTX+ZvDxD5+SM8nibHB1hOM/
ozGGOu0nHdfkSQn8coVbUZCgHFpKpvC3wEuD3vPn75Qz0EDHazNtgSfx4zEcSwwazhjLE2mivJBT
EYeIilzPYNC0ToLVwkyq6EhLp9zV1ES9epZGie9gzBhG66LwfkNz+fXj2zonk03D6diMJ3/CdZDQ
R5AcUrGTO0g+rgcbeaezb9/9f74WwkxEHcv0B4H0jx8+ZGSbEWgiT6Ya2K1KDRslMt47JEvVy7+f
UD+Os5YTygZCwlLFcnh8/arnaBm02wA7Tn0QfVVCeZsOmvVv2DP/9N1xE1qQe0TLWD8TG/U+kXBl
Msl0WpWnxCV5ynftSlsZc8r46N8/0U8wsD8+kimohym2+Ap/nii4AR3TjPv8lIg4pXPpeU0j0JTt
Z2zcX9w6tV6lPXGRYvW4m6LWPECnMQ+/eRu/nsHQnLjt4SbkH8TPJ0wgDBEEC5F+dFvB/rkwFugt
VsaKZdxKJ3Y136SpoCxHR8z47NvFa1UEbXEHafb//m7+6QhIPCqMEznSyOR/PKNIZKB9Tisu3j4Y
73Rdx1NYdOVJVs3vCFr/9FK2zSAW374BofMnhRDyxaYEa2OeYlKw71hQcsnigedW70IuP/375/rx
Vs/tW7I71B1gXYKX++X0xdlHx1lX4AImndJFI7v8pTAzFESIwm8X+IX7m3PZ+PEWvLzkYlLVeXBz
NkvATj9+lRViBqQZTEkIXsbHzuoz81WjyL0ZtPEuhjOab0wLk3LkQigg3oKEorEtTyTi4tVl5FDv
5yXF6NsdpJWIqTgBRDz7QcTsZB0b5e++JEbgvKe/H8ELX3PJO+FE/Eai5NH443sm1yeRY872RWV6
vtVnmANlbGsoiBSu2lLPpzFcYb9pSgyVSTVBvOaXXZpGy/INinHeIw5wDmRghe07KpL2faRehaoQ
zVxXota48y4xpr1vGQPdpBF68rWO3PEOzU+zhwPRvjcguQ7kWqYNwyDYBINI6pe2d8oT6zsT/x9f
oD+xsrhFqqQ1G5tpzVM70wKtIi+ojb2hLH41eWPNsM69yE5XYPCJpsazhaYxK2peg/TAk62wetc1
6Dxf9mzJcGxUzAajkjOkkkb1MpUQancanECbTaOJ0bAN82Y9NUYRHdMsat9ThMskMUN2OOZGPN0h
Lx5vNdGiYUCbFsafDOJwKZVn006RURCC94T1iHOP9OlXfE+c7RJ/0utE1MA7Y83lCd331mtODsIb
Rjqy42qnvmtsVjLW4ID2j0MypLn/EoqHhIQnjDFhydbMmot0qc1lAD/SHCXfaABfheVTvAtMU703
iiaAoFjjoZ0F348HzOZOqXB+Ej18rMqTS+dvD96TMTbqPSW4Tvi22XqbWZE/v0JiQ9tTTfxfjCTM
gxcU/JY8mTCEt3xvzICIHvj2lCt4UtO92Zgupzxqkn0oRwZh/4e981qy3Miy7K/MD4AG5RCPc3FV
aB0pXmCRIqDhDg33r+8FZnYNmZwmu97LrKxoyQzewAUcLs7Ze20dhoxsH8AxKZqtNuFlvm1MLI5K
91mH744Avc21rIP1QKY1PX/R1s5tV3SMmsqzxVsYVNxNXZYK+6eMNNnRG7TjUm3zpTWHeMoGf+7q
k7u6XAwc1Ko59CPrYiBz3j9pZxsfyESYsK0GV6EGixElqYyg2oQc8XB6/17fIOmcsTyXVvxKOgIf
S3Ep2s5V671yCDHfjWNYrUddsy5jwwBvnigKJjcmrA2g5aIRb7PsxFuQT3R98ZnBGKYQ1D9lnnHP
0Dupj7lZ4H9u57l9jkyhb8g3RAY8rBKpAcraiO603V8WNbmMxGfzawaI7IR+GTnt7SENnnGMFug0
ggjzQyhKfUszBq6Rn0tFxFYcb6mnXrJiY050azRUGVsc8F8odVkhsGFnFFTkndhD+zCqISJXPZ2a
71L04ztgTqpNSA5vkTljCND4+ddkqpiZElMzcS02ymASWrX6GNRVPxwpcwVfVxNSj0A7dy0H1NxH
2nAhJS1ApnunlO1plpO8Jf/cWSgcDvnnzINUQClB3eggD05dq9MrlB9hdyIYNAAz04xHDZMMbMUi
L3EWEr+KSt18busOrqVw8VQ5M48xSgW8n2ppP5eqDEeSwfNhX9nQjLbNKEEAiP3BfPWNdejYAxK4
6jZHjrrIgXLE5S0h0I9ThfYFyri6KPt8OMLo1N/J7V0OuVVYDzqWzccCUFVSazwbqi2IsCftckfN
8C1E3J1EhbGgCRGXTOvcOcJO4YMi69Zfc5vpnygWuaOanjv7IKw9OSZVhxZJ7PogBNC+PXm1XLPT
jc7UZLTYt+BpIOam/CL6ZinQpSy/iKQaknocMLlLbR3cRk4vqqJZi5J+OE6iQn6R21/rcJB4ngts
UTFAosEC1zjVXAfea3zFFE4qHrzJrwO/oxGc2TxROoPltSRz6N4eJ3LUh5FBbQXsyN40Ia63FqAI
4nloH8OpUUjNr2DfscF2Ac50CbPtSJ6yzYQkt2QTbRuGLB2N+LWHK5MdomkVlDaKfBMoyM6ed02Y
4nl2hSU/pY5PKsjaWZAC6v48DjHrcYTnv4BWQ/gIGJrt05wVSGJVjExBzMZszLZsP2vlHAVkiy1c
MBvneVaQ+BLysbuzv/rQsoRTqU9KMWwTGc54zau6rT+5aILYz+XUXB1PIuDYOfmgms+izCP1rhWJ
OcMckhEMVXM4tKW/fG+ipQMzWVniA2Sy+KLP4+FcS01FvF0z1BE16b9fkN++lQq0qfCLLEtSzfTx
sTYWqe908wnqi9Bj3M59iWKP2OJDviyIZKzAHHW0ldbirAlRqfnLyyz65hGh57tbm4+r6zt31eiO
NBrqsEZ9RInbn5T7LRvz7JspiuUpmyAIIwqzykM3V1m887MQE9mcF3RtOlJHLwNRQI9dF/KMkyFg
Hk8q6kLLeYxXm86A1DfdMOKDMGtBeGlTUSUNeApgZaknvFrtvLYHSkr1zdr3/p0pMNl2jj89NgB8
kl46w1d/JupcUo/7IuMAa0ygEGjjacCpBv+jSHCOI2uZDNKJpquZLpA27Msm8i+xPX1JlbU8LWNW
PTjTZN/0RSY+V0tQZQlJ3DFrJSreXae97DZG8njTr5jfydGKg10OG/fNLRZ11YTYdtCRTFdOYNMU
8gkN608OU94R/gptrpXcgHRX+GQzHvO69Z6DSqnz3HrmibAauOp6Mg8o1OUuRkbxaarHbjrYw+AX
l2sB2z6h4AecIkqXqLoNVorjpzifhvPmj7kuQyNfCDZ04wQyetOCwQjtigBJvIgLK/y7M3fDzaTU
fMJhra/acmjqvYpzUC7oib2LnMntVJGJXCSKnQXp7nM4P2TuvFC8RoRGWg5T3qdqHVGI6VpcYydi
GvVsTcpPp2b4UvR5ppSaoXRvxlBDc9Fx50SHqA59JkRn+S7Ju0+P6NfMER2xf+H7oBe9OjDnYQqL
x6FxupfJ0cMryjf/MK9kb5pyLXYVOJqdb+c5YT2mDPeeWsKCxqfJv9nNyDo02mCTiV4q6r3Prbqf
DecUWBFhnwAiKu5w6a8vdr9YNxBNcJMWHnKZyPL6cNeqlkSmIaTNKt0CYPDE2H1P63wFXOyNXxcI
IN9wvAbF0VbBhOyvdhDzlLIO+11KBsW7GU1HKnVu9HQOR/VOinF2P5QNYcy4icZLb1mhUkjZdnsq
vR3B62GPpYDV+c7CbQZ7MkjHfZxtnU2jUd4SuxYSXjT5Y3QF61TvLD+cP+aBlsCsMlPe2fSCCcRS
bX3XxjWCuxYCwUNueTy1mgISmj/og+v0uuaIIP0fJ9j/aB3+SeuAwYXT1v9cC33a0mj/z/4NOAAl
wT/IHX78hz/LoXHwG2E6v5eqPCFg4/OZP80ymGiIvWVRBhIKSfpP5VDxGzVSYMjepmngsPQvxcNW
DY0E3hmM5cwsmxji3wi/db3tsPWHwxjnVUogoLMxUcVUB5zNeP6H8mTMxmxM0866gq09P0TCbw7G
70lHq02FHXIa9ja91kde2/kUwbs/OLOOUe9GiAIquTzrKmioDLkcEboxOleFzZkhLcs2aaVDuk7Q
5odqzB4z5Z39irwL4sbrhMjw12Wq7mEgAARZsohpjKMRuLE1SQcyReIGu+Hg4+nYdTB7nsaWTFyl
XPoIXtbc+ss8PLdejPKObdGe1gGhexby78h7KWX57qmxQyowsaPS42MpA3HqFuHD2Cqn5rEozXQp
AUpd6TCfMcx2TXWaQSXty7pdr/US4KPM1uZQlgbXRp/Gx3GYPNBCcuPvcDtvaSK6627xUUbP0HVg
R630dDYnhT4bu7cPtvIBXYhOXNt9dK5r91HZ9Aw56Tg3TUWCfbpi/6Vju7UE3UOVb4tnF6XH0WbV
ZMDIQ9TCwuqIo9sVS5dk0HESHlZzZTinH0NhhZdNWQacK1LAID6g/NXN1va8tghtEjGwHapq89QJ
ZqJF56+ootyXpRHBxcoE86l1pItXv4v3tvZkeqt67dp46fOip2Nj5Y59NbfQBp7a3quq6VCg5ba+
AqZiX7eT9WSZ4wT5BpxOKweT2EJyZLT8EfX7yDnhsfPa6DbOYts6LFGHyZ+Y0245NS7lJDcU6wnf
I/6XAjPg3dq0I5HIoz3iI4ZrNu4iM3gzaYKFuGbvayels7KLsSpjMf3PMbaMEg3BraULT1l70hTR
uJyk6k3f38iSqitsQAiTSOaQbM9DCDCGXQXxK0hOxgA0gZuKx97g5iXFZJCFRVcWB3ZfLgDLqgY5
OVABfCahIazuGKe5PZmTb5ArPsaDdnXwstjTYD9Zsw5gs1pxWTdENG8gb8TPhFestMmqQAp7vVmK
Fokyq04KFsipbeeDRNrxsKydaThmtp17dAuOLqAJspWSi4jTxJoGSjUoBizyR0VR7V0TNno3Bs2K
bp3a8K6Nu2/CZJ3ZS0jtj22dWyphJkHnDrIlf01FWzW3VqldcG7YftAzLMFMbzdc0oT+ucSOzyHq
Ej9ZfoaJYyHJDMnHWaJJP/VpTs6oZ/Xrh6qoad+LLvA+47BHB5412V2X6+4O5lp0AFgKCCF3kL5y
AfYNJz2BwKmzDysr8rngZHUfDH37ikdqnXYhGzkIo7okFx62Yn/hon25yKMgvYhUCJZQDJx5d9m4
ir1jYbBjP96GPHJTwdwR3ogLfSaVMgcV8zjNYXvfRfDZQoxpOaEDd5z7sue0VuuVqpUrdp2VmR9F
6v8siP+LBZHV458WxAS8VV38mbUCV2grjP9cEsPoN8GfQ8jm2/rlsrj9XBEj7zdKmLCUoMKzHG5/
899pf+K3bXVCzeJtjbuNp/IvUykR8cTV0dajO0MNBMr3v7Eiit9Tfv6wIkKbJP7HRuxKb8tzvF+r
0zgOqpZzkzyvBFwuhzgHLZy0bRGTNtupIz4Af0qgjUUPMcAzymRFW9wuwSr3sLMhYffe5DyXaeF9
+L30J6EePs1DkH6mvUJhB609ypjFiDMyBShG2wJ9VZAjuscQIqm9rKyo+9GCHAGElUrqdVRb+W3l
SKa+mh7D5QSJsjuQ1JoZJlW9OByvghy71ly270NDfRFZoPaPlTX4d7/jaSsE0ZhvgPkf7M6iupnq
dsMdCsgclpe7+QVaJ4UzVgc3rtWnKhldDglTswWLGoCK4AJtzmRUjz7ZDRe175p0/M5vocba+23s
gKBsB28XqQ6tRRjU+hBr4V1AIiaQrgpGWR0KaxFnZCiwujxjN+8FD/yMx5xWKB6k7OCYIv1mAoEl
t3KW4YMi95bP5co++EoMH9oFICfQg/U+Jan0bpnS9pmKkrwbh37WV0wvGeiuySX0g9kL6Vrd1CD5
bGcjMphcRQ9rxXV1tHqoqiBHgnTgFekKJXOFds+x+bOTRTCcieqRnDx629mnHJGJdaw3nBiWoZ0w
4QWrvdqY0PE9Zv0ivy6RoJwH7t+RYlx8DTS9O5k8X663qhzQ7JmSAP4g+eQ4XfRgwTi7LStiUbFh
QuF2SFpo0t55TmXlXxSap4MvwL/ACCjvKowS1pPxG30IwhIp44D4pauryd8XtN+HMznCI9/Z8Y6E
G3dfFtN0n/pJuh+UjRArgVkqgh/JBGjwYEcTP8uREoHgw6ooKNDVi59czr+ksRr2C/Hag1YTs/cZ
ARc6DkaecPdjbi1vERJATjFIWZTyiGuYtJ3hUSvb4pyG3WguJpSL+lSkk3XtcjZbksUN6T3Ya9Sy
S8N/M17kohLLLlvU9EgJSlTXubfG9yqiPbZz+iB4aR3t3+QQuRa4ZbUPmSsqcXYL1Fu98TC2auyQ
BE6Xi+KYxI3oz1oUMvrUzZLNB0xY8CMq8FKej7XMO3QFU7cckCngT+4d407nVBKHfEnBYLIvaNbo
4gPA8ni8pMctgKcyfD6i+bWe9NIPiVulN2HTzFfFPA4f0NfeYp/MruupKeKvJRWQ2aUy1UiYrLii
0bqFbm2/ID8ojtDDYYZwWDxAeq+ONsqV3Ugn9aIz2fJajCg4rTiXN4D2Oly8bFInB4g4ixZJ0KUL
ALliDL0GQZoFZ15v67nNvPQEYMmw5RIgfBKaw2oPkajbB9WaHa3RHbJvouUaztouWGwpQE4Qxtf1
CrJ7eYGsSOw14Sqk/V2P5ZBeUCQdkjiCTb0U5XSgxV0f/BHwHLjq02L5FjsMZpo67ZGSmtMaOeUJ
boMDhg374aDXJ6Rn2R44PqXrUrw6PVR7yK/Ad/Uk7xZ48qQkuTtcPjy2YRMS+xgRQWfQclVBdoRK
lwylaK/sVg3fSx3e2sZNP2EoWM7rAp6/DeborqSeluCJZ+NQD/O9MwGA2oxNu6XAPO8H5rboIn2q
fSyGeY63WDsVtQOL/8qpMBwWfQ8GqIrMJ5mG+FLq8I6d3M24VGzRXfJlKk/2pHNjmSkDi4JQn8IU
GeoIVBXAUmbbUwuS+lBQZjvKfkSRSigPIEWX7pmURVLPM/SXBvi8hhe+m8LssyzcYY8nnlpUqNu9
i19yV7PB/LCUHRnwTTa+lFM/MjAW65T16/vUB/VJ56U+jP1CgZGG7WevEoBLYD7itijhcxK/7NoX
UyCX6uyB17xqu0Id4xjuP/VVQMJqqvxLZNLYjywrfJgU8dAFPEBqX5RIRk53jIrAhLdYTdl8zxUu
oENEvBe72i59jTuxtQub9ADQIQcBEHVfWlkR8k6prvqowro5OhSed9Aco2MzjPFJmpm655LaH+I+
s9gOUsiX9A9u28iVV7pb+nPjNdEDTMv2ZghW6w7W+WtIJ8ZOnBiSFpax4LZ3U4eghnWsEAquZXZN
pEAUQ5sWHYXoAiZz5XowCzrkwljQ2QmLkbDW2XW8Wy/FWWiaHDOtRcUccn6KhVKF1aXVZ/W+h5DM
NnAiKVHZwwdGHOehYqKEZ8P/IaxUPiCZsxHJEBIRjZuvpWYY+MvRpr2TrAjczi4gsh3yeOuCuKvy
uzf4zfep6akF515j0IAQAM46GOhLFHQxB0XdiT1VUOdF5tP8mMdV9G2NgHqqGANbl7qfrXh6B0qc
fQxcdNKWbm0MpuKl9Qna4J2qEhe9/G52mOeM7tKXrPdPq1d+ToPpK4pfcTKSk7NJDeFIhf5IcE68
H2vp7sOwf+saYKqzZ1+gNawOveOq7/gT5h2pZ9BkIvTns8upDX4hdTf4cA51eBTGhK1XD60T3IJA
bq8bQ+m3GV0KUm42F7CB6HSqA3prcwvjKz2oZvg2lfkzhmu2UuwvCuM5u8Wb63PooLEXqe12HK6Y
XCvRbZuZLkpGv8fTzSp3yEn9fnOr6tnCcICiu7PRiYKDlkUUfu+dnt29857isMQf3eEZDj/RprP3
GPUhGuNGvIxRjF4re/J3odd9khnGWIRVl0tbIdGn/0TaRFfto2z2zuWqmwtvVhdCI3EvA+elWHR1
XTPmd9DNiDHvh/jkluiElV2e+rkGpjWukKfo0TjINnf1LKj2l+bbyP4zgRAtn9JonZONU1XRjvY0
mNZ2PohAcoZth+a4TvDMQE5/TTP3I4L29JPdCe/Oiymrk7vy0Dkj40p8bdzGuSjMhL+QkPIr1c7y
CsT197BZ4BM43wZcHwBMuSREmsNyjhQug8HHqgCuu9zNEYyt38MFHUtn+5wS4xGP+XrntmF636fy
suehy7o/Fbl9m+sBf2aoGKJOlO01zPh97yDR8lT5QiZz8LhpvU8ciwVnNbeVjxMq5KQcMF7MAd8O
iqzPkn5tITbdD4F5HaHTb5vNzmnvaGRnib/EV66S76LIzp3LQT2Hwpwuw93G9aCbPST9EO5KmiCk
W7Q7M6zPyzDR8BzvUAbfsFsraBoYzXtPN5Coeugh8HATXfKai6jO573wCoFZMvTFdVvSjQ4aojPy
oAdqFYphZ1WNuXcJsfkh7/jPwe8fDn7UKf/23Pd/67eh+lMJ9Md/8fO457jxbzFBeeSxh6T4/qEC
iv+U4qhNfBHCHELugvhf573Q+Q33Jj/OMewHZOhf5z3BX4G94G+9n7jOf+e85/2ijOJyiJbnPIqy
j++JmezPBVDgz7oB6up/z7HWl+91Y1LP3uP3srpxP46lq19LSNnjcdBeTT9r0EJ8JRlXtYD6CL9w
j8raaLQVRiIWyhb+FwM1qpl7X3q7oQCD81oFJthx1sjgYc7eTDAA+9tJG4/92zS4d7gcFQ2GDGfH
8pKP0OhxDZM2D28FaQfTqGHvFp2wgkE82q1FKeI+qZcVS9SxnctBYbwc4Ar+k1buV/kaEp3YQyZL
iGQgKEj/enfkEDiEEhnxXQ0Y/FF+Z2HOhNf7INFu4NrH/MrVKdrmvYObq5+pc7MdSdx86vk+UHuy
9eUPNYX7HwfxP2Z6uX+uWPtBzBKKCcsXkUDYRRH8zw+MzfHayKHPvlFKE9WNogFaXRp/ok9OCQqL
d0XTt+Dcu60C0cSqtyr8PaWtZPUm10FzwAwnNu+XtT0PsMdJCTPT3tQrj+IwovExr3kfpNZ6CEzV
BbfGUHHLD2Q7DBgQ7IzuVfwPMsFfhI8IuLYxiOGQGkeMQPoXmRpQYFqhdIy/24ulgyfRFpZ8bOpU
mvu/v3u8UX8o9xOhzUsjtjxlATUL9ex2c/9Q7td108GQX9NvQHDZPB1UnVY+fHCbN3z1wtK/WwYp
tkp2IGprTKBCh/MjIKf2n2IPqeX8eiVbNYfqBgI21Gu/aGodL+Mwt5bBt3mI+uBWKGg7hJ43Fqmq
lxkrAOSNv//uf7nJSNEQAmIypfjEXfjlu1tOZoX08byv9dT1Uu87rbB5soIaADb/8Lv+rHHb7jMT
l+/gvmTmY03/5YFSE6orxRn92+pkQ+F/dzdGdn6RqolxlyHa4RbXOpimfxI8/vVLMoaC7X8ubSIk
UH9+wF5fDz3EpOHrahOHQahWWEfzY+paBXf37+/nLzGK25eM0VSiQ0ZEy+T9a6WshJBTLYDovy0L
Vkr7nOoqfK/dkTkqgeibZupujU1qN9eywGRiH8ScV+a1HEJqCDsAAuma7vB3NPEDjQw8AUk+b/aq
iqwc2ELk/vrNP2lP//JgtrBm2m2IuLES/0X/77AVR7Zlt19bkvK4CgoeVfk+O9oSH6VsAuntyWaX
4z8FM/+u8/9/ZUVulkD5xG4evbqLPvTXaSu1QLSoXlhfDEFkaIooQ5J2moSRyulvOF7tDvWZ16QK
3zQZe5zZur7vY8gM1urOzyR1LH1LGA6HlS/4hcuYkk8AxVMQBjtE+79/tLwXv7yeXCB10O01iTcz
9q/PVlCl6Zupl1/yqEAWD1hZj+aeA1zPoDIUf/R8igfkd7eWlxa8TUNLU89KWiIImSzjys/0VwZg
U4Ko3HKKWf78ypA75JCn9/5jAvZTxewCrjQLPpKGjm4ItFNYMVJn5Ec8nbbH+4bSChE1TyRv0m2K
hjWR8wtdvdbRAzz3cf1EVBuV5h30fzBke3oKHpO8bZC3lkfX7wTvd5cvBeXXwC8JG1wmp3BoxqWD
uef1jwUBai1DszfIMtHqwIbA7Ong3/uISFxB75kCYLKvZvTC+Rn0VjA/DiX/Ztnh6WIG2eV5IHlm
bk7ZAnu0t6lhkpLmFC96CmOILyPtssyBpWJSbGlLLVRuul3gIBrFcBuEQ0NWxbzm48O4hNtxXXdr
yRQ89KQt60OZxfxqq1hifpwi8vbbrEyr4NaDedJ96sCjzucUYWJxU/st9ZDFGdb2Koc6OF1O67Qy
llZwO9w67ICOvormIWextNNxWzPpPaLoONMVHQc3kX6rqur88wsITkZ81RbTSVDubZJTuKHCbhl+
tBm3SaxuQttqDvS4Av5RhEqTDDSoCuXlz8/oVIeMloKrKPKEISdB+Hm52cq9E0dYfvWqUNde0ozk
O2U/7io24YU7JyLoMVD0Fzhql23dTxQ4wA1uv9GzQnZtWqUBt0UR3sXXY6LfhouMR1YtryKNAwwd
NtrmsYWyFobH0qNFirwLqy3v1NzC2Yvo6/ZgrRNvtflANIVOGh7HbMTAc2n5a4Gvslln7iFldKST
GPeov6VPUY1DptzjbI/q5SIN2rkqksxwhI72NC09/k4H7Bb5EmWsgvWm89K5zQ6SMjtXHLozs8CB
6ubMl6EruY3f3ut8/pQBhvbmy3iYfT6FxCKfV2EqvYg/kWoUsnb1rhy5JM23518uU7ldix/nGD+T
gGgy/VXjMGCkeCYI/PMcRB6XR6UKoTj5MTOpCLcDJgbxES80f0hiUOlcFjXt7R53c8MdxKY9cTtN
ROCO3NdsAf1zOa4om44ZLDyG6La1np9V1PL/aIBqXuCwHJkb2Doadhn+UvCe616bbfLIKSi9lZ3X
b6+0H28f2gN+4ElQUJ/4B0Jfb34Oi8rlLqCOUQRFzCuRIM0NQUMOH9j1A2rwxLAX20a1VxT9uCf4
zTjivEa1WPt9aT/HuSjiee8got9mprzmAH9ErXUUVZwp7zhCBPbJZM9hpe+z2VbmXmhoZW4SDcQH
+4e4WTjVs1HA93MbCDGDTM/tse5sYpNLr7iTFPiQVLFX354wYkptO0fEG8NsXZD2R27Mbu07yN7J
WhPvslxV6RByjRhAeDYdIdZSvLWDg2yfmmIJuOUJJX7qt7dyw3dHSWAX/lIfmIiZbg6ImSgtJZma
ZAx6nH07lMHUDcb8nKJsEFkG5ZhpNvhqFhS5+TbZar4zRAQqfTmsrzXPs+uKqpQT3o4rxRkGT1Fu
U0o4LjA3j5VOt3FpT+vAGCIdsquyK2mk4e86d556B9i9x1RJAZG7tEfL4OC2XW3LmbpbBLUuUy49
bXoSQDsx9OUHqZuFz4o7e5sFkY/GjFwSVtJxplShFn6SI0zH3419us1LlT3DzI/HctsR5khSmZ6U
T4LVckUvgtlh5i7yLjjuODCg5q6HvH/B0++0uIo0iudzVINoz66gFEz8at9B9qmOTJcsR7NWIat8
g8iNNy/y622RHcepYziuFO0k+tCo18wPOsot/261NTVEEnIa4Z9VN7Z8pUhiK6Ho6G5bLNtaKv21
iWDR3vw8hzDrbzdnkZ0n41PVM6sS+ATxz7PAkBvTU/+OvGxP4GGbHnx7SruntFv58oVk8deHWaPD
V8cQog13STZ5yItdTobt9Jkwqe0O/hzWTUHIDJOML1HhJKZYt41zIK1tuh+siEWLwpDNPfbCPu4J
zNJ1hs4C7mjBm+sjag6p2uVOqG7dgml3D24LMTtuAkcHn612qfsnu1nr59h1iV3EiotU/jJo1Vwd
AzlP6qtqWGOu+qyx/JuUK/US2aqi+1ww5xryYlpZf/MJru9hLwRN/7aAmF7uwJdhWF8siuJXyhOL
IjmKBFihks73/GE6LouI5tu+y1MM5kFjN861V7OsHtJonCGb8Yyoyso16sgBALoL34x8pGretvSm
XwAh+eh83XiHqUyPn2LXmfynoB61nyVlB37B2sU1GfNyp2K+P0kTOs3Gi5GdLG9jaOrFGDLxauQ8
x9Q1i7xaeTkmUIfVzYKiin4f8F9vL9igmeesdHPJwheM4eVA1Sraef6I9EI7zHBkRGXjACub6Kcy
IU7EJW0dPts5dL1xT39yASwcQ+o/OYuTu8dUrQ767xGdf5HkqSese1XJxn8hvo8QppOtQhQlBzDd
6/q8jqs33lgo4q1HYA8DNbmWUb0TdNSgmYcYIrfWQxD26hStIjNIDudQBfuY9JrqlBZjuR4pJ0cN
UtRKem6ehL0ZuuiL05RR+y2nmjeve5q4uvseo8Eg2W+CyxjS+hrESMJZ2nYC63dlC0JB0saqglv4
CFaFqCpQbGvz7zlkEJRPiYyAp8AZFaM2RPh6owfJonf5MuX9z923Td5g4IAcbiQq6oX8VJYlRQ9B
iZdFC6X8vUqXPiXIz7ZhpZ31HAp2Y6m98ML0tAgZ/60FJLM49d46b8sKzcft5e6ibfvYs4DzOuR+
sM1wDWoEppLCgnKQHktdk8e1fTG1RFemyyy2pIB1ZpYekTclqww+DMJFT9hM+EzE8HLb/RGxtJ0c
6NEarhZWZlPHp6lriuCjoOHApTjKCgEbZKQwEK1NEirTpBgGdvZRZXGXToge2AUvNns3i94wHU6B
OZGslOUK/FC6sIaTtmAfZodcUO8c+27Nlqh1OfFbF83U2HxR9iUR9SYhoGExITa1yxq9IEBka0LT
d+QGqZa0+zrBirJypX2Wh/zuCWqDNE+zL/BOJTKlD9xyMJNkNewGIXuuf4jLbZ6s/LDmR9zSibmi
FsCh07/FfbztV4l2YLZxRzpZX5Cbt+Q3uWSfXWeSUA5CpZTa9lKtCrctSx7D1o1Po2yD0XmfrEFX
8X6pnXlC94cxxnaw2aYr9za2e8HtZw7X2xbp93JPMDTbKvVzBcNry32sgNYzowUxWFW0TR5BHRZ5
d5AeJE3LhkMHojVu7NZT3q5gGqyc4fPfd8J0vEK7CcgfO1IS2/hE2aC3IpzRaXUEgcEiEaHYwAsM
N9GsqfhY9w61px+PkQXTcV45/k3jc9SlwE2OHkJyntGExN/p6apUsATvDb7hNP40k6NVVme61Vmz
XOAdD+Zng0iUb+UYtRWf+n6ai/xCISnks2wK7WzBF9JwWBSjoGOwNNTrnDUpFjwoyAAq0Ci3cC62
3fyMFq4XZxtU6RzdmzF3ZXEdoCPmerTxt/fA83qbrzoTsTI/17CfeEW6ptsKXm3Z8QPp7G8bNQcR
wMeic7YB5qVT0bmnzg1xJOyzH6trPs+kpCQTIRa8UEAK2QUGXr/tN8dgG49pXRJ3m9jcgfI9NWHL
H/j320+zK+nN/VJHIculk3NdLi3ccNsaVsGUbZt5WhNczI/XoxoFz6UmPIGHis3RG5trb/Xm7PMM
sxzQNAJX5ONJ0zEWyDfW7AnKo9/729itWzdub5rFyeBMZPUQOdMlH9B4bGoXqXm2RCc1/K7W9HwF
W83FVqwAFVYSby858iHaLvq3ucfi1+yGalIjk4tefO/aXxwioaF/uYyzxna3Q2CpBCc2/CTbA0HU
yvaSgyfPedTCgNJYXM5PeCVhDp9W1+uqtzl3Vm4KeT/bzmfI7Jm9xiCjnm9brAQ16cPPE3FkSO2c
j2uW2Zy+2qzz+FPGmYXYU8uy1q/0Wztzb1uzbSdejjU12s95nw1QfgLlTc+Bqb3JSqwFZcW9RYdy
27MH0bYL61dnO+SHMXDXcZfhJpmf0yHNeGpjQ0EXa0dkGZxf/Sxa9iixkOaVu77NuMbpOPNedHgK
lmE7PzCcAtLg+KCeZiUfq5iTAUmiAB3zQxuuDP2zEzk5R5UqYh/149Vr53rbWtVWE6NU0h0O/G4/
zvOwDYx22epH2I30NiRDO1raO9tf1xayc2a2E7eIrZEbuTjE0VVnTsuZugmwP7N51UuZndK8XaeH
gADw4QLPkFOfo8HlTMHCZvnsD3AbzUyduM4kHxP7xL3HpxJSPU/SbV1m8WT5cWpcqwy70UWHlIJJ
ig3/FCQDlSu3PsTZvJ0Cfxws6tRsFy1Beess4S3TyLTGaMMd++DoGegckmxG/5K3YJwPhTNtlz61
KyvhgaZcOo4gw1u/ugkVxRF+0GhGFA7WbcIaeYwWtLBqoKsMP4i+JJ2B3GurN0+u2wkddc42c0CK
2za6jVNto/Lvq0b/n5pRRE0w9mjohML5tcAKVAzrKWKpL2tKqgBsBNyQudhbMLXqeDcgd+CR/v2v
/LXcSZkq4nhKlhseyL9SILVq28geg/GLCJate/NjaNQw3Vi6/t1fBWmSPa63NYxoTf1SWXXzTJmZ
6sQXPD3b/CQD36NXuzJZM3f9/e/6vRr4x2qhQ+k4dDzcj4BK/tqVIiN6qJe68r6sXvNf7J3Zct1I
lmV/pazfEQbAMbZZPfSdB97LQSRF6gVGUSLgmOfp63s5FVElUkrR8j3T0jIiMkTeAYD78XP2Xrvj
INNFKst0ieoBofiSXDf0XIzuCxaNDtEAafdMiCsvXeKZ49xNF0JNNnyOvGrt+bEy/z37yOtQHRFy
RqXsCa6DMP7f7bQrUQ8gB9/QAXRCDFVX7acpA1j8rA0H135qpTHyPtig1LGQzZUj1J+/qV/uOUFj
GPijwyQIfMz7fjdlFGmWFFBPfgSYfKIH7cXDvTG76hFBPAVb6IP74P0IxeDCgKmEekLX1PwFpVBX
jfBC+vdPJZna/PZ25GG76iQr+01ogpWZkA1S71NMTPzz95QwpPqS1Y7Y6T9/9vc3P1NT21azDMak
tmG8vyOHvB17sovFF3oSHB2nKKJL5cFMZAX88yu9/5aB6ep8WtLUeDWaY+9mbsSRVJ5AJ/AF2Yib
nEhVUBuUjDmp7ZBjq6rxzy/4Nu+QoYnNGMyDBSJsJny0j97eQW3szSwmU/2FXF/VT64B8LHMsShO
XFci5/AhLCIZTpFPbJEdsTP++Q2gGn47n6LUwoCj49520QcSu/j2HXBKjFKjdHNU7/pEXAOzLBwx
dD0iP97+KFv6OlKlMYk4av3+uymugcDheJE55OZF++HHl5OhceM7ovU/8RQX6BI5LcwpVkxBHYGz
oll5otU8rB5G0rJau4OtNsseGR3K4CjQFVtOsDpRi7RuR/PIGGrS/ijfaNGtPYp5s91LRssehoBE
U7VV0+NXnZZabbqcYhoM7lwzp5TUNm4j1BZPUlrJ23J/NOgbSntWTTAgqmiKvfa14jMNVSwHMQRD
ujbYOPn+vTCu6Uya/YgB9BjluFd+EHafx/8bfgcnn9LJyn+e8v5yw7mWaemAYgnPFL/e2h0nC3Qj
8/RYRJWgZg1LNFYkO8ytqgD+bln/+Yqr9fvnJVcttf7rjMZDC/ALS5lB2dRWjTc8+qGjeoyd9J3k
BOPKTLSz3ui8A+WR7jhEjVgouRDwKNS7+fPbeP/Jlb5dZ+VUIfc8c6/j75/Wztyp8oFrGT0mBe3P
gyT1Irszk8GsL8ym/QAW9f4mR6ptu4JOkQN2C+7Ou5scAGgoo7JpvvRVGc/38OTUbQH5QFVWf/5c
5rtHmt/uYdxEVO8yeRO/6OrDgTTCNO/NO5KIdY98EsNpww14IclJV8YDu8OCgXfGX1waNtyXoy38
e0phGxZdSVuXFgxHHjW/L8mKoA41ZksV6jLkhALLlacCrEak2lqjptoAXusUPIRopFSbOMmYjtz2
qI35cFpisxeFIUwLlpUePSanKqNLxmqvaayj6Qa/PjmMf/4S3n3ffAfQ+ARscCaQYIv1dyNoG2CJ
nzndeNdlhG0jHCsYVSQLUHmcnP/8UuLd/ayuKYsXNGLfYVv8BQ0D9J+eqmEFt55VvL5WZ9M6TfpK
lfodSz1L0I/Ze4pIh2+B5CnVJf37n+q+Ux0CbdD5cm0LQb0aaKQlK52ZNQEdBS2JcYFdNDyqDhOs
MkuG7SQ6DkzrJA84HkusAxxL/h78MS1SQyQtjU2endlDHN0jmc/UBZ/tmFfRXqfj7o/WBA5i1ePV
7EhdydigahkQobHwF6u2xjzAyejHCI0nkns3ZubBvheQE8EvnIxsoAXy56/Ue3v5XBeapGvqMOII
HoME8v7yVXyC3tPL4DnthfsA2N1W1i3T3jkJgQD0+KN2A4XEP06eTIMVFsB8l5lJet+H+CJfU6MZ
moZi4WuTYutGbXUXcH5twBI0RDREXm/upB9fZ4zanhVjAFJLrUXTklmOc9nbQXEEst6c2JGimdN6
1CcrrYkFSTte2R/I0ohtqLu+bq3oGib32qxhhGwB4JJl6tdXFrtSsrFSTZxgXfertpyqNTPx9B7Z
tHXApsiUIC5b2nlFMjDCa430C6oJ0sDHEJEx1hNcEaKs3VuT/fmpjEiTXwS1E9HCCJsGDWWe3w6u
6O6lEAjJPR3Dw0qjb/eYdNBnUq2sPzkWCHF6Ux3CzC7eMCaYymXOvGhcjoMPE6Czsv6As3zdDj58
Ci+K488dODS65gFU2naoi9s57miJWYYGF0HTLBIP9GurnfSv5tQ2XzApWvA87W4ZjRhUE7eRpNJM
8gPi09vFmhuCsTKLGVEDzPQpFN49zwXtH7eyw/wb12u88k1oNWsnLdqYy6Y7dx/cfm82qB8v5iKU
U9s8Ndz7ioTAY0q72s+/AePL0AiN+q2R019dZFly6i3Rcf4Li+yaEaGbfFCP/XLnv35MtDqMbJRl
+V0B2NmNjz+lzr4hG+fgCtQKME0mDIRvf/6Qr7/pf7fh108JnwzhAcl+ihH27isdzSwxe7Qy34yB
hDdqHhVcX3DgkasxSt2b3MwCBbbSQBentl+CVCNdYdtL2wG31yL7QqznXNZO7R9yrXLv2G8hqNBX
bO+zjOLFbPOsXJitYV3DgstfiGb3LnLas9e9OZmffSXLXxiFoZN7n4SXArhTtNAIBaF7kzCLMyAi
7fTan77FRdgySuhI2ght/UkHlrCcuX4f1ELvRHh8JaoMoAzie8Erbr4vCQzNbUbLm+ZvVqe+/EiK
aCtwue7GeXzKDT99FJo/rjozZOhRgdDbWflk56s/XxlbffNvroyrxJpKDwIfhm383T1gJEHG+CBy
v4UdgwPaaXWyGD0bNxhM2Lld9VY27tysxXkitTJj2lNkyLlH/9SXDjbr1A21y9kIrZ2YJxpn+Kq/
ZJJ++rJOtBNOUfdiEtM2J9btlh5oelloXLSFw2BsWs7tyNglLppg6Za+e0PZ2BebwZIvkxPLs3Bh
R8PiwWEWFuVlZrepYsk23dcpjbo7WG3JtZZ7bBDOaAwbYbZDtxA4n24H+PYwvSqdDxCNhr/o25AR
gBtXMYMQ9sRPaPK9C5wm1meDrnagAloI0P3zl6u+u/ffLekD1KAOp1n3PZSQOHPGa4AevlXSss9a
JeL7UoqJWKgq18/GwFnig1c03gpfuatcjlmobtEjCSR41rt+hqGbKQFGZfwdmpF1oG2G1SToJu1I
o5KoIp1naSXssP5WYlu6l+HYXkjp69da74vNB5/+11uLUpPl0/RMFyXuezFgjS0dWwjZEiHedOKg
8LR/Kcge6jEaTrh4dTOhw5EVoIBbm17hKo4cexchhyVpfPD9JQNPUOF14bgPpAL3qvVLCz3XmuiU
OLLZVUKMZ6cjLiS0XZK+QRCZw6LBEg8autSxxdSGVyy9bLbLrcbXsomTVjv5Dm5jHGuudvFq5pwA
Q+Wr2MZ1Ew7s3niAZHKRMealohSwR+Fyp8pYM+Dj6Rl63ts9R1NqkeZTa475PspSUS9q0O06dyLj
oiXZEM2V8CWhZS6KOnItR+ZKrZOm4bJB+3AaSh8rXiFLnJR8f4WxV8Creqs7ofm5rQv5QJRf+2JJ
AJNQW+Lgo8bXr+sPd4qPaA7pmsP1eb8kC5NJaDIOyXfPoT+ggkPjr6g8JqaGXDLOVO63uekCIrK0
r1MfDyRKOj1MhD/fJL+7YYHlUjYLlKsWvQGeoZ9ORiilGvjmbvo9yJypW71eEGfuovRCpg5Oqrn3
b6s67zZwvrCn+MH4SFANHPoIsPrtB2/mNw+sAnMAOwPGof+i2J3B6PeEUsTfQ1d3PlWO0dyYqaat
XBq7R/bF7tylVXsowbPu01GQbJa7bGRu2o5X0o08BMn50F9IrRMvKOcre4ENK/n0wbt8ewZQz7iD
3tXmEUczzaHy3VfWZ8FEGLbVfafrXYV3VBb41ugkkoXW6P3ZdHroEgMOLG/l1XbxEs26i9kLmvuw
JSe6ubf9NLzQ3SG5M2urY0LCLrCp4zrl6w5jd2lVjHt/XOj/+Cxup/L7f/+fp2+ZzFeggGr53P4M
jlGNDg7N/9pgf/4+/Nfhe918n37zY/+Y68Vfvo7CCAgpxz/F2fwfd71r/2Xz/7C70MYTP0c0W1gq
4LG5Hm23V/g25d8/kc3eXxxZYbTyb/RXyey/5bYQb7sAqEk5NrmUkYCb2ewQhr19iAmryDPR2RBH
yYUQS+Ai7ZpmUZ0cI4LdjqOO5flTaDfkIesy6va9zNvrqGQwtwUljZmzxp2VLaLEJ4wv6GgZdOQa
myXI0BAgsrwmq1HfqmzFRehX8XIeteEcJgYhbgbSptvRzO0HVHpPqTEBvUqz274K7E8taJdrlNO3
RRnGlDZEpNLgT9F2MVFsFrWI5xNTHQLEvNgzbhqm/cjUWv3BT4wYVqUmzZs8H5IDXnRiKzMP7lrJ
D4KS0daW7Y7nbCwIUdcM4yaYTW2dNZr/wswJbzoDNvLYegx3oOLirF5YOLGeRG+063lo/OVsNTFK
WL4oRj2oA93oK9efo7nW8NOD0dd7m6A+b8vgwseslXX7OYmtJacwfrCx6ditzBx9PSoaP/M/9zHC
hmWeelidMyKsnbLH9G36ROjq47xrh6be91rHqxvegOozJoCwka2/HGQhukXU+rW9IImUIJ6hEfMO
HD+ZLGYZao9dJ+xPWIEzkn07YVzUXuPr28E20vspSV1mkCGS2jrzOEsmo85vSzFuXnplqr3M0eAv
R1EFB6wz0TctbcZzCUll+/r+GvWuuLOVwZj/3Ztpy8XIMwyQ9EBy3Jp1l28xofeITEhNkXTP1g2i
Zaa5vQq1bqV5EdLhoVXRtchKL0i2idDNpUYy7xyeVsJnIHnKrZgFEMU4mDUOloWylhR7xEUtCM64
7zatxM9XaqjiN7gzPX3LrTLvOsKhHnyvTA4Mq5sVr46WsmlsTp1wKz4VRDjc15pIP0VlPT1UZdRc
IInxb2NmoptImLVDpVOhjrC78BhUVvQ5nmhjEGVmH7WSi43oM3GIQbQZqxV8yJhe8tqezSbf2pil
Flgs22Hh+Pj7x7icH+d8mLaeha2RQ714GRwx0MWtM0Q+Bl5/9I5mLBOUgXoLXCIt+F0+IkYkXY45
mEtGW1xhjNuFG68h5TU3qPSnExKEZCmKRK6wzAanzMnkuARf523pEhsb8HninsFtss087NeM8COQ
pGMrM2+Lh4YaqLAeKM27C2Q3nwEBT/FSUYHoOXSzNq/7JD1lYTDTrTYcZyORZsMENNFqEJRzCAOi
Axay8+rLeU6LKzwi2XWjCTJOpomoZGkZhy7M/QW+bPirNCMJnHLaNc24+RBZFcFYiTkIgkNscTcC
11qgnSc9k/YFDyoi14XVwAAkgUpyUw1BssnbflwjsUVNpQfxvOyGRtvSXgKtB9DgckRNe8zBWly1
aILWfdTDn9XppgN1wrwTLzzNty5Sv5Ldiu6n+wAJXJ4CwwifpzqOQYoVe0RszmouVb47Gt6BRleB
q3OKhZMvdX7maa7wDK+0uAbtxOm++lT5CJTXQ29E6y7qhaSVmc93hPTq6zmuonNPe+Yw62Vxrzn2
tDUrVwe7R+QvI3hKXbLUp5nUFRT2FnL1HCFIl9tIAFkojEWXDvqqd5zpOARlcR2Nc/PZ5/OLvRXM
Y7wvs8JtVs4c1oeOdFdy0p1uhuDlJS20XRvokV6hD5sjtzA4PZU1SEUzunXcUJ/pjxEFb9ZZfOxJ
wZmWfc2pBhyvIxfCATla+/24JZIkXw5T9lTMerXGU2bui6Byz8XUabdEY7L4dybIaGQ+seAl0rYk
gnKuCWRKkoOb97SuBhZzahtWpQYEIalJrCy0PYMXH+74IS14Qk1jNsBKqacIYIT9aUSUeM85xFtB
AGBZ7c2Cyt+d2GE4VeRbhAX1HgSfafE4DOaNwXxmVRCAO64IhuWdIA6a0QUOPQf0QfPzM7v9dG5q
SMNEFM3tuunIKaxxp/zHlvoDpvdBuQQhhCPtv66W/l+dIJ1+an6ulX78zN+lkuf/5VgYpYgPtBg2
vkkqsf7iFOo7jqmWZ4+zz/84U0kjRBKoEjSos3DJ/cTmE+IvQHr8aY+6SxU43r9TK+GGe9MUUBNd
/kuf2SWmwOad8iZ+PvCgszWt0uwsonw9b4llETksS9J2DqLxkIaVDf9FBXkXwzB9s4vGvbATxdfw
VOZ3UZD+3TXkgANy1U8JpRnCrkDcOjHhf8wBHSIJG8s9R2nfEHXfy1v0hek2QXUG/c4xvhRlQMpe
TCA9Yvh1CzLiKxPFeIfrFCwzExuIC01Xzs96CQ1cAiphMjsm5ieGosnBV+nngcpB70SzQFCTnwpb
7YppkLGcZdHB6Jthn8sMPk6mOWJlqoT1rFJh6wGx6wD60m2Zev7F1FAXoU4azWsUZ/4ZZ4B+MlR6
O/0iIOh9IaoNB9d0ixAwfDB86Z8NLbkyRqc7EX1wO+tACgyVD59XloqKZw1/obsCIzYjSd57DZWv
mbRdQTSyFkbsIpe27JHCjxjZrZ3qJR43XkTAwltUksR68gqSu+o1xn58TbRX2fZ+Q8r9oPLudXcy
aJ6bHaw3GVy2XTRct4WcnxEgTg953YnrMMHjJqa4PjsiHq/xjsklkyO5oR7tjvroVF+plMcVbhF3
U/Zpv3WNhI8Rwgy1kjzdAWE1FxUx0t80XyxkbWNe8cujmYcs1nQ/OonAOtGLfNXY7NVJme01T9uT
WJeswqqYP1sYmbZV1dsvoR8T1hS38thCvtg6YHb2QKazK4QUswnDlUB6Ju+BBrop7o4lroL7cJL+
o1sR8BxLpzwEpTN8KvuhuvUpw+HAOfppaHQMCl0t5OegtZqLuNPTT1ZhlduMZpi/GJA+7+wxdfHq
pkJcz5MrT2FoQSl23ZTc3tKj4Qsvn9lJyy4oG9FfOOikroCNuAfar07AGm6lzx0QxnPgOKBvxk4c
HRQK26x05GPnuVLVWwb6y9K+zhDE78ZoGs+61oujOdjFDmBSeAlOpKEaE5SgWZPuCQlntQ9IafZz
2zubVWk+grlyThX5dHvJHGwXx6mVwUCHN0N4mH2Zkv9tRoPF7UjIgKaTLR+F7RMaERAa05gYa7MM
3KdKDN8JSsv2IfjnRYarYF/g+IAvVXqryc3Ne2Elz9MgynCphZb56Hr5bQGd8r5pymlLsKN+TbKP
g+ciCrSDrSH0WXDqA+7QM6xYDppTPTVBHV+5YVIhggcx+iwDjwy7nh8KZ5neeVLP8KHjx9LRDxzj
kIs4CCH3sE+cFeLx7JMrmvYrfRhgL0BZbtHp7kNzcA7FAAwH9P5ydgA4LmQaJ9fsdOmNHaQ7Zxra
gxPM+d5KsmLVgKNZdCyWj23hy70LWGYDsLFa0Qmh7MrH+KZscN7PY1UsRUI5MUcTbK7STh4Q4Y93
FBDadQl/fMkFpWNWRwTR02spryATbgbSHI5VjXpu6fuks8XZNmgG/YRgLN1W6XUfBP2DpmQDCaC3
61gPxS7nRArbfKD5ket9/QxQkHeCCWjQR3dbGMO47lOj09aRK7yHlgTDclHqCl0xuFPBWWIKL+em
SLbaSNIRAC3bXdavIWeeyjsjOHLNNk+/DoB+5618v7+D8ktEWpowqkhVbpqpqQg1GFLzEZdGdZpU
wppB1FpMGAWxeSEpczAXXcwo+Ix8lc6WavJz4g0Qq9AhrPERVgtTpbmlKtctKCL/2s7IeuO8Qezb
jDrxWrZaAgsmX6LQbJ4clRMX67Z3pTdOhqtb5cj1KlHOew2XM73UWaOD9e99do3zrFLoapVHx/Hq
C5oLZ8eOOIPgaPpzE1rAlmlwXjQxNWo7af5F1ln1VasS72JU+PdaINNzk2TlGlZ3uDFURt5skiiK
Tk18Zq5o7hyVpVcHXrGJxtj8PrthdxqY5jxZQsXvyW62HuiVyjs8FMTzOTLB76oy+zqV3gcNfVhq
Bol+hsr2G3xS/nqV96dz+FrkkT2vpqkFVjOSC+i9RgSOKi0Qg/vAjUYygK8haeLKQvWcQtHBdxpb
5SAq79Iu2EoMoATkkUiY9GQTlj3esMX0GlnYqfRCmxhDR+UZGuS4HnymgF+GykxWA/ZfPFdst5JH
/NjQR4OFgy4SOkTtPyaOI1cZHLsHiFrBjpUJR3hrribYwFdzF2vPJT7iQ6kyGHHZNZeAFdK9rRIa
HZXVmBJ7e8dhK9gYKskxeg11JKJYA5OiORuBbvpcTyCbVAqk/hoIySxrxp+mciJHMRirmVHAwmy0
o53rJjOZvJYjnfViwMWi/K66ZEWT+jX6R4WgiOPwtrMpRDigVSnYf+G311VYpbsi4pFejGCW6Bc2
NT1fN/CqF78ukz0cRJMmxqBdSJPEFi/PrgigSHat3T3aNVGurLXgfL1u6L4mrfOII/RJD7oX7C6P
wMhucmPOltrMgTUXVbavc3da4zq65VhXHsrIdW/7MjHvEzrNz4Isoc9Iix+9PifY88mR+LqTQ4kq
V+8OZdVUfbtNHVirzolSKw+dBcEkuk3EIee6tdKHXIzwJlfdMHbeVdVWE15kJ3jp5CQA9/YDF06b
MMFstJ5mQ1Do226i6tlmUVmcJK7W4rFkAaX2Ul7DkWNjha8wO3iaypZBorCiyEuORjjlh66W7qM9
2dUXZj1hDMkwSo9uZBv1bRfNUbCFupzO+XJshhn3SwhJ95sXjY12Z2MpsNdG1Af5otBkUqCxlmKV
a/q0RR6eb3qn+dxAYkO+DfVKhwAHPtf6PGrmsHNk6S6nrCVpo8jHjU8nZklSw0HW1gWQQi/Ew1bY
i4TckHvN7bUdtchdPkfpOmIgcGAH0T5FmgwvRjc1lrjPpzPJ69W55moeZvoObSSHJyvxp0PtOxpi
d43QznycAOqpcos4km7h26I+SrmngYxYfFr1RdDi08P1DzoFgwlcUIys1nUGdIlsXy3czxZ+rC4I
gkOdmfLQ6uGFY6TpUneN8iIKnHY1hW71pRMOhhYOwFtZ9XKD8dRfa6EecHikrzEEVslQJcK62WJX
WeI293adXtLOSU3ybvRAf7E4y07LEmID+Hmg3MY38k4c7zMnebr2z53lEtN1R1tGDXzR0UmwRq9H
k//0vD84xJlQYDnW/OtT3E1UfPv+X/smfcq//XyS+/sH/+l6G38hMwZSw3To3VEOkhDTIiWpcxFC
qdPaP5GTcGNNgzES4fJI7l5ps383vemHGxZTE25J1Sb/N3CyP2Rt/zvZVcp0nJy6UjLgowYLog55
P02tqjrs6sz3ix1TfBxaU4TFN4GRgb3bxylv2g9D1vcnhDGSRbZ8SENb2+uDezaLjik7TwMpugDn
aGxn+VXa6feA1UJ4fykizcIavNXcaWJfG8xNrUnD3M6QcuE17rmkJbEwR+MqHgdMWiI7OUN6Etqw
DdoyQERl+3S0Mhu4GXZFmjEvnd7Jc8b3uFQGDkX2rlgZUASONtNSqVOx+PoVsy4UTPXwVIx4+Gk9
ryeLsq1u5UtDObjKQLus3cI7uwKKJCwAXFj5i5/kJ3rVAMbsiO5xt7HMhLTz+cqKp6Me8qfqWKOm
lU/AJSGWVfOz3dKs6Y3nwnUeqqnZFGmQLussEp95FHey9pzFoPOwIwqY6dV6Z6MVD6T5Prnkwmz0
cLjR6+SkvoE2oxizkvQlVlkXTdjGG5FyJhQZIrwOphET2/42FMONl48cCE3SjrF8PNME9LeKABiG
E+EMZrGfU5UgNyC4J7duadnyAOvIxHgx3jrRdDOU1C0iOYRj+lRXMU0smyBnzFALVChriw+kJAtF
O10hwnI3k2g3lV9WgNNfGUaYFNGJE/BAHLZZ8EWZER7XwEaRwngmWlMGtcqlVBzbUk5rdI98l1H2
1Bn42vSJwJ0WJ9NSvRZcpGlN9sYVh7Cr1hy2bDBHoG/srL1+xAINiSqJXgSWlbVtyFOSjEeor9iL
C4JOYsknLKzpfg5QuOIeTVfSF9oqaXihXnrxKqKreoEz71BMcDMsSHqRPd5mIEbHKQeYHOGVDAr5
RKkIHsIcn71iPvZmCH4gquU5qZjUj/pXrxKX/iCNpTMYm4ngmdnu6l014oajvyFlieOyFjviahDh
6BgcyBBAvtjNR6eYcBYMyi0pDHHwXe4E4CjtojIzseBgcZ+HxrMvBjqTyhHYhunBwJBV1d2tNaa4
tFjzdaeAqZCNtyIwogWpP+gfzYI0Mgc3DcUl/Qr1veO5PNNFeiiqPKYWsxlMWNAh1M/xORfR6HIr
CudBuvW0A69E+J/B9MLUyi9xAFLXjdEs1FrQXwtyPVbpGAbLqbJgkeLi2lXu1B+qwu73MEC8/dhr
2mUSTem6msvsMtfKaaPTpTngs4ZJq6XiuTWaL1NfOxeGl5Qhd00hK2tVA7zCqsYcAZb0PDwFLrBb
5A1ETBNyXuX3yDLvs1FzoF0xGaDUo+XAKfJs5ckXPPSAUMcUr5GD3EbIVdlO9boiWcpYYSV24oUc
6/Dgvarb3OoMlfoqL8gpABR7X0BXwvdk2+u+s5/GfKqf85xNP9fiaM05beG5zJ9KMu42mcw64C1F
cGW0Nv6ynNt/js3nwiBSrKnQZkU9fIXRxEDpQqnnXQQID7kNqwAA5IgL5NLS3Q7PHDcdyKEHV3PO
nVmB3+jrF22oj5bzkR797bhfreJ0/HwP6RvDUBpy6t//tIpLgKAdAvhiR/JQshDAApbwH8+U+ac5
MD7yz7yVFf54NewsCAstZq7e+4RE3xo6ODouDX/FBc+N5GCmSrokPjQ1vRUIvL4SY2JgJqaOiIEx
79vPNbguVFE6/TuzTZ78gNVQLcexMdBLIoer2PN3+gdqn7cGmr9fk+kvmnPGwPz17WuGIserQxjC
bmrtiDMhRlvE3UsNL8mgEbajPi+xc8e6YXX7qXb4ja1ACH73290Y9Qj0Mzz2NEN+ET2RljjMMSeS
HWlNYhUzqCXenpEgy8WR4JBkB5PseWjGfpMMfX+I+4bn1meYXGNQjBzEX/l87EJ6/7Owd75POi16
wbXpDceBUcPCc5hWkasEQTk+wT7fZJiFxyy817GPr5zROsOJAb1SgIWwbTIaQ2xGUBhYHv78SX9z
CyF+1U0bORUSlfeaQTOVflaYVr6LzGZjFfqV7s9XjJirD75R+3ffqGVAVnNtBDHMY99eTX/gfMu/
5F71U2vfEMc0GdJa6ymLcO748CQ8DEOhkV2n/XTltnp2HakUVmsOXyrlzlelCtMggBbmeAy1hpbb
0N1qPmCjut8iiW4XNiF9jPdVet9ojg+hDWmc5MhyDZZHHju9bm7yZLwfa7b9zpTWoZUeHS2w80dw
6y9EyuN3o8PI2cgrtqOGCxnLqhd2G/wkbN6l2EUTerIoh90DAHIhCJBIXCwIZjdf0QTizGzyu31P
+1Kr+DvXoMb68wX7zQojUNH7wOlQaNjvhRGzqxVQf0S+mwfjtZwYWdlshQPXBrH782upwcH7p4Ah
Bo4MLJM+9La316zGCuqm1pTv7KS/QR17yJhzf/ASv1lZEB+ZFkkOyA7MVy39zytmxMAt1fV8V/h9
iX5gZKgczM9qpQcUPG1hvRwS09r5mnnGNRqtGeUdtDH4zIjhq+f0ZJplNB+9NBY7NGVssj6rE1yp
E/PTl9kZxNoltnCXCgfHii2GRafPzUUqnXXvlXdYPxSWwaMXPklgsgoBhquH8DIfcZ9Zo/sTPlb2
bizbhW7KFzvnFkSCderHBGBxiEXdiSlQjYHq16AVkcPy7vX2psjNaG2J+QMpufWbJ/ZvlR3rsPWL
F4d013YElZPvjJSDQh9lsAZaGqgmPNuTEfEN0OKPwQx7Z0J8GOY3NbkGRnbZ4n7wgiRfaw7ityHA
J9GC7Vx1kf4wxKVYeTqRPUnvnIMOb3wX2OfIN+OVXbMSlQxL4VZM93jWn+dGX0hXfhoF1aFf8YFr
bdwmkX6PW5k8SmBrW5EOW78cbkLb6RZxzf1plSx8jYNQn65aDFgHr7Rpz/d+Wfcf+Gd+85CwZ6j/
GILxm/HuMDWEFQK6oc93g5evKHHGhTvwdgDokI8WfnBFjHeKw9edCuU1Qz5mcab3yzNZWWJC+N/l
uxqdxdogMXrlBfEhYKfyDa7PDIgdGB4HpF4104AYPsgwPTkJBWBXBM6iyPEdyayH1YJYgW45EkBg
El+bxCBJ1rtMAWeAwqDaH3PsOKJsnrN4vhnTiYBBtRlzm4UieQoGVaWiy4hn/VR1SFDHwlxSrq6Z
pHublkv6erycrRGkrM0f9GmCOVrLT5RDvymDDv01GIj9SBL16yGI9nuxGtA9HfJuuJUtB0kvCRnd
Vxz17Hm4rdtQXxAQwXChvzUT46rSJK0gqjXD7Vbg8mAz8Ddaxv8T9OqGLLt+YwD4XqvHqBntc+EO
tzhhOUCQZ8nzRMh6WlEtIaY4jVXirdySP11j/aliwD8kkVUXvj0+12qMRsjCkiSnkyTwa0kACVtG
aj3EUX8zYPVBhWIzAcsOWh8fiL2oEDfwALdteuBQvCVSg+EESepMteZ7Z2hP5Ph9iZohPySGfe6b
fiXMGqABByOiPuR2AAlKq9g+I4t4IBLjo/3Y+c3jTa2DAA+7EnfUeylmOomYca6d7Rp3es4biDU6
+17PMSuweaxV/fV61AboBivlFfCknvkcS9E0NPALY36sysQqgWoHX9FfeX0t3FXahtUSl3JOegf+
59SA1d3LBHA6jfp1lafhM/Zc/1TWxC/MIfsihFv/AigTVb4rzqbGGhO3030vKLf0WhDnpMsOK0lL
3oxHZR1yMGQ/jADwL+OQMtuNu9u2ZwWtzfam9jiSIh069V13Y9md3Ba0W9eyTsSqgmuURQNpOOgq
sKzPC7uYnp0GVHtdtjdQ2eJdIp1zzybCIbO7Fc54par51v1nf/1Ph+2DDht3HAX4v26wLZ9SGg51
Lt8QvH/81D8Eb8P6y8AgSsmgbO8IHP5HU8oG/5elnHB00CB8GxaSjJ/6a4ZLd40jjA9dS1WG/4hK
zb+wTIHdIywa6wHW/X+nx/Z+mUaaSomBSxwSAIs1D9HbcoZRUlGiOhrP+SD8dT+wTS0KEWOCStyh
v3Y0ezrEIxOIta4nLcNIq79LrIbBR+Pn1eefvr3fHDGUZPfn4kq9G7qNyGhdDm8cF5Xv4qfCB+sN
IEJiHxga5wbSU0QXC8J8HNxZPXNQOk1W9+j2JRJIhJB4CKq4JuM8mBvXWlIf5t/8ttUv+R0R5+Q0
Ne4QKXnGFiJz8B1OLVHLf37Hr+XeT+Xg6zvGzsMRFzewzo737h0rPbpDUOJZ4O8JOaXM6V2PDwhC
IkNPRmvTaMQryYBngaCOUO8p0cWW6myiM9AX7TcmFI2xxPRjr5pWEsXTZpHeL1xq5XAN/im6wvx3
yAiAaVacQf37JqqOSToQ8gzgyjnJmpSk7Z8/1a+XAT+3jo0DVgN94fc1rjtp4aCVafP/2Tuz7biN
bct+ETwCQKB7TSAbJpPJVhSlFwxSEtEG+v7ra4KSb0m0j1W+9Xpe7GFLZDaIdu+15jqzq3iPJdJP
elKETNLPLfrpBvGKd1+Fev70zy/7bpmn9cDN0gVJYTAW+cf6tn56+paYIlm1UUH+yaKf9SzuzwVc
mcQN48d/fqV3B+y3V+IMJLjEkt3puO/GWVXIeSFnvDy7lZDP9Uh8NYVddzY2xP+R89WTe22KGVdL
alqj+t2g+dWywwUaGArXSwPEg22zOrx7eccxkzgqVHJeeyPPCvrkMzJS3oO1qHZrN2hoZ8Gj3495
/aZTKZ1vXe61FyNxEafJNqEemxi6Mh9GmPpgNpVhBrE7z98qbagCoS3K8S2vlECdOOL3v7luvYNX
v73/9WbCzdVD5IWa69cHJezeKiwr1K6IE1LP8EPbaINoqKO9izKoiI4jrMEXivTVaVrqGGGsnBKf
brTz2jnLUvpzHOF/gG32LWEf/jpAOXJ+d4my/vKQOSowiJCosbauXv1f36XdINVo4s68on5XhZ4b
dGTJ71fkH5mk7Lh+M9XidsAkhTAbcJbf6MW+NUD95UjH/Cyv1V2VQyvDeTJGhA+p8mJGpQT7tq4+
gK3DiI+nDXgXqrANacnpSHprW5zHSmuva40ufRTpHslDS0jqusG15GDZXX5npNENHU1yPfOeYiAn
t4fOAN4e2NR4NzqyTdYG2S/gMUc3PcEBcj+FhLUcY9oxpyUCpeuPIpbEpedzgjCpmdVm5Cgd6KBL
A4Kgv+Bf7+57oVH5HVXn7MK27lE2GcZDHesj5EJHI6eb/kj44tGuHjZJUWufe+WooKpa4wLwb3VB
Tlv+NcGAyLw3VXafYAtyNkMtI1Lwmt6nF1vtdWl41/WoJki1Tb3T9UkftjllwMgfCKetfQ47IZJ9
swn6yrtGdxOJQCcZ4cBWY1DsFngA3M7JnyYl4ksD2ti9ZXbWvvdSzdihuVieXbtstuihwLEOmUtc
1zSJZ+CI42sbVZWFcbTjFlNExhDtpo40UHMcR6wR9GZ2TRnGHPRMdSj4qxs2oKbki1YDLiKuywBL
w9HZYNOeiMjq8tCHJVKofWNn20iS1HY7Yi5FPdUIclMZSd3O7EbCryfTmU52hpo6vO3HGhbaZk4g
3jZf4zCm4vGpHbXJUeiLgMll5RcDfmpnkj/W9X0lzl3WqWw6ekm97AcPRvCFaqjYI9DPy3vh0JVK
Z9OEFskzoFJbU1vjcSkyEsEDsB92eTbWW5v8X4FMuNPDa2yYtlMestkZ4wC+t9fhu+tMRtQYoiUZ
/Z69cEdtPg2vUWaYNigtdFMMODMjc6fIk8bDgsfmFW6nIbF9LcQXRTR5KArp0ydCaxh7/RgiHnJy
tW1hMWc7VAGkOLmLxYpZGAjqfBUDSSTxaY7am5ZEWriDUeK+av3gJCIQpdHtE+n27tnSwig8FqbT
gfPzC+Bay3xoBatbvCVhz1HbsB2Weuc1bZHs5txW80G0Lelt1LCogjm0rfM9CUcJF25bGh8xzi74
Lk07o1yYKaFd56nQWr7yoviIr8IjyKjxupzE4M6+W/rONHfEOhn6ZTzGrYMMgzjHbh/ieyvu2YzN
YxoheIC9xDvYll0eLVtXn8C3QeCrxivlzgxtjanSBCjT+2NDjHUeRKEZ9YFTDDzOxEEWvymW1Fy+
gaTyUIjxBlRgzjQkLnQIxYcocTKbuDxYgngfkpCeZJhZVK6ayrtJwxE3ipnU6bJRoBq0SxHmEvdE
GFm8Xc+ptjpoiPIiTsgL2WaejMfN+vc2q5KzYPhEZu0Du+H+AGyJElwxl7O2gQzqGmd9KRKUWO5A
8ewBfKfRn+3Ko8lCQG53ZfUFW1LUOhk/4JFnae5CskGKT8i9i/hYzyqfdu1oLcmlDuz7QaaG9WxN
Ib52V2fw7gCwIQbFapDw5nsYb0EOqa/1IZ3BaEvqT/k4crJIo3S4by17fKmamIKVM0bh1s0s4qYK
N+T3WHkJZrVoBhB01BvlbYuR9UHvNP7GiHCFaCx9dlCfGSpNDs1kGGhjnYhsmERzvMdC1OvgTNO6
3Tt5G7c30yw71xf1yLOJx4I3VhJMrF+yg3mPyAEZ3YpVsgkoqEzlBaKI0LhJmz7L7rgseiRMSpgr
Vx2Zaxw+UUTecEfn4lYizxovUKwTbYoZv1v2InPWD7++9ZH1ifdVKf2MF4pP0deI+nBjlRmJBtnA
1KlypDe3ReMw5ZueU0HEn7GmYruPr2tQD1zMzSoWPG4IRv2V0gDQ0Fvu62mH30GYWxwhxrpoMJl8
PhELyOTp6zkZ4/5jaJje0R2SxAULYWWMizmyn0dM43TBGnKnzW4S7WXEMTe9LKsiS+9ddot9Wwj9
XHtR/Ulin6vBSseJcSzdyOsvw7iMhmBunHrkgDub+4pmUobMpJ4JvM6sm6lvRXmoxTxkH0dbRe1B
hZp6nRdvXUMQhMQB9wAX3R6EkHZX2bisNBGqnRqrCJqoZJmbmzG+S8quvfRUllqBRQ0yYtmjkUix
z/AeaX8PEZ3SgmmyADf0LiQR6vU3xYI8H12dIbUd1xV7m1oa3+iEHGnLJjPWl3rTG2Ajvbwb2GnN
QXD0rtPP+Cm8Bw3sun5cvI4ssa4tZnAR2BCHi4R8zmk7KT1efDlGNLwrHguyuowe3VIOQ3c1zU5+
/1aicJ32gLt/QHE+2jycDD7dgjg7K0u6HJM8aZ2gExjXBWGZEfBaEP9Wq+IHTiLtV+Gt2AKWzpYM
OmowLRX+wa3ZBeb6Hh27njzpJcq0gXKmls0fKrDAHr8MFSs6TC2LjlpYjS9xhGbXz53WRoGLrf0W
XRSplE1P8g/h1T2DNDG61Lwh55W2u7IrJMR1NQgbeGwMHZoSzNhux7jiqVFARAXfLI5i7WhbsA6T
CTV+yA232S8wpXmrcoqcYA5nFKMoh+z642jN+gPta8YaO533yFhX7U3h0bGi71B56c5VMSaeqf8U
zWR9GBs7X6WxRlGPwQj8R17JcM1jqUNoLGzujOgtPn+eJheHeTolJgW5k9NUsXljwEuyL4Bfe3yu
adKiq6zRqjEAvsOawWmsp6iFmJ5rJGTQXRu7WbzajMQFnWXm/WzbTrKRZOF+L8L+t5Lym0oKDUvq
0f9QSSm53zx/LX+WKX3/mT/rKGKNqkY0ja6IK5Ox3pl+JF+DFPqDwqAklwmZ0Pd86z/rKPofK6Jh
LXJwB/hFp4QXhXuBQV+awqJJ58j7N3WUNx//z3UAOHeuw00DHzCdZ/z+v142BIpGoj3Yn12O8wTM
UNZx5/6pGTxZNMdUEKtFNjPGlzjdI+G2E+tksgKO24hsLMuhT1fOsiIW2AvdzLwqNO7INkG9HTM3
hd2TN0m777O0m8J9RlxJkpzImRmQgi78X3BAIdPOk9A6sBEs0SbqVT/FJ31Q1iptGV1HIwBHY40i
yILSL1ALNofMHNGwIA4gzuKTUTSw7kqbbJ/5Pq2XFeTmSgAOt8go+9i7TqiZj53HNNwoF8CazwkB
eEPew0+d8XtpYQaaveRU+f3C+d9Z85tZQ4q35Nb6n6fN1XPbPn+J+/Zb17U/z50fP/lj8tikCBpU
OvQ/hzpNyx+TxzFXSxbnUno0wBYR7f1chGRMm5LtkUz3N0vWn0VIRH6AT1Y6BTijt5n1bybPu7oP
v1p3hAe2SKdtxER815nyzNnWskqrSGfIXzlPeHvNLcNN4orfNYr/7pVQa6zFLcpaLCO/ztK8kIVc
Jp1XIpRgo0T1uSI3ngtS3Ps/PYe/KWX+3SvxGlyeMdkiX1z//KdaVtSxvaLnrrCEZz0J7+K6HQgh
tuvfser+5oVc0wX4CK+Oj/W+VjegKvbAvVSHuc1eOXG9hlrymvLvf/15eBlkCrrDE//LM+pwS7SI
1CriV9CkAd2gAByjHSZ873/x1a1VOcl6CsNSf68XikDKQN3jEw2hak6ToMcSloZ7asjT+ecPxRb0
c7l5HXiISuiw85zQsbrvevnOgJm+80YoJyMNQ7uf7+ZoWjM/HrEt/I5L/K4c9f3FTMRebBHUpKz1
zfw0IjTdKtmGyurgQcrExgOZMwV2vyrSn8WqLUxkQ5b7zBr8z5/y70aITR+WKD0QSZTsfn1hyom9
kcdFRQBLUt73DYoMGN8A7sgR+r5Q/0f06F/FEXyh1hrbt2IvmNW/vhQ+jH5OSlUdtB4fl+orsrcM
Ed7/Lz7QT6/yrnyK3gwlGYb7A+Qui4rR9DgompNv29f/3yu9++rGTMXlUPBKMYmjFPfT54XsdFqr
v5te+ruS8Kpv1i0uOnSDbMv7ixQooq6SSq3F6GGn0QZnWsl9PY18+rVPdeJoB82sBgAaJJxYjWf5
UdP9pmBqib8OFA+SKe0KEHkrR+7dCC1DZRFkUqlDhYM7qMQq10NQPN0sUs1bwllxUHqNvqtBPB5E
Qw88zWkambUsjkNt2UDjS+5FLrFmflMW4xcnRnvkpKF5gWwDeZGTvc4IoS6iRR+uKge5UlMtrb0B
vVFvyoq/QkFFbQXEVr9n0zo4U61u58YzPmYOAmIrTMPPlO7mgHojSVAOJ5tyLrz9mDKlMmeiptXi
dVdw7ieAGRgOL7ouJoGOfNBtZzjFfacB7ELPNX6pQzYavbN57zYKqzmV5eXoAoHyY8clj2aWuXhJ
sxh7bsv70UAhPCuuFEE2oHQtScG6JswEoOZqP8YRGAIt0PucOl1tEu5uhw2pTyLkylkjoNYaGviK
e+32reGuUqfzna7A9euwvsVRUmxtm10Iqj8tbOwxxPkh5DhCc0z2Kdl6l7pA2u2qOtkjfqdsmQvj
YxSv3JdITz9HbpnTq4fBAWO7+lTbysA3yi9C5aFXnypFPZn3NHB2I7aEtrNJAoCJT07SS9Nkkz+2
o0sClNaqW4gs3eeQr+YyTuvq2u7TV6HzTPvUNj6CZ3md2jG8RyRUXozr6hy3LXH1aH8zKBaCkght
1Ty+wdo63aVTIuFb8mnDQSX7IUJJxkkE51lOjvoxiVZTFTFVyTkyKQ+nNnJ3W/No/5QpX2Kfw+Iz
tNGlfbbOvBwLHYCG0D3FNl8ZRiU+JuHigF4gfcIeix5cEDHJJsLojP2OVriivROEVryWn7qhXPxy
aex8nxD/UtHAGCqPKHrcjnFYcXOmSUE9qQDTgQRKFM1Jw3n80dUK62EqMvVqOHF55DOSJtGxeAvh
1gdJostjyeR+MIuS8WM1AtRII8k829CJhLXXT8o7NdSuNnR7VxAbXm+yiOG+lBstQt9BEZzOHjoK
wKdiQV4u2WWX2XP3HfO+31g5dYHHrtCiYd+7RfrsEbK84/I8XFH01YnY8oZ83w7hdIfpanhamiXb
W1XfYbDVGozRaJmsBcgFieibBhI1WUzYal8WjxqDsTC3cMrRkqSv2H4YnA5xZSqtS0KgWMankjfb
4JQ42gJl/Jq2oPl6xpOwYux7dWQUxymE892s+W9Zk74aLjIJtL3mkTdCRHyk5kDDBD8GsbJjGrse
FutozYXQeEK9ye7bmzxemGNuYMVeSOmEclsQV1P8raiARhaZPYBGi+3lJPX+qWrJ0DRVCfHH6xkI
CzWJN3tAG3LPqimpgEHJ91idv5Gp4wRxO90XtXHoyuEFDjqqPQJAtz3G60t2Y+c27jnQ6AVvS+j5
cDV0DZljGfNccp/bGFj1Prp6tVxSht8pOGrEFCJ+87FAtFC/E/o/ZpevRI4GEWecV3NQ9Kl3bXKu
3dUasz7rc2xbQ4U+soVvt1AqPqgRIMGbraCSfG6ql8+0dN1rFxLtM1Rb99YcOv1cRiOVExmax6ln
RGUsqJ97DzuHWG0YA+mbCIHBBXMpq73rDknSl1ZrciKxIRj4sczcW91GvCpF/mxZLJQNScG+HUPt
JPIMkVzTgN13VjyjZfbEgpZZc9LHnpXs7bDXe1jdczh/QTrTLyG4jQYKhOCAPmVzSFq3o7Wnj19i
q1gpH/ikvVYwgkGn4CK7NrGk7OLRdHkIqrpu6/VoXxrlJYh4BtNYxz1qeh0rG6FFJJ16lGnsXqe7
zapLI/ETMZI64c6sVtiuCY/EoHLOCN48p9YU7YYZ5oszcpiBJNVZ5zSydq0EODOUjeFb5sKK2JWQ
dkh8+IBh07tenLAIKJc2PhsubRGeMB5j0UBKZzd4GDAFoLcqimO49EByetYeLWL1oPm6LbIBc/aA
1RdLLS7YiCr/2QwN8eLpfXc5rBrsrOyvXazth9YWwz6NkSsrL9KugJpdm2Dmn7Q0ba9n0kqvAON8
TIQ5fnSzGQ3ZXCZ7ueYwLl6ybIu4VtcVWZc3eQYsoFEB8NLXkmxgX3bJB+bzYzOI6EAeKJ7rSNV+
J8zqWkL5z9kWca3a8kWzyn5Dcpo8ktsoL7Qkzh/rgpUXb7T3KJSrPyRCr0o86eNcfV9kscBUu4Vn
gLEebWhG1ovPvl34w5xPPVRmSzZ7WP4bQ48rBJPkW4EtBLoI+ol7Zs0QST3l65HILoqxFt7GrSin
FVmjKK0N9dJsiHxM1MaM6g6SUDjWalMp40OrDHUcgdYfS8TOxIW6fX0087YPel3NRk6/dcLQdDmP
xqQWNp8claSN2i+8Q3mXjIHACK/tZTKAyBiJZhwmlLDh4JIT02OHCAFrEbHHdaDp8bJ6jfPazmlM
ORwr/7fKstfua+Qg9HMqaAAznSdONwSH1ajawS25tEISv0Nid1OA5dk0qey93kcpC+iJLGKJsr2n
5MLa034mijGjnDLl92NqTvmm0m20ipzvJQa01bVSrIavpBIvdMMOFX7hjTaTjQQyNSYHk/nFwjHc
InCjz24i9yK8gF60JhFwM08NAnHSFhhh7nYHowY5NtXhc0ZdnwAEI9saogSy49T6k4KeecbcXeqb
KWpEUEiD9CIvN5cz0zX6EuWOTtT7Kn7LncnjdKuRwDlZwt051GhRUtJ5C8h06H0ubBLoofRyiz5x
3BwyTHDKd2dr+I0ExfzLYXQ9EK+1O7JWBaWLd4fRaiJM0pU9MV9KyWM/tOoVVAnf4AhkTSgUehyt
8hyf9SZO9e482Jws0IxU15XOsSpp1DMbVwF/BfjFbHDVaZOKNnw+99alNBJkfLAYT5mN9akj+JdE
IdS9hwjf1d6cuCltpaPCexOh0jMYZGramLaGvavpzi15dyy3IU3WR5Ek6ee3NbAohOeSLIRO5je3
qjdp7k/FxfVygNhrVfdYKBrehGI/Xx0JgqUVTSTqoeYwEQAZG3AF9OBEXXqE1x3H7PNsaqCWjYUz
VuYhx2Txsy7peuN2RILw+s/Xonf6oO/vh4INJhBrrT28vzdH0JJdtpMDaOnHXsyXTcb+Mjo41vL+
LoSRtfvnF1wf9rsvQF8FdFKi1qHs9K662srBUqRqw22pOZAWIaJpnSzjA8Ly8pKMpN/R6t8rXN6u
Y7AWqccKTC+0/H69yBYQwzKcUDmLaz1qG1bMEg1AgbgmZWB1Gja3rGWs2ZY73rxtwXCzdHsfG1jx
YmLf/DDLLSyMNflk7Z+CzP/3e7ZHq3glTq7Vbb6Xd99HN9sjYSR6cvC4b+8tLSIHVI6/m4N/qVjw
KhQqSF0gUQRp1rspSCzPQChzmRxsycnVjlg1isrGBmDQNNnY5F0CW+PkDlByePrnB2789T7M+YAM
Bjqs1JnRsP76AGY9g7CTj/FBtrSDD7ksvZMWrtTrnnMpqUzWfO1pFt1djJaY5+tXFHQjpKXBinyI
KzGAhajBX1jD1EOIQ4LiTtLaOXD49U5pWbRfscSF3YUWttwa3979f+vVv6lXY4hhDP3ncjXhtcW3
L13ype9+LlZ//7EftWo854haoSWT30qNFmnhz7Vq3D0sg8heuTJ6NrqzPxs9dIcoHlPkhir2HR/2
P7Vq8QdQMSYiRW68ev9SMCvfFrdf1iIHFxzyve91cUSEv45MtCf46IlWPZR4ZKEAJpAeSBT0ra57
mu3sxYWMD5cUah1aSc/PUgiJ0zRntKGzyhed++AObnYkvDe7mvr8NLiyJbXFRvPKETcXGjqUFIXX
3MsJzkex7KSpRAC/w6SDU3u7ytOw1to91ljPuK1o3QQiBm2RSjfb6rUzbSLsFpxZBahLUg58AfEk
SLP2acg9kCRJSWcXC4RtpS+2VokgV/z1TIfQUQ4OpL6hedLdGDSgNZibN8yfCp1H0kzuUlN/GRpe
3rZw25eIo6OOIkLpoMaxjVsdbyIZf3weu5q6LTzaJ1tPvU3XIK7hHoqrDVUGlKgCUKLmXDSNexEV
hPOFLV/NgPAo6rC+LWn2SnDQtLFtvkoiHNtA1PzSfOArkFn0gY/A1yDcC5WAI0Svk24GwXsYKslJ
ODSQ/BDaeUglJZgyB+lh1zZ/msnb0eWgtP4k9ymXS3OfgjRZ0U4zX0GVw4m1On25jcr81ptzhGwt
L4nux7q0JEcIRNLcGmvekFnZWQDH+UPWrvckZwUWlcXrXNSIHcz15hHOQG2yGf0VHOgvYa7pfA/e
A1t9tzWpKfqtSKk14VnZoUZxieQdDHz8XvsQ4kg61R58LhKmll21iAXTDt+eSfueXrhz4eraw9sg
SWruDbOs26ByGAfIbm7VAEC3Ed7D6OoDuiL+gbP8dkh4U1GayQvYVfQn074NykhNR8fr4G/S6g9I
Qht8GjXnpNUzopVbY+sM1Fbs0EZ8huSBwybqK2VZZ8bzK6Gaq7ePt56PyQtrOM9+4b/SEMT/oGsF
Fhm39R3yVH3EVxPZtGC6DKdarkQNm7dpm6e3560iF9MWoCa/G/m8ZH17a4Imj76mv9nbbn6k/vTK
JGdU071EvcLodB2GSrnOBW4R84c85j+JTH3h1MLznzywDFWWnHu+LhjtDzN6r+1YM08c7gvHEVz9
VQwky8f8/uRwbvRthyfs9gwml9n49mUUFZNi1PirVaZeVDka2xBpyzE3WmsrQwZtnoFbpgSp36k2
rXzg35xQG+zg5rrjkHLOJTgrRaAayVcqAByPUdxeui3msAj19Qlob4I8ZzG2mcOkBF52SkbuU5w4
GGUFfziNRXblGkxUU7AQuANsGSg5+VYwT0Q+JLdDbJ3fppdJPvpB6L2xnWROrHQJorXs4dNxe28D
SVTpMYoFRE6oOlvSkJmGGSLnt2cLuX8NBi1ONlUklhCGAPZyzzcRffhvo3zBGb8jHNfbU4XLtui/
vB25QXkwagzntwGwjnCm+G0il2KPK97zvYH5LZeVkLw+5q4f16x6hhG0QyxYqR4+V4mlHayYj0oO
J1amXtcOIZc3n7CAF1BCPAI9e4XIRvnMZPYIjdmsKLL6RqGHRwG9+IS2cDpbk7WnePJCPjutc2cs
TmHGVQhkD/T1RWiHyGKewpXQTzPiuZ1jM8hgahcnDUu/vxQsX06qQGOyOCCOQzsi9wRBtpA8Jn6Z
Pg6+bE2byq0wKaNY7aY2YCuPmCVXwZ8bTIkSB1Fa5lbLwTU4ESDqcOTRvSVYh71xG5NhQdRrMe+R
6higJobBt2o+djjwFsZeZxaREH6gw84/HC41b2uT4U3G9m3SIs0coNtpD/zu+MZqGBKNJW+NOZ0p
8GruxsIpwbZD9WSuJ+yjEIyoSeQiQCFaoB6X3AapxCM74KuZmQFv37XtWVmQKX5lr/NcZYEAVk5d
G2iuxRK4Ir/IuAtvgL+irizrfO+G9Wvt8L9Vn26Z9BXpMawnUsuTnd40X1zSr4iRQAhc1s6jWnEH
GdwDbezPzgpCMEc3Os7JxJ0OYHWuBzTgxNYg0k+Qp/VGWsiXz5mVq2FDU03atB3XS+qyNOmLkZZT
AGqMVgg14AcrynLc0uSYXqE77Y/kOvMITYHCdBNGuuy3qai5KZZJdxNHknDLDTgk4JAEIa83+6wT
2+ntvk8hmbu/XdfaEeffs9aV5dfWG77IRFBJicwpe3VrU1sQLWvL0hINNY2HrmjKHdq0yas2DQkk
fpVy0VYpfaogYisCmeuGV8R+L9ouN4n3PXNLdJ0LtIStOhDo3mlPcyQHP8Yfn5/C2DMhDje5Dk1m
zurkbA22AbPEKELtrgASfYwd++Gno9jfdKz/ctp3cCNQbadBSXYeSUm/nmtyzMTgupv+4CQzXKwl
fk3WopRZuA99w1HfQrTiS666wT+/7l/uduvrrjR7A7uT8x0C9FNfFEeDAcmj6g/6+LbYMQfNJPta
jHSfpup3jba/lBXWV8O8YBtcJbmQvzu9LWOkyWQp+kM+M0DWk4CXgebEOy++f67/XgJ+cwkwaHfR
kf3Pt4Dr5hsJlj9fAH78yJ9SL93+Q9KE1InYQWzAHeB/bgCrZQ4LKFgoNFaY436+Adh/GDZ5fTQv
V6XrW0TD/0VScY/FqGJyPaAF/u+kXqbxbsSuohyqUgTIrjdUxu27MZS1/ZJRHk9u0swDrOibusAP
10SZfe2FlZS30uaIiJeT/tGOO+uqoh9XRX0WDuU4nWsUbvTlsprMmS7JOvMuBmyRTx8tl5Yr/BYK
pZtqpf5FSyHGmy6vxVfEKhCyN4CwEhenSuyKjdHrZRTDZzMyd9iXnoTcHtfpUaWF/mpG1EY2Xlu7
L5pBGOFks9o6MI43ZRnBE8dxcUfxItxHS7kEaNGwzWX4z+AG2n3PvtYo/Nl51VibxZTaB0doL9Aq
4kBZGpsmYoOzDUXxIlmW9DRlEkbpYPWfx5TDhxQVHCQqzPFd46zSyrac5puhX0IvwPOhmq0JoFjj
sLV07rat8yrwRBxf1gAAoyHhAh+N9ksyDt2HdrDj9GwZk0ZSVuVcJ42gAsmugcE+t2fLp/pF4Sv0
Jm/YtKJL5nuHm1gR8CTmp3Cm6qsJjw7aTIfqHtFbSJp2OaNUo5mEktcO48tlnKYnkP26tWdzFFxJ
zGFLgGkLRh7VOmVw5C/RBmZg9XFupgacRp0iY0c/ctQQR9PDs9wK50O40LzJRod4rFwyJNIlMWhO
TIToEHzUtk1g5878qevn2r7hkxiC8/mgpoB26RSg40YtLxp7oyD/vDpNLinrg2loEwmbIDLtAJwk
tfAydm5r7OoYC+IsCgjtK28zWzXHuYSeIlSt31IZGbfFoOxjKBHmsZdY9tex8vRgYtKcHXZxWEFz
qeKM8wX76q6GlXSSiA3nKwHL0qmOuDlGl/OxVbSuy9lDSc7xA0KSG5nVMTivIgH4LMggjQpupomN
uUW18gT4q8BcFMOLdaFO6LjgAnpmiXnbtxHPiua/c6+qgnq9o7FjPlLF5xhhlSzBZBIDimlEXCrf
nKaVl29EbXlMy7DxTja2kK8K5FNFkdrJHDzWs9JOg5VEyIxhhZ5pnyWnoejiSzssxmc4zJiXsnbs
tzPF3/liIvXYIhsKrSOHDlvEhzmlcX3whMy5n+lzR91/pcCib1DOroiS5CaZZrKm4pqrEGF6oWJm
h66zgk5IhQ+atOxHvwpRDJ2WJelXSK00/TLmaQYVYgXdF4XWwNnQCi+6sQsyKP1GYbW6mhY1nvPW
EvsmgwYQR8DfGHESpXbqcFWCcpactbLMyfoMwzzeEDRoN4HK3fHJSNpy33lTjWRUtHcLtqfl1uu1
L9riFcwpzabn5VrpbJ270myXXVfHioTNfi6fJkCccoM8NX5YFo6ZexlWTbHnfyI98TQu5AdWovle
1qv7wcCzVvsJURg2XUAKnHjYUXTgG25ewVd9sLigncyEFuT9QPxgdRizWCecgfJ44Faafmm2rYD0
lBq3shjXLoz0UsDXEauZ1Ytik801qdCT6R5TzeXS7GKcmk6TTmQtJOWCTOaqyfauG7bbXI9C9Bg8
q3IXEbUWcGQxb4F8iWFHhiMXfS81LskcQJXiprTzNaJVYy4+k/5QLTIJhJkbPOdMRulLUzvpMxke
GgbKfPiEv2xotk0pJXNNTgOgdRx8SocEcdEA1vZzs09xZ5Kc1lzyF2SP55EL+oYCajVznnQXuk6y
1SxD+bN0rEqALMzlEEwEp/gG3UCUEXZDhCl15OGgUe4pt2GnxoiQRou65hVOop5mVBHmDzpo3cdh
BDTOEAZf0k6UXD3AswfbRZFrW4keQIeYg87ASOR4hGhCWOYmn2sWDcIVL3hXhK085/RrYWUTm6Zf
kf1ZXi3dYqd7ty7Np7qbnkCiD1Ro7ATrlJ6gsPch9nbcoId0dZisdpVl1ts7BeKp8Uv2r+hWn4aw
wbgj8xnLlvrh4EJBgJ+rblk1zpSifvQA/nue+s15Cu+qSwPmP5+nLsrx+efT1I8f+HGa8sQfOjns
SOO/5y380P16NgEOSFJg0NJSAZLMIefPWuqbJBgj9iq3X1WR8n/gA1L8gbIPeRo3BBAE60/9C8Cn
NFej8E+11LW3wmHKJgsCNzZ1VfPXOwdY3W4onMQ9ilpNl1raVpTMjOxuIoD3qyoGerzA7x3ETpjr
WSjC7GwSaf4JWgzxvqHTajd65DCv4moebqTZhY/ZYoTyssb18SXukjSCEE+JxQ8LBCZ+PS3RrtdD
bxtCzn+crW687RtCaTZYaPPwGKdu/nUYZus0INp6jCfGPIegxlWbjko1qo5yUn5njhcgHJOLwRry
bRqbNWqawrNocSvT/goyNf9WCOcigsR2Tr1p+NiBGLzjntEvAYKj8LUzF3UNoO4qy/uY3nmRpJ+W
0KyfZRgNH6eoxi48t/GrBjOGaR9ZqFOaybmp7MFTQCJJPU4BaV8tTgNjyWvk/OooTbsti3SEHTCo
6DxoBqmCsoIOErUu+/FYmvJkxGmWojZaCOsktSd+XuCLHnKbtdUawvgTBcRo8k2X0KHWwTaB78/O
72c9jq97q79ATFBGh2TMI46NnnvE4j7sRYmwKViUsu9VDCN/vxSEzcJ3jw2qT+Q4LJjcCj2i8Vx6
X2cOyxWt9MYRPmDG/tL2GgQkYVaTipNRSCC+aAHgWYJuryfvslnQvLCPUaQVXsXKMgPP3oWD098N
jqoPbOiYXjXRvsRaiBTFAzBcQkizq/s6B6kPZkPzS86Pt6WXE4mq0fO+1p0QJL4bLel1Qqe9x7bg
DE8AYueN3VONvdTjEut0vMwERoSR4x1xY4RdEKkxpSZcNNdF3EMmmKi/bsjfqdFETRy32du7IzD9
FTgYT9GN21WvLb+lP4huqRNqKWb5OlKrwCg/LjlcWLl0X4r/w96ZLcdtpFv3Vc4D/HAkEvNtzVUs
TkVSJHWDoEQJM5CYE3j6s0Bbbtmn2/593xfdobAGVqEKiW/Ye+3Gcpl4hX7+KewJChqsst7OAUFG
6Gnc4U2BArxzRzKnMeU5JEpYDeZlq7Z2ZhVY0Urj/byFxhaln2qRhXq4nymDKnxZRFh3e88cksvI
wOuukGR05O98unK0GT032EBX2i5joz2LuUF+ciOIJghvorYOgM5UcmXa3fA6OqN79CdTPkU+PwMz
OcrP+QEMCLa60jKpwk1yQA5haYL6RkdK8FmKJhLAxGnq7GzXFkQlGKnVrKeqAWlLcqJXmqS1BQyF
WqEKJqBmuEvjbJnb8RQj+ZZY0chCs5eZVxKuz3UlTLj+lX0RdnAghcA5z4SEryfRMLoR5cIOrbnu
S5pFsRrsKdyUfsM30C5rcYMMZnI3bdtba4vs3F2Szt1JFg0U4XTyjpYOxnOPVgg5UpHta6eH+UTw
WH3lYpw/ybQvLpOJewDlkkuXkJbdxQja+znmxsyq9DvyqyfT4BjI/ezdp4jYpMg5SR5N20cD+fVN
PiKiaUvm2SgrzAemwZxaflHmtGhwooSbalbGSAdSTPN45u2O2OXszrLLTwHqTPRm3NhGZR3SLrqQ
YBFvi8pM1wAIynVKQDpqwjb3D83sFkxWie020mp8FASJb8QwBUevsuctMFMUDDKVF1cxD+Z4Yopr
Nw7xEnaxXXTJDH7ttr92ggzRi071eSqc+Zluxn7xClBLoMBzpjJxfPL6znsk5JtEk9HNNYdUy5ni
VZwdqwQ2BBB9DZSUBmW+FRl3b1ICbZ+RaXzLIuUfqtm2D70RpOfRNNDdRS3BAKGc+3VXkrBBpBap
hElW3xSE6uw9cC9XWSPfCFNA8xIlww6jMUwkjMrABQYBWJSLcj/mRByEM/uVtRvlXG1pwZhcEyZG
kAeNCtfcGlAIElmg17AIynPixO0t8uHxfRAEWtF1g6fvpNgKX8EKs72eGaFfvNSV79/FXaSIPuTj
f0l9Zyed3rhxMl3emkOfbKY8Eo+4DXJURXb3CgLBfvBqXd6zxoi2k1mLXa7s/nqg6z2mgsQ0oi2M
bEu6Uc6hGyf9Q2Jb1cmPW+uNypeIG6seQezX5TXqw/agDce8bVsno32ve+6qcXqADklwQgHO4aYb
8PwTPzOcWycPDyLGVj+kbbapbJ8jM49uzaBNDwkOkTsj6z0fsJ3vrSPO/I2VdhJnZBfPJ5GreIfP
trhJZB4+xeU8xpjPHbC5Hzm5szEkZzlk7aGVYU1ch6m/wMfPAN+q+dEaLEk7lHqIvPKko22u26c6
GuUZRv94nsdqSfp1Rcr3rY4vkPDMBxkNEt9sqjYTJAUYzFMXP6tatXfWDNUqbqtlXruc9jzR9VtM
Ngvw4GXh1Lum3o6jheNY2jNtU9+dID7f02K36W3UWGbXvYjaBRuOepQ1gngBbpNDVtRekzzbDrHz
HXoBt+dJlAk/vZ2reMB4bvXFtjfdesP6QWM0Jd3x3e8GdxtmU0mQZsIRHEMRHWitSbqJ4qnfj6J4
ZJRQ7xOwDOhbk/DIR5lv+rLM7+kWu41TesTsGYoglib5r+jg/yvLDArWX44bN9/yt/Gt+fZzifzr
3/mhOHBwlgZ4wqhokR18yAp+uOMcxAiUuXgifthHfyuSreAXRuWoEQILe+Yyb/y9SLb8X9Apmdjq
XNSOlhTWPymSzWApgn8qkimNGaia6KlMHyED2U9/LJKzlMGDOQf1YXKn+KVLu1JtXGUh4WaAUK35
ItPYq3q6yytcbes8ZokL3GlNNg5R3ENSsuO2ZvMlTHpwJCVK6jUW8PGb7lxj2SamJNkQzZVHqBp9
g1lRn3+2DQTJVk9Wd4madz9ZIkLdHeBI5SImB5wizkPasWDTZPnc5CmFNNM89tTc7aG9DoliPWF2
yRhWsUw0PIYX5P3VK2RNzZWuWbu5hUVIlXbS/ciLkyurcdXRm7lnKqPpLsxK7BNhaJ9TrzZekrxg
31WXADM5T0HDyAhECKt55bfqdkYqvSl0ez/40btjZLzJkHdqxkwc5ERQZ8AIcnIsA9RE2e1FlH1X
5GpBfQ+wVJQCqQaU3HknawTfqFO7C0fAvWvphejZXXd0EKtestQ0/cdw6K/pHxh46fIBp6151iyd
OMfLYQXJePm/4gyK9Gz76iXkQbKezU6f2Nd+ZrJ1XJJvVktcF9Dez7XDrtmrqgedGvMrFhWxUVYc
bzKGiTtq0WGdJKQQecGjtsJt6AHKyUJ3eQn1ynX4p4NaW3tv9sStlRkGUKOseojaIP9E4KP9CVc+
O9hFaVCDJNkBWdBEgXXwG0TxHY7gHWC6+RDaxqmzp/qtss3mEWfIsIoTSBFrS+U4/aW6wxNwCP2Z
wYTT1bfTEDcvaMof3Tap9pWG/2jCejm7YeZtZ6K08be5/rbJ/ad8Vgayc2t8QqzJnKogZo+VKA4T
GYT9V0MQaLz2amHddzC6b4oENtFmlLH2mWnX8xbT2oMFs21rNWUDJqKyLm3eBbvWR8BNZQO2gTsH
3v6QbOKcqRmj1DrYY3AjSCdSpslCckKTbDo+7dvgVjfS1P1VxHiPeSrozCfUrMmVXbjis80b37RT
x2I5SWWywbtRVTvTB3REAN8krsapdrpjRRLUCkluN33HEjIbe2q9Kvw+Bd54ncuG+jMqWY3nTDub
FQtG4qJS8+Gju//vIORvBiHYnTj6/vMcBAHmRy74/1Tf/wfyVV98+SOX8de//+PQx/4vOOoxvP2q
MmNR+OPQ937BKe2zRwIV9Ku5+cdohKOdRVKwhFQyvGYAwtTktyUTv7VoRSW/uTggJb/1D0Yj/0fy
iwwI0zWtE7sxdmDLO/9Z8kuzQe72pMUh09W6iL7nkXGrp/CYLgSosTwUiTi15PRwI72YGSeb1f7N
Xjb405qL547gRwNbQAUKxMtcFsY/LWYrDH3K9yNxqJpJwF5/SGAKgRtg8iJrMW5SAySWnYfXitzv
Pc7kcjvKVxsV0xwjHQG6IeAQJRWM3YA9gAdDZqHA286wYnG/gdiCX0Z9tTUNQ0XjVpJSkX1OUR0t
v5xsm6iT6amdq31SwNM3tpMTHOyKQfaKVdsZMU05rWZccf3KaFrLQv0Pk8wqP02sHRq+DQd2XisS
VVa2tK5wWHoEb873dscb8HPUX75xza2MTKCz2m2bnUleug85tLawfEFHE9flBq+mRRZ2RJZwyyvg
ZoYgZq1ZMWM2o22L421f5RtKxDV+pYs2wse0HhvEwQV4YYVPR4p9kvd3UesRDVB+mfHREeC7rt0x
37szL2OEu7uyyvJroW1BULtP4qEYv5Z2tIncvj2XIJaQBZIE47b8MOK5M+s2KvCG/vdYKbukm/7m
WDGtj+Hnfz5XDpSPSfJz+fjbX/mxr3Zsbn1OCwgGC8PA/Zdi1XTFL3JRN6Bv+LVM/H3KKiUIhWXF
DU7Rtpfgpd+PEpNTBqk/m2UM/f9YsfonDiLTY3z78A9d6WIi+L8oAjrmfGZaKB8IwVQ9QSJFO6HP
o9Bdzzm+RGVHzT0y1uYrNjf5GMeZcZFBPe1L22DTlie+g+9SLwO4MB83hks6a2CQSKgHxdZE8O+4
BpaAFYEb7MQbRBtM2RzrWMUatg9O461CBXqWhqCXC8pxk5BZsK8ozS4LGO0QkNe3ihmffCtnA3NQ
bI/2raGT+FZDpcOw2nbjG37b6c2z8O6hqOGyreNowOeJ82De4YWtT85kqC/EW6dvbI8nGlzsjBJQ
2+vUzM06YOjkrS2UNt+GJjKx9JG4EElISEQj3JudkSSrKm/lU2/pOfubo/RDO/OvEv7jI3AJcuBT
xcMBdOBPjvWCWUe6CM0f8P0FR9w7zlZJzaY3qPSSiULlyeEki+Cu8pQ8E07LW1OuX6FuyjCRzTGe
QYYt1TGY+4FlmhPfyN6u3s0kM57L2mkv8URsrZOkcPeRsMZoJLv8E4wjfx/FyGD71qpufb956nKc
h44az+TdyUcZyz1KuPe0dusvPz18/42eKPijS4Q3TZLM8gXGQ7Ew+f+MxFE+igNakJLU2iJ8NZdP
P6oq8wWRh74zPNEceyaCx4KAgq0dl4VkitHNuxYRI8Jo8o1UZnIZAmfUt0tVdWKC7TyEE7+qLSm/
SVWZhF7I8TZmDHDGTAaHzQ8/sZuT+yBJcjJ7EOzh4hCHhGfmPjYaY08qpbthCtltZ1HwnbY6MVyJ
2Xov3f48NtI8fPiAGFDDm8d0uWH9m201XPgtqoZ45ySvObSqk21X49ckRhgFXHL8qhp2oh922QYV
LVA4ujA19LsuYRHHTZndeIPBzdRmySGz3gVVZrPCI+62mwyJ9RWgHQgQ7LDBw3/kR3nYn5nJyrVM
0Cx6ZakvuuRTWnUsC64J8qrPk5/L54l28JsPq7RBndxgpneYiR307Jm7Mm7bQ6BVcpVDRb7+ANX5
i2UY9htvTlrIebd1PKeHqUFzi4c6khe83/q2ZZ57tmQS7RLy4Q+js9ybRjYjLh7bZzsmzjqIsuhs
202wFqwQb/76u/OnM8sRIOZgNlGAkVXAZ/nRE/9UezAQCtmEeMYlJjn0vgv6cm+Ybf6JfDb8qx7a
dztYvjtNNX8dpT+vW57q09oep/g9VRX5Ua5kF9mJ+tmrbdJj41zsARO96GDR4fZu8URaNjLJoXHg
ejJx3+d89ucqDClKOkCPzB81EtdKXjRJaPbKA0OAJt+Yru1FqcpxNe0G5kfLgUoCSOOoztw6ncHs
Gh4f/6Ye9A3S3/n+42urUqS0CcuG66ZGforjMvxe5b548Y2ifQ5Ss30uIdMhvU5ojgsVs7a2rDL5
Ugrm0WRRFWs0zT3JG33v7sEX021lfozeRNTVtP3ry/+hYPrXebVcfgYaGM58lxEHEUfLrf3T5R9r
dJbR3IQXGHQMCTrTM1dTUxsPKWuJ68YE6oFEsjUe0ykZ0CVoFahrgsJivffZgbAT4R6khsrr8ORn
g3rLBreZVkEN02+tzCZ8ZWXFmxEyN49oWozdP38DFHW8LJfxC6aRZaby0xso56xFIxV5l9ylu9cp
iWKwAaJd7YYYo9uScyasR84L6XLEkHprbBGWqzcSLZ0rcyTDlHsPwT1ZW2+W9kySs4k2iSVxHbs6
98PH3KsXeGMZUcH99Wv/QAP96eKjUvOIzSA2ayn///jakUclzWyPzqUiEwzfRNuG3/k2h0z3WzgN
JjjN6xRT2W3uDeW+g2GTYLoo2dCoZDgRy4SMOJDNMXfG5ogD1HjsgCrugxHX8LohAeN29tvk7Ene
/1gEOWmecAW/09crPqLE/tKGY38USEMINatnfdfbY1buPbwh6FodEg0lk5yu78NnGZvpgWB0/wTJ
EW08s7Rd3lrRTiFoem3cEsTgOITHZIqb7Vx6JahOKfU3kyFAgzV3kbq0SppbRseEFFfZFxMsThuz
AFtZmVJH5BPha+lxq1MT6LuPWy8MjOi9CY14gH/Lf+zLLDzNupEXZPlTj+wWxXgg6/hdKIQvKeaY
V755wzc7L5YTZLk0qRee4AbM1wttAdIfiUgXhSJrNckiexRKglCzMY2w9Ui/WhXk5zqK9REwCeKd
RiLAtnN5jvXYbhwv1zcM6HiW/PUXgSKRT/oP3wSGi9QMps+ZvZSDfyobOKuR7WdDfYlzs8ODLbjB
kAxyNrNOqvdTWMdrjy0GYqs5jnaUYurNld18P5ucSaDl2mNs1NAP8jQ/1SSooJwrRJKtByPFfh1F
JbKgbLldQfl8mfBTP3H8d1/YDg7f+sSzjQ3GqsLbAEjEFltSjl0jrnK2hUdg4rI5ZIaXW0RL7nIT
UdEqmIv+4EeG3kyzwkdtF096rEyLV9lOxJTJZM90yLi3uLHGTUtm5nvt8Fjh+xWDE8A7o8253dvc
tQePOCJKzuVzVWPSPaOAOTDcA/6iJe74wJqeTcWKxqrw4vJ64oK8Em4IBod8WVPZ2mtEDN5XzI0F
qP0hO7EwE1jrc/RwLtzI/VzLuCLjEkHSWvVZ/InnQPKpNVLYl7OCWMD+rkifW1KwZyZ8tRsdgCYI
jfeA0wD+lYrfDUKpLga5CRQ4jQYN4jOfBKLibpbFdbSyYmwnnY5R6bd9xpGXVy0Xqh0bfh12PbcB
e/J5IQ60tr3JcQY8RlHXHkNh89SZzdT6ElshMUyR6arsioXuUv4E031EWoCxnaNafGHjzbna1SSF
TJzsYm2UDCYjZ8xOE18EfxWN1YdPNq7WDv3+ggxFRToR4X2flowQiKVJ9aWhtjxAvw6iVYvn+Lt0
M/+IRtPYMmzJELy7IaQR0czjFtcCFGSsBfHabUIPywvQmFVSU2UuvktQ6xBxV44KBdCCOf+O5+bC
HBVqs0PZGq7GjHz1HL7SjQcj+07i4WeDkwdcmWCa7z9upP8OzP6us+UhwsPjP3e2x/e3+A/ITfPX
v/GjsTXBZ6LOZI3FdsSljf19RsaAjPaV8RSDIRobhme/7UVsWJz0OGJR8zuOzR32e1sLNBA3ceAu
qmnOMxrmfzIhY9r2p9Nx+RcWXNYSKk2K3p+l/JkZ1pi7QvfGiW3jGBHKVF8Rdz7JLZEfkwOfAQZz
ZsGmYRCYP8yJcoIvpvS+xTiAHmwvs5y1WVmPjMD0M4l1yRWCF03Wk/ThL6O8YJMdzG1QbQxrnlj4
5xIgcRyNY/0kyjo00PEluVVcZQFszmEARYCwNg5wwlMi7JI2Lo9FOHH4EQC/LqZFAVPk9oZdj7OD
101fnAb9fcbMvVmlYgzPuaXUue0hpE/uUJ9k0IzvwLY/20Xnv9tQVV5zCFt7oRL1uSlQittO4R5d
q32zmpRbU/sxSaGebNA0T7E+CFXZoCR846ak/dQbzxt2sfCpv9YwtaKhWXuqN4th5zBXp1zDeHYL
RkA+k1pytntLoQhErNMmsbhMbVldur4uN0MnnnMnCZ60oydadHYQSgbPWvvEx4lpHVpDcU+/Cxip
b+RNUxR0er4VIjuCWloggT86bpxcB0b+FnRoLbjWTBMwVF4hvgj2eWUMpHx54XEKHWuHdCgH5JxQ
QKSAYJbCteboaRDtyuRb38tmSwiufnFMf8TIieQLe6sP3B6d7Gcpe/brRMhybapn4lOfa4MfXdaK
cIV4HF7DDpMShTa4hywhNEN5BQ7BsRywmxaDY+JFCYoHb9a2uwpFrI7LN/KpHlp355vg0FchSdMH
T/Y1D2HP63j1g7cpjWGw9oJWc9qoHKEVbnkzutiZmd1NUzvfhmOM/Gm263NsSWNheGuHn4IgdIH4
7e00p1wmEiJ5wFuWn51CTed4cq1r5AWk6LJJvxubutmVbau/dr4NdYduinzjzFDfg7ZNsSqNtrkv
vHQ8N3OYHDQy7nPHHocD2h2j91gCKciVIrrR7MpoNfXKuzLpcKtV0nkCXPkkVm4TzDlCfilKJpbo
RCO/7T+xD+kJ1bImucusrJ7WGvPtRgIj20HjdtaZgYAd+YwMroai0OmqQ/UAPYY2ZheMkJprXpRX
u+rUzlP7FOEORrGD+OV71c/V1vfzABMSI97GMd7d2RE8ReMFjxJGLntCg0gUdHwIxKFu77xUBM/J
QH7Z0HhXKiyTO1IS4h1Z4OLLgMlrJxPT/ZrV4UyRiH597Q6EYS7rn1VjduMLMSkW06LQ20A7DXc9
7rloXWbjdFUhb+7WCI+rk0/SgiKez4i3Uy/JtXQQLs01hH3X1eWGTBF5bGXWXHLh4EHMx/6TEzvV
PQu8eMIRy8PQC6LkylDWtHKKwAeaEvCWSEZZjBxku6x5BBLm2wwTsq0hJacknLbJ6M9Pg67x09KT
7WJHQFHCmLxqOju8jv2yuXPRKJih3zwyCXIvgdUfmtKab8dejKiAvZNDqOe4QuSuj0lYjAd/dKu7
tJDG1hzNFoe58qcHaEXqGhkNAyEJ/DwRZs2cLyN8aWxGlF9JHB7Bm3hsKmvWjlWLOF+J68IztqKs
xvvIrpvzlKp0zeEpbtqej7tyynhNyI3FoYCajIBwcZxr890cHfdGEal8lOYgj0ULiicxW2RLpZJM
DsNo30gyO8JEPRqemki/kFb3MAfx9A0TDLZ0w5uQ7Rf2vTfVBSNAMyaRzpKETidOtvd6rTZJyEEu
5NxdJXGvn8pc2LtalREl4eBeC10a2GA4iIIoHjcElfuvVrWYAdRIlUp2xraxu8nYpK3jvvIQnA8s
hYxvZloTsz7GFuYRu/9OPHUFyz+pLm3NUFTZqESrWrxFcxFtazPPWVkOCK6G1qBzolh/pa3ozk2R
X9qq6k94HUrkaI26ksvyfS6dajdqf74TZhLctnEDq41h1Ly1I7fZA0UlQ8eCa0jyzLDpvdj+RorM
sB09/bVftv4ZZ2a+CrMxXjeuY5xjY3H7gMV4VhpvqQ3A7IJ6PNh0VuW+9n7MvYF4cTM7fn5kkqiv
UTUaHFgRjB8nsT9n+YDZ2sN/aIZluZ9FZb6NRWRvWPo/hT1HuhwnecCciOROGKHzgIlGQ46c/SON
5WUW5pHqgb4AIY67zcTEB1yCNdl4yXA/kij8jAKgWCOva5HnlDAD83bCsYNe6JOI3PoUWLV3ioAR
+JygYXDg3CSDvhPnloiUyzz3d8hsFsiHyK96Ltja4bvHVAKOFCCfFbcEbUtgYmqeo/hIBu0lm0BT
aZTw7H2sBaVVRv4h0W6/i3yiQVqEP2vhh+c0U9m+ctueSpwdUTkLxIFgFI/cUPGuL+iHog58gNR5
vdV+WFBvNxzfYzi+xYlQe6Li3at5aL2vppfnXxpgbDdO29y3VuE8zD6o7snGBxqQ24iAyTs2nTHv
/d7rtzViVFhYcX9y3OItndPuGKcewwv8Wfuhn7JDP+foeuHat6dEhv3WTiL7QnJWdUfyOw4KnlwD
aTX3ZqTkqzGW4zngqczwyAyHZ5LZjUM+D865UEl6komzqwhYpP7GAuban7QxYuvxi3yblFa48nCk
PgZ+pPZ959e3yscio1tl7UQdfvOziCMQV8/eb/G+EqMC9qzK53Ns2+OVIsPsZQjaBNsa4CI15whl
XWf+7iDgigukizJLvYeMkOFdZ0LL4vWhwE2t64FTdati8zMWBmOFdzi+ZaxH28v8TbvIEkPTfsrr
rDzVqWVvkasM+6TB0g3QLvzc9JPeEznVfNYGmhFyKoJtNcjh6GFP2+Vu+3mEw7UKBN4uIOqkFUQF
PU78ZvQOmdWoXVaen86nAK2hl0X5le6uSKGzSUGriuHGzqsIVKGo1iwi8qeU7NgHiqrsqqx9HvWO
SUOUjBlisqrqzH3gReomj+xd4Vpq7zNOvB7RdW5K7Rj7OLULEupldPboxLYNUlMYVGlCctyYune1
o/Qxxu+y034PPC1NnfVoj59BKaTrymPquB9Hc75Vo5euM6cxT9Atyx3GPv3W+yiKSYWfKVKy1nVW
GXkR5cqdiLt3qll/LaEefHaRmcBDbd+KKAg3vJDveJPqXVqUATldOJfIvBL+ukgz7PNzg3iI0DJI
1qadlddKy2xtQUrajkPBMMKwo/ewa+TGRjTII80FwAPESF+yLL2l7l13iYBIKd15J0hOB9sYkq/B
ObDmIayIMPPFIbQM8d33fGfVQeBY9R34TqD00dZMaJYpPYiCyrN7B/grTC8x6aswhDdYlzI9Cj7q
z4QdAcXTYUgscq9a/G0t89m2b9cRQmeCNfPeXtUowF/qWCwojN5zVsks7oG+If0bpyi9McfO/KqV
lyMuYrcLmiNfW+hzd2E556X54OuwT8MNaLm4+oquanDtFWLeoHj0dJxl9il0/CS76rQfVI/jNHDV
yPrTBpz8oKRSJv3XNWdW07npYbkE+LhxgiQjMoNguI0BkRD9bzTpb8plyDAGvEJqBOeFv1N9Jp0v
3E1YrY7hFGp0JoOvN6L1k1M/+PV1rfjTVetWrxZ3npVNzY6faFxnQVBv+miS+wRzUrWKlC6Zowmk
1Yn2j8Ao8ASOH/bA3n2cYWys6gbboJ0rSL2zN6urcLEVOoDzLk2BKCpdTIeE2Bb3YkS35FpQB5Hu
jP3Bzjs22wx9NlR9EgEqJYwc22XmhKHRXayNeDrklShbZF6L5zFxiK/xFx+k406gPDyDnycyVT3p
ZLCfIZIgTsYCWnhwREgHqUWO6JMrR6QtC8ok7yZ06uFtlPpcVgGH90GPQbQZIFSF666fxfWkIjJ9
O5AxjZUvCZbo/gg/Ro186/MUBiKjSUlLW4Znqxa74EkXafoY+Tm5l5Se9EztcDOVc/SAKLrdgfGp
rxGapXukAnRf+L7iG5B9Y0N2sWY42SvyRNK2fgjDQnSEO/FH+zlwjgyny0sXBSA6a7P+1MQNWzHl
1y9lFX0KGa6dbUAiaC1KmBWWXLa2ZSAUnixx5QWFehhIjSw3YahK75qYB/seVuSbNzc5OotZo6sw
YkEq1yh47CfA45C65aF7m+VT/pwKlT75Kc5fdjDAGabelHtaoe4pa3pU0AbjOiXt6KotIoXhhSFh
2qTchMz351Xjds60ovWg1qmZ+W7C2Bm/zFR9VPwGQIxmsfrWH67fMsiTSxMFVGKo6urVsHiDWwh6
W+nNwXFcTMPxYh92FiNxsViK88VcDMeZLxN+49yv5idwDaGzwsnEm7MmDg1BivxzxlGBO2EYxXpO
vfnWmHAx570K950c8gvheugXAf2uGKV3K6TX0SlcbNBgJjEQJkF1KNPQXKe0ZRX951LImk5zdiyK
66QUznKCRVu4YiM+kDZJi/ql6oDG3JpZ2lpwM1yasfrDhj1UjEfXfey2i6PRdud3Y1ps22ZARK+L
k5V/cDCm567USj/OoEp5voIqBaV214uW9cW27z2gH9BNGj1ecUka399VEXKZtdWaFYjl/1fYQxvb
naFvyP/bh4ZXP+Z5oT/9NP75NzvbD03PzxNnf8mjJaUW1SuaVsdZNEE/7U1UrUeY3uZ4ExmtszEC
DAmmxFGkC2IGyTuMPsvC2g+pPFmZs4MbvXNic4sb9lr17MwqoFeDsQ9wZkKt2P/1i2Oo9Idp+Mdr
Y59jLgAHOMnY0n5+bYU51KUI5XijVHPjKWrF8JAMf7d5/Dc/xAT65UEXIN7izxcAZZ+m6R1GtO+o
P/mfa+S70qt+XVD9dyT5tyNJf4E3/sVIElMASMH2D3IbemD+0m9TSd/7xcaxSGqqAyKC6SO/9cPU
aBJm4rgIXlDooc1edBY/5pLEJqN0QeONxJt/b5km/lDuIQUEMrqA7xcZjkC/8w+Ue669SPN+uofg
wmFlRNYjQE4wMfzQRfx0DyVuwvjGbOOTrk2wt6MiBngxsF2p2mPUQyCwvbGhQz+orGZRTAA9Dygx
+I7eRC0N5KExi5CFAFngp3n27HCbgy2HsyuEvu8tu7D3Zoqp/z4L0ua5Lqmo14OyIjA2YY7dfZAt
UWYjNOhVHtKt4MoXs02GRu+egxRc+LJ9mI/siDoboxYoS7oJq9kOZqrjtTVW4YmVoxpWtm+w58cf
9ZXn8rDp/IBE4lkQ+ROrvGsx8TnS2ZgMmuQ5kB2YB9yC1yOykFUx9Gh1QZR7rcnjmEIOYBJi3eQB
0O10r2PR3TSRLLAVQ1baeroy4nVKcoCzKh0R0e2l6pI7Cj52RAAcT+TpABMiOEnVEDcY+3udyIZI
oyqpyKAEwC/bOONigr6FceCENVA1Tz7ni/Ejwd/9YEoNQCi2P0fDpG6xgwWbcrasu16mzXEgfGkT
m/IOvjgbPeC+W2NK6LDwd99ZnpHfAO25OIKa1slzLFBKe/FXN5Rqb2N5WjPByq7Mosg3MO/ry0Co
LZc9TqJryk77ZoyXRRk1SH8W47bG3HiD4774ng5uQKKpPe1ah30Mg7D2QnbIVycMiVoAT4mwKkbr
TeTzKnbm58AGIoeTu1yTS3saRiAJHimPDynyxwseNn1lKW+8S1pR36ss/pJKK35zKnckvF5fMZqa
Nk6/aO+xyPIkV8b9gJ/1IW+ygokXec/SyogW5YrAhMrumzztbgyNqpJcyvYp0zPqzRaY8JS05MRq
ByKVwys19BjhMgujx9n3CF/I/SWEMC0rOm2MgA3CGQUGIK7FiZXTe86fv416O79nf038H2SO4OIl
jroHNUuOXUPKw0pF83xjG4w0U8UTJRO62s9GX16E5BvtuX13hk9hL7EDK8T8RGLytb+utDW/Mgd0
ki2LMtz4KYpyZWc562RrsDd1lo17CnciZGucp1bQnkTsXg9DW3srNrhk3lU+fohUU3eVOe7Ilu8g
sPCpWPWh0a1RE3wyeCJA9Lj4ySR2oXdlDwvbri5fprFP72KruTWQXpnoReB62Bdqj3xb+uprqzwP
tVP1abLw/LKr/lzA+NhlBO8RXZBIEINMn8rlk5rejSgkiN3sQHL34tkGxr7Gxhce1DgY1yPRTNuw
V9EGF9krh2F7K1WhdwZTcYh0kUOMXWt/sl3yvnQKRKMIWW0bFpl6qXHyKNlWYSJfBy+st71XNHvU
DJLC9zR3ybmDAbYCSLe4km9ACLAddwMUtmxRmeWS/jeqZJeN+BVtSqEL3pH8XvlOdBxSLjPCFOsY
BK6+L3Q+78sukxvFA3s/Z5osweZ/2TuT7biNbIv+yvsBeCHQBTDNRPZM9o3ICRZJSei7QI+vfxu0
q0qiq+TyvCayl2USmWgCce89Z5/+SOzEcFAT9DyfBuRwgyzhsSObfa/VwCpoWkfEjlK/WIN+x9jC
yjy/FtTF11MwmPnFUNqXuXLfGBbbG8eZvfuEXeHWMgqCKNw4uJ5MN77C1PdaWBXdmjqnqxqLV6fq
7XYVKb19aeCQ73QS23xVZcYJOxgluGFzS+thhonAytjfRdn1xLKLz2OJOCuR+a9lMb3McH9WiJOC
dY9H9CKexunFm8Y4XKHIru9qRc6AjkoL1l1+BV4Fb2fvsS+9Du1AHMyKmohpicVmL7PJmmzmpDxU
aR/QdS/abDH4erdtIr9XJf3b0CAMZAAORFMBCzeEe4eyqnKKvAxAceXdSOHc2TT7q9jRtmKO5q1r
tDkxKjVT7VVBO3PsHqNsaoS1nxjdk3ugw/GGGF+/p1hEJ8SWSYeBNqIov0qVi5gaspoL2JsGyMVo
Kedm5IV9h2uWRyQduPXoVPX2l0bE6hjNOaGY7Wzaby13f7wWHTqJtdACaa1AFMvbOtNcigShq2Np
6O6xngKMKgDjQxLr2sMUm+EV4TrZnYs9WK4UWNAdqdTcuGS0RM+VazUb3LD5HjB79AoYCpp87irI
mSHO4ovQVFjb5YfNfR664NBXVLqD2fc9to1Zu6lY2r/DcmZrblrGcG77prlGA1LrvnQmimcG7ljs
Exvd58oa5+5JX3z4tdLjZ97JkG2GvDs3i18/6G3vuz5GmPijLDCZ+qf9k0Ze5mWO2R8pEmOqxf9v
f6AAYhR63apbCAHhwgqwy/6QL/QAzPiABAjWWMaLAWeRRl3kPnYLdYDWVPZVS/QkOOY4jhaOajzc
BLXlPPIe8TbVB7+AESeWdklcAikcqJwOaqEdpFQ1FotRGDx6uJGuR5w13JVTpF3HH7gE44Oc8MFQ
yNBCcRcvaAXDg6TvdXX61UILgtSiuOvs2WU6xW15ZGCV+1DVeVgrlPdX8wdMAbkQKnWjYaCwmQxP
PyP3GZ7tYRq+BW5Uv6BC7rcxXgkFmIm+0mqsJ+2IbKy/LmzWG0CmSnu39IkYBFWA6DM1t9l3cH3U
XmpD9eKFI1KhaQ66QyWQV/pJnOC091DjPNVujDXALc32Fohrt5jIzPrSaavswDMXU2IbOlLAaQEw
8ckhwUilPwdeG1ibItZTsIHENOy6zIpvA69CFmhOEuhkh0+udq0EsxsYCLp4cPzN1JAX09DWR0Fk
NK47C0RRv1inSU+Ch1gB0nKVtal1u147CUBLO4LptxJNdSO6pvUbJuEXWJO6fCWDsvVHmVSHRloE
+eZZoZ4JS1mUv2HXCPR9TfkFYGxFVJFF5UmOcz1/c9hAnQOd6ZNpOG9Q+L0HiVj2tQSLtAW+2Wc+
SzyWewJ2Sw3lV8qKyGBWP8SA0s7ebMmX3lbZvoKREa6N0IZrOZmT+SYH5sRtIMxHr43gZbu5OdIY
U4w+C/I59qE78q8p+ZLuPkF4feumQd2vR0Rfr72HzQMYQfVCdd7e2F7LKCwZDf25w+ELx1cfOu4l
venA2Ujx1auZK22C3Am1o1smwZfYa4sH1NhOszVRNZ26ppuoKzUt8mdFeHEuzfSQhOm1Tjjtl7qQ
l+EE/yDKcXm5Gsa0juHS1HrYOTzMKXJxS3iEbNJGq4wrJ2Nv6IIG2aHhAkxpq9568ySoXzq4VbhA
wyVjuXyguSw0U0xr0cT6DlBveNm0xrwZkOQcjCRDem3ZrT9XZoYjT+8uBBNAp1P5tygxFgJE58hv
TkLredU3aJhSp1UPIaqENweZy7YvAa2uuJqAIiuF9TsyRqxpbLOaVRDYtHRiRdAOfhYr+VrBKSsw
rvBHpUUZS4s5nEvGRk8ZtJJ7GmTRTl9QqUoE3YVipkMXNnUWX3zurUOdPSIsoSMYIq0hLbtGiRV7
mGUKI0y/EHIDb4G5MVOAKLbbYFNVhrNhKjqfUk1UxwH5xwXfMLswQKG9B3PcbnPEYPu8qvtt6JnF
oc5C0zfS+alChtuthSHUa8iA5tqsa4ZjeqwOH6Xf/6rkv6qSHc7dr6rkEwja159r5N9/5I8a2bN+
szGwSebBtmV5hsBc8keNLPQPVLoBwYdKdUn8/FeNTCX7Q01MsbxQOU0HYA3Sn79RE9Oh+bkmxhgH
mZe0GOHYBEY4nz3MddC6WRKOzik3KlesDUeKwXcEb4x63TVa1dbIVljuSZvJzTK4LIsJqoiydVjV
/tyiULrLGK1qOaWpQ5dsoyH4tIK9G2DSX3dmT+dREvNeXaYRoiS5JXI9t4bLVk9jNJOTIQGewOZi
jrBtG4DnFz3Q7Pc0HG5aK5a8SA1Nrq3IkduMUS8FWR2CKpynO82d0dLNbRTjo2WSyGO2aDDmHXd/
o18Uo8jsdQK2jwm/auJmn9Wk1lyjt0nvVB14z002mwxk4YiItQJVXp0c3KzBhgr0i0aySMkhJmfe
jChx4x01Akg0cyLc2ixj9yrF9PxcS4nvxiuHF1rhQDTsVm7LDvgh6w4TlqQ3mHaXZgT8ty21apfO
eXZImAm/OI1dfzEa0yhXooy999Jz37NxunR1RWYVqTfTgT+Cc0/c3hWpwvoevqbYtInprUdw0/w/
plffdElBvLk+TbrfDhAaV2y4vBy0dAnlwQqwhQ/C7vco2PPrjhffI4JH1k81DTs6GNON1xjTEdZH
jdoxNkaNxU+LCVVM4q/cD/ZNkqKX2fSloV0xFqS4tx1kwOUogAm2xX0EPXA3u115DTVErns63CB+
3NY4YyY0njSMO9bKqQ3zqrTCzvcqCEC5pNrqYzFjfrB5dcQdEGBhFN0G4TBTHvRQWxPrOdESCRZL
tLTzizbl1ZYQWm1Ha3s+WAgz3/XckIeIedvdrE/BZafV5UWphV1OUpOG/KmbnV4wnuutFr3k6h//
pO6x+ugMDI7uPYhiXk3kkpHQvKRBVwSwFcc8aIas9OXvgdF0M25pjdOzZ/KHUnfeoFsW+vv/VtT/
xuRnYH9jofvPfcfrb0WBBLl/LX42Df/xg3+sq9L6jfxU4opZQj5SJv6liHT13+wlq8SDQgsr21wc
vf/qPfKfoBuzmIJ3II78X+us95vE48ty5+J0cSwiaP/GOouj7+d1lsxcyzJN0swpIYVgiefvf+g9
Zjmox7zSp71NR2ryAcTCCSQ80Lw0iK4kuNdIGO/kOfFI26F1ajK8GoW43i2Fvp1rNZBIQASFt8Yg
RMZThK1QWzX4YX3lvVd9G1wNjjOdEDPqvhV3o1jNuYtKji1Hs0kEXbTZyYyKXgNDuo2cpwqfEfcx
FPwkmvHwGOWjaiZQpUkdXWKa1DcM+hCTGGjdMBPLaKOYdCUbxib1XZiSw7NHPUSEk0Bk9opdEMlM
KpikrUrHdJhrVV7qUwgHPiC1fQxA4psmRPg+IOs/j/zMF3sqE9YEzbMuIhhv7Jlko3crWrhNRn0W
GptSG+xrFA7ZicUOIlhJMhs+J20nyGdbB3pg0Y9oe5JNQZtuUWIkINs5KetxUfZpeLjQCi4BBx56
Z4IMbPPBVZxmAfSdQxiRfixIz9kU0rH2CKzCDfZKD3ezJY7D7OXXLe+BLXmazFHnDHVW56qrKHDR
GwA2Ko7YzQGeuojEkfbILa8fvV1TPp7ZWYf6ZpIOgB6VwsNc0zx9EsgQL7rS+oKFqb0TTcOCCsfA
Q46kJWG1yjs33RWqMx/HjIl20pnuLsfCvWTkBcHZIvsS6o2ervMSg4Rt982tdGiL0W0J7KNJDsh3
XqTFxsrFreyvEfoUfjNY9Q567LXVdXG5AFbNS6E1HUC5KnxQVBZXfYN2gQbxRlsSA+18kcRFbQ6h
YsyOXqaCC69Kihtbb61zahlP8WA5PtEJqT8Bht8WQCzuyO6qN45m53tYO2vkSC2ipyS5Dbpav+q0
RvrBaA2H0CkxUpvuhi3AAFOd4NpgLnmZeX0Z7BMvsLc4wEDgD8M7MA9tC/STDgyOSXHLTY78HYrP
oZlFDvzPMzcIdgc/NQ3Ldwr7puRuWzOZOJU6ZjHa7I6vRc0XordAJY9S20aGI1b25PIpm4io3o4K
V3QiPmZ9pH2BUx0eKJjrWxv55XmybO8o3QWppkXTRsHWXGeWii7Nnn5pwW07INhkaF+RjbuY5OOl
6Qe/uHJwkTIkGW8pUJGLhLFVhjvHyqdQPLhBNsbbxhODSfUjZsshvXGIwsi9HZyRKcF60jy3uzOM
1B7ubNiktrWya8itj8LiXmDImsQnR+nypnWjIHoarTlvV51gOrhFGYLYP3PiieOTf+i5k/HkmbSs
VlkiVL/GC4nfxxIMhDHcmUVyGEoDOUFWzgnfJmEcUewUnJf+ro9ja7hr07ijTIPMkZiXqan3yXOa
tmoufEwUhaQLZ5MbM1WON/s9HWhWti4Ow+ecrhBxzJGAJZxqZc7tOZSECIzTLJiCo17m67uw70I/
SwooxjWxEWm4n5DMPpMIOLTvMvUoop45R14HmgX55zFuCxOxQRGkLU2hIc5RviDeJDcHqG8b3Bdp
5wDqxYTK2AG1S8CDBaXkf2/q/+ZNTa2xKPn/85v6BBWqe0+nnyaEv//QPyaEGA0AzaAjXAilBnPk
P2of1/vNhoRKQcRUjtfSMt394x0Nz0ngZRCYF2BeGAJG/A+1EGZmKhgbm4GDDODvkT2WV/BP40Em
2MwZbTYCWFyNz/R4YB+RYi0Pjz3xY8zbTCFvBhHO7EaBE8W19I49wdPaMB6qGhUd/VjXu+3Lvt0z
+ul3Zi3qnY6QSl//cBr/zfDfNviOnz4aX46aUWcPY7GHYLL64+5hbOzJTg3XOcgegdAV3CT9yiUI
lM+AuDNlESuBgFiatYlVsGpDk7lA1aPzwpkafHWLQtw0wHZqtakmmcsn+D/hJb3ooaW0asRzHtFF
U4wzq3kLCVADcW1jJb3KUeI0GtLAVnPBRwezb/HeY6AossGiYVdi1lAP0dSHcNs0DONrz85qRg8N
obqWbEjN1NLCO7qK3Fi4AslmJIeGOixSHYpM17wmm6978Moqw6lUkydCrZWFq25I6rccS9wtRu8S
/Y+FCmiNqRsOqIveSMDdNqLsiF42S7eIzDGG8bpEbkPgEoy3gTZL8AhYXtupeFZH4inFruvM5j3W
I3Xl5Yx0naQ5oTE5VmhJ72URj+hCxmknG+JiMRv3x1HrNZ+NC7VRxnj2srbM6aIIo60GJgGAInu4
W83ynnUzIf4I7Hfpz2kWfcERWsmV3tnDmfw/7YY+HUMiGU3NZoj78SKU851OyPKVmgjYHcGCo5wa
HBFu3VSz0KMi4vOqiHAyfDwzNbQeO7e6m1a3IMPYIwZufm33s0RYTJM9PTMPa8yHJKTVNeLLv5rn
egNl09jWXjbcT7rOiolx8zA6lb1Dm1JsK9lG6Vooh4hU/EWLAVTsQVlVbAw9bWXOOspZvSJ7em6H
tahD54azXp8Q2yu2WZl+DNk0Hz32ucdI6FnoB4WefcFo3dyXEupmPQiJ3aDTYL028cyQ1hgvzF6X
X0MZOVs6k/UGmzcScaNv19kE39uIyxYnR9RbbHcxUa6qtIpeU257zL5qJE4gZSZAfXarS1QgqFD6
kz003YZ2sbezarKX0OkWiNkQts/Fkt3Q5ore4GysQhVH3NKA44PtAB9xWs907r/Y/JJFVE7V63rd
BgmdeDXCJEJTOU3f2A4G55pBke+Oo9ozs+oHCDGJ80zNDLgikJE4GL2TKL8czClazy1zqB218hIt
YDeNuzLqXBI45tUZBFqsgT6RZyHx5U2g3dtjwzieTJ724I1KnLzKZm42ch4PPYKxZpWLLLqAp1Oc
mAFx9iwE52urX0C8PS6KybBJe3AD651m6YBMLxsUGqaquPAy9ITIzeqUPWIS4N710IO78fJ0RW5N
U5POQL9bclnZebbecCNh39s7mZbOgZf7gxcN85vs55GEpMY6eA45VRjkARxXAmE9K+Hw3EeAGFaV
62BGyUnDEH4aq5RuJ5rmiSGhki9FIL3Ot5m8UROgMe0vzZzBH0bSoVzhtJDs+Ps2yi8mQoWNlTf1
/aFkh2jTnAebsE5QyaIHKB21InrCuGoya7hxVE8QEyBjEoSnosmuIDhUu8FwKTwgWJbaVtES6P0K
4Oqlw3JwyiPUbgyJs/yRlkV9G3dmW27GzKB7Xw/1hUYKdeNLk41q7CblvaTZkfmiiy1fL/l7h3sU
/a+YomM/20iEjSi6jo0hfQDBXtzDXhOMvDqGsNWApakqWXwpQtL3JMSyCUg4ZgAKGdi5buIp074g
CAEGONa1d2uYgxtvpI5yH9GnctTW0nPvm5rN+jjlYnhGYM/ccxL9rWh74BElngDN0ZAnkjWx142E
SSXYJesUeX2ylUOv7myTvdwqEE50Q31rPJV9Ht/KaczFviFi8xqJVYUUZWrTbG3g/n1hW4bLx2La
Zu8UoQubwOnS14jajr0ym95zi2odUSr2EOBPpkvllIIBhQPTaqlPEcLhcEn031nfvVtPi4ZtLVFy
O5rHIUJPJxietXmbTGZyUKkxbuqBYoG1YTwkMg2+MK0T/MFNxzrPQ56atOYnvWTo3824ClCDG8ww
7FpeiNDGAysng3QMvRHYEMYBMGHfIhpoYSZ8XLa95kannL4f6CqTL9kLuWki5z0xYWMNLmEZKXi+
x5gZ/iGhrXftmZHgqPm7UTceN6INx2kkdCMJWPpnO7sgVDd4Zwh08CTzIhwcI6bfHEajjj+uqqzk
crKx/1m0+PiBeTSuwA9wTYfYHS4R+pAmgjjCz6MJ8Ynij9jVtZdkSOsbhXHkZNm1leG3j4pnio7+
vTez5oQLUvqKyeRu2Ze8ZVpavnOX2kCuJhmzdCSydzfUHtFFg5slWvE6VSfTrcdmZZsRcdqiQaS0
6SaN6n/IlWduJ6XF6EVRLjw6CWEsm9qp0zcEOSG8YQ9tJpThkG1z0mjYyNuszfEhRXKg6+0iGiC2
r9fWiF3VMybK9JEtHJcLdb6V9FcavujbSXfu0jGwd0mSI903LSXndQE34NzEg4Pek43XFTEk1oEt
VvkylUG7bTst98tW53rh6IALqJlJ8WIiEOB3xv1XA+TaBsq3tbxEVX5260ZcNCxnPEXNNENgxkGw
Yt9Fe4PMbYi0UhrpK3T950YTZLNM5NiuSR2vjomLQHPFU6fB+UbeEq27LBiKjVbW+S3Ov/ayXFRQ
1qKHGj+kUcuUjzzxRTHVNc1t6AErY1NknzGRRf5Y8ohdxJSVtu+NTdPgAYiRJdg5kT9kx/R+sKi0
hmSs31yvRrqlZo2q0mqwAtGPwiKJ7sTbkGOC5Est6i/3QwjmLZqw9kMeVkEpw1enzZJWfJL0F7WY
KcmGD2GZ+hCZsT1RT8aH9Kz/kKExEUPn8SFO0z+Eat6iWesTxZuAIVJR77HdWaM/DkGEBpsxPY2U
zHTvxkUDV37I4axFGeeqlIU2oobcuaWTJWcVTekIwVTml9Rt46OiY3IrzEG+1IGb4MsJ6XunWN7e
LREsI0VZF7u6UczXtTDXSUoVM6+MWkYd9LhKXMOyifIjhAwP6ZHEI1noFglCeqgfKjfJ9HVR9nS6
zM7RyeuoI7M9OZS1UOj/V9b9N2UdKLNFCPmfy7rLb8P/7V/zqonin1m9f/zkPzqw+m8LDJcqEZ3m
vyo7ibyTNhgyc9C+chFx/rOys+zf2FwiFiVM7GPeRc/2jymXZdDORSZKKUYX1jX+niP9T4UdOcYQ
Ixmr6XwK5ms/V0+W5hDc4Mp5nxY2j90M69BwwscfTsq/K9I+l2jLQUBMejbSUv5Bl/nHEq3lLq1A
UM77LjXq1ShJloogs6yr1Gp/70D8x5DxP1WDHMritOBlhW5H8vzPhwLaNdZJyIRk7LHYxRl+FsPA
ECZK3H6kWzIaFgC1xpnWES2g8i8O/6fTiQ4GaBjjJljKaNGXkeIPrWwjm+m6OUa9T4rhHkDEkxv/
FeJy+RU/leLLIdh+A2bjuv3eTf/hEEppU6cHot7bYrgfbfORhlm57gyCBvS5/vbrK2cuqS2fD2eh
ccICgLwcdTk34o/fCECZ5YyYs/fWwM4rTHNRrUuPmWZqBznNQevBCoaaTVIIuIqXa5nkOBs9iHg5
I35FilqA1skIhbdCoZIeIFqisKQz4NXrMcswMjQNyirqAVENKzakK+KEDWQMuflmJMMu7Jv2e4Gq
l4Ko1Y3HCcveWps8NpWpVpiXEUQs34xS0++wVT1OSaAuYiccoJgYEgAveVD5vWNn4VM8oSL2cmXe
BGFpX9ltkd6yX/mooFFKhm142fUF/N0cT1nJPHSFbrvekgA3H1I3PHeJRmBTnn+3ZHZbxta7M7s3
rULPOlhufqz0EZkurQ8vT+gX25hNcqhwPi3uepfWNhgjKgG7SYZveP6IP0qiq2oCVIWvg76jkXeb
oRycy3EEDO9pTnA0QvNRaoTFJlFMgH2D/i7u+28mu8f7sWhoeAvoDUC2Q2BJbJJokeOK60NfljRv
eX/1+znOAlJEx+hcNDZ2D5LWAncaTnaoE5WKnxwVZ4h5zDu0btKN27gE3FyzecLWZjPydmN5URH5
rJ+KCm3vthiVch4srCdPERiyq6IU/B6KQOO+FGl/ylRMbIjJYDsmxz7nqtrRKchrdSZY0N4YRZ1u
84EpLArH5Louy2mdDIXY9BjUt4Ap9Ec6+QBh+npcwzwwuucOhSKGH30SF7zmw/s4ArJcxKVYBU6O
/rl2SCQYYuEdZo12PN0JdVPNeMxz1VwE3mQ+17Pb3gOGSPdgFMQZwrSzz3FHrOrZibHOF+OOCJxn
UiIwCdHTDSnjzXFvNbF3oztQYjWzUmfy1crrjtaNgejnHFJu1GtmtvqW8VP9XDpL1k9M1ttKjHa8
U57VneJgSFfBHBGbJxsyFUEyQc+BSoaD6SWB3XPgx57GfqFMB7U/VsNNNaUPYNUWLGWi7SzShE4t
+dmrOELV1HdM/rVgEDvDZOgt9Crbk0aEXrRq6tNEZz9b6aFdXuUT7w3uaAOULNZ0/cYM6um10Uod
oS3xEX2YaKc2dIwd+mtcS8RvkRqRF+kWsZT0ax1UBPIes+R50TRy4TAmboMqmuj7uMGzm7YFyXWh
twuDYDiNCcJGuQTKOVQ4u6bXA579XFsZFlo+1G6wh+zUW5lONhxnhFgXo2e62yBxvEf87Mk6T+PC
d2T0agbmk8ceaBO2rX4Lw1DfG735IrmumpuFdwxWkKlJzrQZz8fWIgOnD6iKZktrfVRCQPJcASth
Ts5aU1c3SR1kflHPX+PQpeUQ6SS1uCD6DgGz8A1wxxucmdt2JB4o0bBFl17F7D9donUCp35QzMLg
MzWD5lc1WbkdMO/XpsfSVUaVs2lG3PmheW/bFdx6kariUMi+uaZ6M18XrukhzgeAGoI6dewjYxNF
VNqYrar5MshSynq6StNDKVyqqNKeD4JAl1Vl2M+qHAhUxvhN3RIgjq4Cw290Oh4uPEheADgV9L5l
8gDNLaPQvmxy95D1xkOaR4AZAlGsQ1cdLeVq/jxrWD5TzT2HQfotQH9Fg6fZyM6wXjvdqt6oP/ur
ikhfSvOMZ48lwbmKJ2JU6ARnByc31B51MoEcwzx8IaONfSqTWFYSXBYTeZY8QCutGJPvXqJlT2Ko
9ftAztaNOSeOb2aeWIsspw1Y2hng9yxqN85CKhFYor/m+aQtchEsvwRXpkomjyAoiv3kEQW0rlWG
YssarXVisXog0c/wIkoL5kwMd4Lkjp42rKvtkQQROlzLd0lFggnV47rXgZ1QMbjyPmtGsSvsOMep
bE1r2U/xHh0+RgDHi/aM/spTOXYARlvbvnJikULMCsMXF2QYLPYdsmpOP+7FB8HK5Rv03becpOze
dEOxtnVBgaAhnSB60Nk4Q54/tVNqvYy9E106ypmfmsL0mU/ijUwqpS47UbVb3MjceZNM9gj9aaI6
3GS8PFH9NiSa1CrdOmHQHHg/DmjUTdaMeiylc2pFPhm0prKm8/+3yf9vNvmIH9xfqiwuyg6A5Wvx
+tPw5vef+sfwBo468xGQ46Zrfcxv/jm+QdWGbwsbIBtfQSzwDxIL0/yNcYUByMkl0c4jOPifm3yD
X+ixJ8czhhSZ/uffkrKZn7albEbRiaM3syXjIAme/edNXDypoUNUoQ421anrJ4kmbnVepGe3Jy2j
rBMXy3sFTq/RZHAPWxcDfV4ER03F+Kpo8hFmB0+y1J1il1pzvzSOsnxFVKp271Y5LcKowr5S6sTb
iygZr0QBfDVZ4KRjFGaPFqzgTbVAHilogzPLOJbpwpC9r2rytRAEqGHX5tq8p9ng3HVFN/6FRfLT
rpkzYMGrBuhr4MiF5fVpY57QkWXPCZyRfvJ4TXQcL68JlqrRtsv34nP/euNMVffjtvnjeKgHTYuS
D5XqYgX8cdvMbFUfwzStDoMGknMMszc6m2RjBJyDXx/p0wZ9OZI02d2je8RbiPLx5yPNYIRnWngZ
qYMMeAx6NLSLgTQAr4rvQABYuylKgttfH/TffD2JoZGhIDcTpePy9z8UIYluNENOi/lASigUI20x
aDW6IW2/G20oUH//aDZjTHyQLj7axTz549FCzx3iIk/gveiDnZ4Llc9bHK8EyHWZd//rY4lPaqTl
fEIm4CBwoCklPxOgR9AZEZiy+FBHY0aiSMTAzq/rvPTRxzDUh1F21TGzuxigXO5xIbbVJm6Q0/z6
c/z5DGPGdOFm6Yx9JYvKz98ZL6ac8o62cN3xVicBeSJWmP3WvecsmoVfH+zP9xCvqaXl7doLbf3z
eFcxDTNb5SQYF+b5pnRV47caTzDye3apUxOToiYLDyjjr4/7776kpDXCNMxh7q1/WpfSMBni0KmS
QzHUPZ13ruZgdsOwKmK2Y3/rWAtMHnf0Mizn8gp9CQj98SayYm0QfeQR/s3Qzq/HScId0NV0CqfB
fPj1sZbf9WONvhzLhukGI1vqli0+XbwkJ6VI0aA9zNM8CL+kJXjMYrMX/q+P87nb8XEcugDeAmrn
djV+/k6dkzWKzOQY3A+xPLQsGRqsrKlgC9GDHY/iGP3LqFqoQjNT4mDDOCU6//ozfLp3lvNKlCML
HR5ldrWf7x0mMGlc2y2foW+QH2N4Z6g4E6QRmFN+LEOXmZVjTn+xnn+cwk+n2GAJgliAc5oGxafL
2YcOLdxAAmPAzPekoHocHdOaLpFjRTtlVgUWL60csUJNYyjXwdBN/WFwivErnqea2ABCSY9pUAT7
cFFoB9iCjsGcaDe/Pjv/7nPaXBgaeUsIy5+DsGwzGGapaVTF0nmbps5S654GCZeITZ+D/Jg5y2pK
NIl9txzSM9gWcA5mEQSHLi2tEy6V4DDGrnlJU6CRW0hwZYKpxJP97tef9c93ratzNlHQY0d3/qR3
172CaV82xGCw9Cldp3hpUgYUzV/16D499dwxWNm5ZIwaaH0C7P75ro01g5OiNTEZwZDGvXiBGRdp
aZ9QRNt3v/5On5fzj4Phkzc+eMS4Spfl/oc31eQ2dmONCct5qVI/dIPeJyuwW2c8KkQ3LmjvEWye
6Eb5rOVFuGNu0f7FiRW6vTyJP9+uromZgIQMNgV8nE/fOVOVZvBkBHvZDWo6yMxgMW09pF6HsKvm
G8SU+pu9QNpjyDwozquIsJQ4xt1I6hh87wa6/NHruum6JaK0WzU1xcS6BoEJYC3N53MWNWQBQze5
nTMz+N6PXfboTtl8Jgp4pCtVK+dO1gDBDcSvp17pLLhNPhi3dpc6d05U6fuWHvZFhM+o88F1apDs
hvlmIoerW2VMla9ypbevWTDpb7PGNg4LBJMwbyyC7/C87epY5DXxlgSFB/sZ82ZDIyWCGIyXbdkj
lBgaV0VN3RlhIXwvutx8GEyzoiMc9DmENNyf37O+tQY/h00YQV1JonNo8mRbNkuLUH381kUs3mUT
2t+Rj7gGrD62jUtqHPDMIfbCDi6VY+0GS2czVMix+epS6m6KpJbPbj0o9xagMvcbT39Iu4OKHzlA
pTRs3A1rJ94v+TzDbvHH1AvPcvnZhmnWOZxskF11PICjlojt773SnM68Z7LHup6Gq4/TGzikQhhF
pN9UZh3Bbp4pdw/whx3zaODdPaehR5sPuFWCnORjtcJEfFLtzArlilF7KcqUO7LUR3jIWSbomMe0
hFb0c2IY3roe3UMIs546pQPCNEK9uF7cfkvkJ79niOLojKcw9HGGx29K92CLBkpNIXAT8lRW+GpI
wAtNpL5Fr4yVZnBucyIT3rIwN7aCCNhXZsnEw/PQUJUGcT7f2CTbkzaJqvlapy1HawCPgC8tEb9Q
+7M0AXvFOK5jQDaX+zBfWAxuRyTseorcNvbnUbCBETkpQEVPHv1K5u18pusIsDag9JpAufekNNga
6rDFm4sqeslFSPgCSD2SAQ0xDQ5gN8CrX6NhCXcaXe5eewGpqyAay30HMPHSsUvt3iGOl+sYWjTp
tCw5pm628Wam8VhvxqtSy+otVmUBmAFqJ7l/NqLSUgGmjuKD7qrihELKWpPHHPuO0ehnYRbzEaWu
szelHdyHrdyUFiKA2inS88TR1nji5FU+y10az9htimDE8ZaYz67LYwdfkazpiQjntCPsSRtnlAWG
sRb4abbeSPMYWyVQKM6q8ejF/VUcFtMxEd42ishKJu26hCeIIDTSugqf0eDROuVr0alRa6BdGb3S
hYLbWGjbbOtZISw7h3l8pUZc1xhURr+fXGvNC8fc2nX84NA23UxNZZwyO1vrXWqvq7YYdqmX6+t0
JoQlmnXn/9k7k+XIkSzL/kpL75GCUQEsemPzROPodNI3ENKdjnlSKCb9+j5gRKZEeJZ4Sklta5GL
yGAYzGAwVX3v3XsudhRXr9IweeiS+R134luDUnmbGaWDsplIYZvB8tEwgxf6r1GF4aYp1vNE1xGH
v/2tdNyTBoYC1iO9JmIRurriaRiic1358YvCpLRN3Hk6JUXJAuwuZ6TSnq8idZwbpbv23kqL7mQM
cAG1Fpfcb+egWbklXIAQGmNrx91HC2jrMFsI5VG9DhE2/tjJTlbtLr1hI/YvvVfwhurCBY03zLb+
4mnX2U1jAXxQDYBegdK3txyU3GQzkgyxyX1g8hLH6Rd0CePjXHucH+oOMO+qGfR8kwO7Xfyg/s7N
gRtnOBKO6JKB3TFk4KKcom9kbD4wAxof/HGet47u++2y/xB1XDdwXNOmLe86xeTf55dWHNElchSw
c7zxcuYskgco0vJKdGth+ilLUTWiO4jYEfw49A9NRumDKQj7AMe8XahNd9+PA7oN2djlbWeqZ7/Q
wFVR011dOt9Yzgtk8BtF6kC2Q7hIyHLT5bsqy707s5+6nfD7+KvK4vHs9NNG0bQ+ZYBYsUBA3fzm
ENoQrbwK3zS8Fmkcq1AmJxJ+gQfYIwZoPZQ8mBlnB0qEwrgvZulvy1mCBYMYbZZqeO3dKvip3Inu
q6gsm7mY53+dMBHovemlBjCvcVpIL5zHwGEfGq3D62S0ApYHcjS60Ax8VOtD8htDomEsW60aq5cf
jY04uhmzmcwU58YvXfMmjCQ4Cje0LohFaCjGlb/v/SK8L6IW3XtEh5niP0tc2hTSejJSIKeWKsIT
X2r4OHnY5NmESVwHhux+n7TZ3fvKoGvQVt0mqEGHBYJHgCztZjVHsbcf4azsRKAgmmLx/pLPXX0H
Cd9ZlZGVHaOstZfYi3Tj4AFuh8jaD57Hgx1WN4L2wToqQ/subguaj63vXMI4BkbWQPqOvNbalMFY
7wtTN7tCd8Fbv/iVWWja9dCh5FsHqpbgQqH27ZOhsguydNB/xV2EV9icnGtvBvWtiT1ii9WxFquG
lIBqO6M5dwmVG4o9AaD+q5cLmjh1G59Jag4wHeAcOSK0nz8U5fhFkdl6r1wD/B9xF+hmEa2yp7vh
KBf5gXelYse8h3ONAsCqT4U1kx0wqOZmzMrirhGeug2wJhyctktIkwmDQzlpeRwDcLaoiYNzDfbh
JusxfLjxUL7nFRKpLYDx9qsbM38TIsP04JXwhhof3SU8FXpJsKaf/a75VvLSW9nWjL9CTwM87CI9
vJnojkYWgQ7EegN7lM0V90mbVCDSMt2fIXamODGQ3Hp9us1L+/tohAB4QbHlsB9J1qvieL5Bo1e/
+1Y1AGHOkDSF7IGoLPR+9khqR12n7ixz6N4zmbNmExRQQrINZR6r9eBCnPS+KLOv/O47FM4APKlb
TcnPxJhbkJId6bKxqyrKJGX8bEVS3UxeY1/T0eu/AFIZ3l2ZBq9xH2K7ryq44xBdmC6z7c1l4ZO7
VJXVwRDufEJUCeSoFAO5SiRqm3kJCDkYClJG20WeOObWmlMUqmZ79jeqaOlq2G0E3aGYHN6VYthV
ZeYNuaIF0fUjewZ6tblcF30vcAvkdULYQtZOBysa1cmSZdNvlGvXLGczYMHAyWx42p7dH71wYhux
6A7xXCK9WcedNp5SMhJ2YQ5orWFT2Dtmo06NTvvvDbXRIoFiSgN++2crg/RbZC+PMh0l8ybxGxuw
ORLXgzCd6Hn2bOfNsBvjp42++8IkM37yKhxEVs3LTu4UfrGqlDjb3pPfosZNOU6aiy0s/cLBONqq
SJiEu7cPwnmOEWYCfmF5jYqIh6p8Nr3KXJnQdv2BoIzMr/Qad/AOxyRAvopBqZub5WricAKTPsGo
UUmS2amxV5Xj1utwSt/zwk6qtUGdDEiJmN6Z9A2cozbOnfED4ki4p5Z3mWvY4S63An+dl+JkdyVM
/3TAkOb1O8Zq8ZrxnbHxIx5nM5us8+yVzD2sN93wwkndB3t7bvMVw5NiTz7O9NgKQNJ2z5A6q4af
RoOWqNUw4cUw2KeUxu62o5t1SuVcHEKT9oA9DQSoNLLfN4RVveeK8Tw1PrsOB6GTixFr24Vpy6xW
dRdTTdklt6Z9DjSXoVUyrSmqBa7aCWedaYFjmcTBk7BUzXIIKE3IroLUzAZRR3eT1SHELDJMqqr7
UNKot41R670l8KaQR/lNzka5k/hkzqqhd6BRN2VjBzTMeEuFu6uJAOOcEl6rsjuVRvs6lvq2Jz1H
1eJLI6MbllwaRsS2Y/3RP7M2frbC8MG3q33DaRqYE8R+M10GezQpfUWcgmd2ay0X061heV/qBdNv
1vb7FFocrEgF3ASJfSyEVBtca3jNGmTG/shAVXwvB4jBdklXe+UZVATx2PdfSar+jt7kKGBFIvAs
0nE9h3P81cQzC31SBjmzOARu8zyTGpo6e0tvhzZ9IW0LgohKLl77xQyGHvV/G26TLn30nTg5+HAx
yD4a+hfDlsF2And5GKhhLn0vASqANednPpsnz0n9F9FhT0rLVoDaTshQSltBe3TMlnLCD8m4qkfM
jeAO8iWgRegLPBxD7pJyesDqGf4wBXS2k9EUNHRWedgF5t4e7NE5I3EFzb9qURXfkRa8vJ7d5tnb
TNN5pHGBIeQYkxkdorHN0XjS1XQBwZrg5HZMskHz55yHDr7T+8ZV9QrcBZPoDC5QSNNUdCMlJ2EU
RJHajJbjPPrZRYIfIFdlxOAhdJYcRSikCEbE8LmOeex75mkREK14mWnMdR+99jEFQmS01Bi17Z2z
VBOexR73HLTRfGMAPCeTDmCmmlthXjPDS4etWlJbyt5nWRq7zGGGu1Qn+K+Gj0yT0JcJRAemleud
FUuCtHICc+LSoMkdY2R9sDqPUaYnqUSQWZrvoNmFd6OSYSl5Ceme1wmDeVh3A0eHwhDmvrHIhOJs
z0vjRTTwi1Kgo8HER+NbPvUVMtBvoijtTSo5/q3cpLnzpMY7OjBbxuGGjr6WRzvv2Eg7Jzo5iUdT
ALP+DQxuegTLpObzekPjEj2LPPwYCWLiqBOGPZGe5cvnn0Dytx8QgIjHekns8z1PH8B7NG9dCa9v
PUmbLkHgjLej5thjUGwy69GVeAxzbib+fY8cCtXuPhvFREUwRpnqYNPn9I2LMm2AUKZJCGGWt1gm
BPpAIKv2ovS6r3Wq+ABpxiuyjuj7jsbLnZcW1kvZm3zrVW7ynsdJHqVXTXf5xHlXA4Y96LwnYbGZ
Z0VyA58LyUT01HiUfe2QNEQEYc7dc1Sjtu/7wpebIV/kF6mmK0LzksUAZCwiWtAMtTt47TGPzLLk
+Te1cQnruMGna6R7M8/oKAb6HErJJNYqQvLH2DvAi1WxrncKmhTzZ7ROV/RX3rnONBMy7dG8inR+
+nzuDDK6dkPGN+BooGqg9/R9goyDMgmYMu8vaSKSuOmu4URy9T3+Pe5J0TNls/hHvqvpWvtkP4H/
IjMQAv6NXVnVvl5acV2Pv9UHK3arizHY1DUZ8Ih/9I1yTV47HJYXLDLxGNuhATsQKQ9kAfr5fhNs
pso3XwjT0gSUuPLoV8u/rRV3yxITD6zl+PPNwAttcXGEHthpw3xJyBIAjapIOUk7nvvE4HhN9hLk
mM/GE2Dj6Ke2XJpKGU+To3lRWHT1G61EJt9s58MXZYNFwNgZnYYkqt+ihFzNGUMLpuuEn7Dr9Mwm
RxWdosaq33K/w/nRToazmtFbmEiDi8h6oDjgE1b4wBYAMvqUdYBAeR9WqX2hbpFfSXjlD0ogyyd8
kvpmwNL7MOYq46TFG7e7PPlRYjV/A8fEpae+G06FIqBa0XJFAhYY3ZuGNxSbdORUy38XykVAiMS8
97qB/EQ0hY1qvldmEK5DhnmoXWR0MhXfjlIRP/aJX2DUzyEdiyrcKzmobVyL+cahBX7TlATDyRHD
2loLbZ2L2LZuKwepF9II3rmi8vE2FcvhHg0VzQ/GosHGW56CEQLJxWs8WgrAU4hNCHDwrMaw5ynx
tfkemxlBgCIwIL4lDb/pWnqo2KhOsfmwPuLIrfYxJKMnTUHw048aPnColmdQmtDUgWtHJ5wk6DoC
AmcPhr8EeAY+ZV8gkuEjENTJML+t6aWDvI26IWAKhSSNIF329nibcKxgZwT/dLG6obomo+qfUnMM
fjSDG/1M6wmLoAfVjYwXdiYXAcdu9nzY22HFE4AcMHrNxJId2Em4bWjYaHBviib9Z1Dk/wJ6/gOg
B46DQL35ezXzK13wv+oc/vyP/ilktv6B7I/dlknsQrH1ae3/aVP1gUIw/WHIDmcC851gVvVPlIT3
DwyoAfNMgf4mYEz0L52Da8LFDXmWLcYOFFa84H8DJfHrYCHwGPH4HuYA00Nu/CuwxxpEO5hmXB+h
bYHNzqvYu3Xk2Fw/l8q/3Jq7P1r3/4ce9F0Nw7D7f/93GeH9taG/XCtgmsi9YEps/TqTHjqT5NPA
qo6+M1pXzanpipIqfMZQEVzaVofb319vGRD8cj2XqYkN/wzLr/PrHEMayFkbTDVHv7SI6BvNhp9q
RvP1qibXOVbUNs4WgLj1NIrUfvr9xX+d8fFhPRPQA/gQxu//NhNvDbOb8K1VRy2V+lEWJZG9hTUE
F8wZ08MU6fA5QufyHz7yf3GLCfaj7BCYjpdp0d9HN6pTGeufXx5liWYD+6j6MQDLY+SQUojH5vzf
viCKe9Pkcjy9LLD/JhKhPduAFgnRf0X12SdliGgDFW7LwDG+OdEgXn9/W61/u6/Arhjf2uj8ubn0
AP7+CSFcmjqOpuHQ1xMFXY8uxV48qux4wehWJa2x1LoGBZ4gf86th3bwqueqgZe7TkROARv7nf+g
ZixUUCg9WAAN5tgLQsLpZbaD//AUeP5/8X4tkq4tHkHi8uxfZ+gVzsSY4XYPqcWJ3SejtL2IyRRJ
5ru4hndStljhaMEmM0blTnnWE7/B+cGAlHGwGcyIU9oFzrGcGw8IG7PrFcIVnqUusutzqQPrSoB6
iZmQWMVyW8nBupbEeJVreina2vR2F5OoJdMl8MLWwY790Loa0jfktvfN+twY84QdUEx3UYoGcEmm
qr33gO70vKE4JN8gyFs7O0vHQwTEKiE2aTDk4SEzB+NrVjCYeqA4lzxytO4wK/ndjE+ZbndikeIW
ioWZShRNNnHc4qh1P1XzeIFOSkak8Gg5wUpy7cVuHT7LueR3Co2Q3PBRTXdhTntjPUVt89pndvOq
pekcxZArdPADofSQDIc7s+sYCYStZvmazCwETyO9t0CSRlLLggMsJ4jm1UnU9GC0hvXkKbbpVKfe
G+GFNkXCHE6volagjAUoi447C2uDmTOfFLcFAvui44IcmaJnO8tzuemD0Xsreu5joKnwIulaT33I
l6apRZ/HVntvApPIQxp34bZ1RsLtZg7xAf0OAzpGN0TTwx/PKgNLp18nSDP7G3KZuh9FtiA3iJtu
Xu15aLp9Nw6FXhtMA5NT6DNdOuat0SJRQFoX0JN37eRrMozhc9Cwnm5U3vsTvWSX52SohPtWd0Hz
mhABQsu0DC8htOJnzjGE57lVypMx5Y2xdtFmnznT8PVD9yBpt5+bcTOIzyAFu2teJ4DA5Tquc72I
++nWYf21nGOfZOliHVs+6+iGxSqIa3n4vP/upLy10wfuNsl9f4MwN+mos2A4fv6NiiL6srOZsW7o
5GDwWe8TXw2bMQ7DXd92PMDJ8vMQVA/NgWo6is4cksxmaeT2pA6QuPLA9NhCKqYY0Pf0S8imuCqG
K40H4zK3p0cIuiYNp6hmWrorMtz+kbNoy+h8WOZxtBRtK7wLRpWAm1OpsQdbnY2bNjbm6IHMWSLD
kxqtMoZ3eCAXm1DsV6w6hGfMBoTMMet0ejfOhj1+7bj9CLmrath3NLTGlTZzrIcBBkfQNunK8AaP
+9w9NTSDthNByauogj8XYiltk3Y6YhVxd1jUnCsdZUTaw3hAij+hOa+nJ1H2hBA12EKEbcxkkRHP
02EYf0FA1m5QmYuVgjd/a4hEYTxsUcMrMLbflJvTO0ucbnSwzqbTmaj14eAGdczR3bRrxO+1voJT
iH/Q8bOuokz9U5UmBLeZ5MVimHXni1WRBcbM2ujqlSZlZV81Wv0IcRUQ7WuQy7Xh4Q5PuPBJyAvJ
rwgRnPvRs1N1qtpYhvtFJTFhHLJ9q6iBrrjwPPfQjg5LtuU7PHQM1nmk5tzrflDa8H+zLk8PbHM8
y3YECucgjIhdWst0P3eqgeKiwmeQtyie/Dgo4e4Pw/SgpwRKQ8LZoqECfCUOaCpg341vVNrxc+YJ
Fszazp8yw8y+ZlLzw0L256AE6lKychyHZO3QTFZhGFUbttEaE0y51WkG94iPEe8sBx0AhYc2w6+6
a6xvJXG4EPYTtw+OTonRGrxBg8gdkALdD1BlzruOB09sZZWfCrBRl9Fo4jvZZckxDkJko0n7XCj5
NpfTsvqn1jOichA+PfcJ3TnrvNcAFIJoYX/rjQjDAAReOLz4Rh+xKhAklA7EbDq9QTQe0YFrfpeQ
yqNaBruwsiu4dfbU7zST0jIJGqqbjiHlQIdh485266+MwvUGXDdRdcWh4r4XlsPfMzNT8ouXhHb0
vigJ5aptm6jeaeKhixWc0d5d511uXJj5Yrz0SyDmWnnxy+wH9SFleHXrJ46J8Vele99qCGyb7ah7
ZQjNWaRRXnBxRsZYdGn4WtswlFuGly6LhVvE8iqDbj7i7w6g0s9sCyUOqY1RiO6HWWThxYs8lrdc
aB6atudJ6WLyEuPJWB6lPqbIpoVmXR2q+XRFn5c1PQt5ncHm3QiVhJdu5KtBLRCyDpY9HQhywOZx
lTIDiel2VzyCkxOHF0ExVW5i4ElvhRzkYU4IulwPXtx1e0ReASgrRAVZUHPljM0EkrAfTHeNw+WF
Rzzs3p/Zx2vJhZ1Iu5TKGQv+5xKIziOSUNHi5dEnkju5U2MVVKu+oVtCi9RE+O9p6nhldD8qgP3N
il4YT4StW+/NL9gfERmyTpf0gogMa2v6fTAQfU4MM3XN/o+3ZVVAgfdtknGSiAyD7csnv/rcFlIe
sBBNaGM4+zI2C7cWkVeMRkZboATr59KdbiwR286aDlD9Otptk9za3sC7xmrLZx0HzSUriUvswW2b
gsK3EVhMcA0mcYuxfwzMwffX8eSKU593ZM8he5sfiVP0XgU9EgaC0sguYyMnhnJFn5E32Vvx0+iT
A8G6WYiLy0y8Y130FzCoYZ6aPjF+KtSX+6QfQbHxnjnlpIYfPtvTyGNB75OdvA2V9eTIlu0phi2X
76Tv5ni7p3S5oy0dILjsM9t6D5aSDVOyVDFA5BvNyJl7033JE1d0fI2G1VI1wAo2pYkVjWYZpgov
Mp8tfPA4Itkq/fFROKnRPw5/ILfSPwBc6A1CcFyM5fRCp4rbOd3NeWqA7coCTsvophagl29x3ChM
aB3pJ+8LskTKnAClxyjAgZWfZDDyhs1T/okLYzy8TheEGP/DAbVgxYpMN7jFkvaBuXVyzBf82GSE
6clQuNqGBU7mLpiyeAGWzQu6rOjHT3OI2BC1k6wQ1J7duYsI03Xu44Al3aHXv7PM2CLfHDyaXEBp
oIniVbzA06pPjhrHEKDmAwNV6OFqpRbUmpG6HolZ4NfCTxKbagkE5Bc4rlkVfkIr/mkU8204QW/j
ueZggE7kNlSNeeuV0DsHcG+im8sD5pKF6QILjsjGeZctfDhQguN2ct1bd2HHTXZf3fNtsy8vZDl2
PlCdn7S5JU0iAEAXh8VNn7vdyuFW3ZoLoa4xRI9XCGodIIusXjuxyQFyavfFQrcTw50D7I6TX7W1
F/6d90nCcwZM7itibjOQrZU/ulFwMDL94bUCfpvb8xPeYeMdEwCFJmwWTgTDMn9H3Unc7rCsIMli
NGO/YjVUWX3uW9s40t5qm5suL3hIy4TVJmV80q71wHRtBQk6AWCfjxkiAo7dm9+XUUuV9LfSGK02
BYdHY8GiBfFr2Y8SJQvZ8ZpD430e+oeJlC25HHx/f51/q34g9eOkoJdB2e9SuP29WgujhOzMWjWH
ohIsxr3vW0/Y95FLuZNVn4W7lC6fy+Hvr/tvpT/X9dHYI8mkU02l+PfrUpIXTlZPzWHKCvGmjFIe
GHsX0270E9avuqzmByES1uJ2WE65v7/6rxpjLk4uEVUxP3DexKfA9a8Cyi6je2KJ+kBQHQWIDqT9
FCyrLlocVnsVk4QI0VJSliwnb+wCLO6fb+F/O3b/oWOHrtr9LVbu5i2tPv7arvvzv/izXScIiXIE
vTjHZrWny8aT8892nfUPkGk+8ljL8pk000r7Z7eOqCr88zT5qPADx4Yv8C/0AIYlmgK0gkwrpBmF
Yel/0q3zoQLQRqCrtEDlfn2s59BxHfKK8fxEAFa23nxD+Ojvn10+xd9XBppV9IwDBr68ZbxPf//l
IPpexrmhPgyRQygAbliCegPBLf1Xl/Tuj5Xmr63A/3SV5d//5RcCpXSaOF7qg19964xv9fRBufg/
u8QvS4+f1i5iGy7R63vfvJ/TTavff38J648F7O8LKY1Ml0abzZOxNHr+/kG6wmiyeGjlwTMq+R27
IcFPtPDtLZNoffCivKBKLZl3FD1Dtc7sd1PnTFuBRmE/T8O4T/E3PtuJdiwSHLtsI5V/T0bNAJR3
mMZLKDFc18T6bBw1DTuLSJpH0DTMS30Ork/zIn7zMz87dwI6RFAj7+GYnwVBty1qiy4ZGU8Qw/C4
MoKCs2r4yQ04UlzbbV+vRCpZhGXPAM8s/LMJBBBFt4+jP/Hm5MZsDcHEpQBwZiJlTChiqUfLflrl
EyE2kOj6S0+uyJdU8Y9JkxC76bffBRQH3AElOZ+UyZvO1+zMdndxc1t9of3j3o/g3PcGKrNt7ciM
waSZg+S03B2R12Bppsa6CdDkbDmLTasJ5cWD4y/bOyOci6+zeVvrwJ5RKHbWDSZxfg/IeehP9Ml9
lA3j91CV8/2gHbJgRTT5+FcB9hmp/hgrEb0kDd6rDTxb/QU7gedsRm19SDkZxRrhu/pptC4Baewc
6jm0UzLmJ06198Ng8kLLDcZ3dVMjrFErlNTNWsyegNYVKWJdUCaB6AJVFHmVD3yVOFNEVsoHDJQZ
1yx2P1QHLGicVf8j09MXV9sfITkyr5PtkVHdG+mLyicCbmekmiuZtLhwR/djmWEDg6C1dMhaAHwZ
cvyJQT8pVb3J65UT7yOb/PxUhl73nBoknZB86p/LoE+YoY3R1vEkzEJAQfdjYWfHuHKGTSgbuQN2
Zu6hzGlkXELE65CwWfAE9GbWugjik4fM9oD8gQvYerEMZ2pP6Fx+yLxswF+u+0fVRPwxsak8GEHq
3Rcx2CWSSPMTRhQXKl3dbwe8HrdByO1ctcQ/b0rUlxubtfOqxjDLjhnC6l1TAGQnRSYlEq2XzC+h
1MXI6VPzMav6fFqRlurd2oWV7ZM4NveWK6P3iPEG0TO2EV3tMUQVmieI0FcgyMg4Qpp3OyckFc/x
LNbE6rinuZHtpTUWOUKph6MIG3EXGY6xh5jl3PlWGV9G1yOftWWiCdIMLpQ3mOilKSWPrVRwxHqO
EmsSB6J3hWdgFTZjrThl9sa+RsD9083y4CeCNLXujG48S98K3xM4Idu4b118yVBloCOrkM5UuNyP
yMxhjenpR4G6Olt3w1Rs6dnBK+is+VBy1riQWOI+Me3X22gGxsvFPGsf+JXce/D6XgI7GiDkecm9
WbbmgZKuEBu3nxjE++mAtBJd4ncr79SpJfb52jvT+CYdp7qp+ji8haHnPDG2RwUOZ9DYTq3lnUc7
nu+cASlH3MjgjuyT6m1OvPFezvN0N2WJuk5dK+icMwDv2tA75w26Cav1hnUzK/HYzE6wUdi56PXQ
CMP2bXOB1loWr8KO1L3Upl/RKItyf1UJ4dFYdmpQnBy83VSAwkiKOnlsyVL44WnRHcjz6ba5UXZ7
Hg3sBsBzds1Mk1TVY1xuugZwDLsKjDLTbc/FCNSA/l2bPGlmtFQuAwAyfjSJ2GS0UhGVI1Pn3cZP
tlXr05zP7Rm1L/58L0rbdUbzMAO9lYXHgBPDDpSXQMMP98PrQlQNTP+3BImBBE3ytOQDODwT6PoQ
poSm2pozvPU/dCBJG8w7yFiA0qOl5rdJLYbCoLgPU60JTEbXcFcVsn0fW6VYxob8vqhdJKq0LNeK
VeAbmU+aaHPfP5DaN3z4JnIJG5/Y+VPlMNKVCVYkayFHyWvrHXIkFoGCafvPLsTTMnck8TGYQ6Ky
iCLsSniPkCjRAU2YGGDS+YtuBQ9yF6BEHYKcATLPsObuqmDjWvGipV4uiVofLRS6qWHdzzbTdqdY
pHC56r76k+o2TKv5U1c6xjYF8XjzKcBhAmE/oONkWO0m9TP1ULlXYV/t0dBE21RbJthZ6r6xRXho
Tst4vu7fgDmpY8DgNIdOSGx2EOXmAcYd5JJZDtcQmSj6ksQzttIK0xuRgxa0qHfDFfr26VCjxrVX
AfKhI0y8geN2MJQnMp+Z3vu1UP2iatUHVTW8YXMS+kAst3i0wGi+fHorUnfRUn0asL0GiIQ/LgWM
bnoumyJrOk06gMggkaAAJTOeSGbDhGlMfPWBQ5JI7SNc6gsn+fGp4cgXfUkphXeOrBojtSCdGiQo
nL02MoI9p1F5dBojfx5D+KNV1YrHsBXG1nNliGoZLVD8qfhaNjvoRRBiM9RPo0Cf5ViIHeoQAXWC
CuzOIXPvzSpbwggbHnBAd/lJ80SvsV0qSOlm9ZGxhx9xanRPHV20Zx6k+E4AcLhVWR8SxofwWrjY
vVPZVCDlHfGiOJCCBU/tiMRR5lN/aDXsyKB/pHJ9rw1z+BiqyPhSLnFlWqnM2jAr+vN7ytUU/ZxN
3iyD13EHQ8O60rUyngBssMiQXX7KCpvIDm9KX6u+C+7Deph2BtTbr04/u18HabhfM6+Zr+xUYpe0
ibGZ09TYoAZC9UeO5kKbkQ8ER1G6S1JVSFWarp93XXl4aZiDBLd2bu7MqqrZ+Lrs7ElcD21NxEjV
g9CseRB3k1ebZx/V87YKM8XUTTnbpi0tBF4m8Z2RH86nHuXLbRRY8RGTDkLpz2eZQRy+PMNloEeF
ctZBOl39roq2CI9jgBzwNlcoNfJbs83KI4l04iWMwKaqCDPsKkjZDKGl8/VrEAN5V+sbq0WyFo+h
AwCf6Q9LoLUIiTAp5fN0ZVGYj3YTVbe+1JrMca+njdg18zMJmh7pqnrMtrqfO2RyOdFk4Zyt+tzP
bmkkwh50kKu5fYnqb9SQiv0RJaBsptuW6V0Nrx9Ctd/WiIkmXfr5xrYkswdAMeGWvWk4hhJjwSpy
OyTrqqisdeVX9RMT2WrXs+BwBkLCfbZcW922CP0QKooBjgGSq3kkg6rF9bXDoG/MqzavjKfONNHE
BOXAidl1SFmAtrM2446fpvLIa9efbupgIIoe6CG6Iasqnk3EkduyQUvmhKn1/mlfckssKWQBmO9z
GDDgndLaWRnu4vLD57FN8XOfNDaKe8lQ6iRGF7K9muURAiDiJocpVAtKVjAVUgPeu1VFIOC9KRAw
Q5Es6ElG/MOTa7QQU+htDJdeGdk64k/vAI4AZq11Gx06K3P3qenoI4BIsR9JyF4+ES3xyV4jVyIQ
Q6d2t+7T8pGcMNoRASYD3STGXnk1PTXHm+1vczUHGXtD++gMDvZWOodnNO53PcztVQ2hmPmT8RG0
ZARZbvXi9IjXi2yOLnyMfENDkZWTRrXcBYEctzXCqX0UofQmh08xIfAkhs7W9LecEBOk5V65Vsl8
Z6MeorUvyu9+ZXxHpXc7ESu0o7cKgMqx2iP8TnJZdfo01oleg8uJD6xWe27EsMZCXm1inDco14MX
UGMSwvGCREq7NtoEIxSi3EEibAYKV4zXuNvCb/i8sGKJ3uhtQd5fg6i/IWa8SuJ1PsTVVqQFXuza
GXoyhrLkW9wP3iEnjonk0p7x9BTo+rFBZENLNzZb7G92cqbd3dxVVd680JyrVuzqJfTOBvn84OPp
tDC2bYqgga02zPpkp2G+d4ukPxhJ7iHlj1v3zg2kvstiIR+bOM23eHZ8FPuTLDdCC7GdQCytI5kk
tA51thvanJLcLNITbPAZSawiUlnq8myFhoMSs/BCuRnr2BkRdfdTnp+76p3jvfU6iSq4scJemWtp
e/X90Gbgiuy6H+8iPddHNaMLJTOi26kAE5NdlsTJ5WCj4IhKvsUNfNR3N3HbcT0ker51LZXdV54C
vgTE5FVIzleryUrs6xyE6hVNiE8nOa2+RrMPdqqtCAgxlx1SWGWDSDVIDlNV9eckDdybpOzU10o5
3mFS7XgqvHg4j8acf1duRt84sfhya2ajd4PflD/KzjfpVlruGwPbGvQt5PKTldvuRSoEsALCB/LE
oXKpdTtimmZDuV+cyi+3OHIslKdwZ6+1MX/kgx+82LVfYcPRBCbHhd5hr8zW2VDOgMwTjfiZ1iHB
m8ZEwNgsWcmyIjtkzUBos/BNvl5229NMVYHx29EEVzEi6hq9AfX6ZBQoyStFfCur/IrGTbBhGEtR
bDVfpZM55PuhxMTn4bcgpzkZ7+tQlE91XtYXpQv7KCWeC87zJY4mCLp5E/QkCYO9+v/Uncly3UqW
ZX+lLOdIA+BozSprcFtctiLFRuIERlESesAdPfD1tcB4kSFe3iLj5awGEWZ6apwAvDl+zj5rFwHX
JUf7NbWYwa6G2j4YneM9tJpa3LRpQ+AWM6xMLQnv0S+2FxyK+RdCxfR5NER1n6pMfZOdHN291CDN
rpJQJRkUcGpeqwzTSC5TbXljCWMocV9BVZjVDrjaDqTaWW92v6LBQ3VPegdimFeeCyLbl1KCeppC
/IEdLbuaq54cdSO0fN/SJLhGx11dZD2OtTQ8y/aKvpvoKiUYWqVWnjZbz7MVLXoOHaV1at6y/n+2
yDdWHWeaT0bXzOhvaGdqlE33JdNJMljgQB7GuqFwNGEyZpRFeNNQE/shNPlkpc3wRB/j1xlpirVz
UUpuNESS+1TN7OwSdhpLDZ9Y38VOgPpofWvreVOsQywkHTxednPf45PLjA80r7L2cey4eEQ7yCKz
usPDq/C5m6Zm9APRKBaX7IQrW2jg8KPRveOqw3lCT/FTWLj6Rkb+o0Ux4lyXhrnnXzHBXKj2K549
P93cq6/7qp3g0KAfoJDsJby3Kb308azd97XLG6s8b48dAAaz2lI6FqH76PaxdZf0FWz7DgaYWfvA
lEtiqinGBtzGk7QVsfmFO8gDG3J2PcrZOVPoFlbt0DpbmZfhc+VTrcqpQeOWLNIrB70YGGDAdCuz
JrrFwUGto34ob0sY9kS42k1RFO2h9abiJkw054ur9AhPAse8MuJe/DaislxX6SC3NYYqZ9TUu+vS
HuOL3M7sr5akGZHe4znUuu9pCcA+zpp9wXa77aUAEt6O+k0Ydk6QD3AAqjar9hNU6a8tO+6qG8FW
+36v72GP3UUd7uGjqztnIqqmfTvUT7FfukEaxZxYBII43rpaUAi/vyCUc88Gizarhnoh8W9V/u7a
tE+oY8ofgnb9743X4lm7iugN/1G9UhUN2YXnODSlG7IllLGjxrzrTArFa81HNXZFMTQy11Wp1LgS
dSXtnSrHmatZXNMQM9X5HZosbFntiRpisvA3SGHd0bj8axxpC9ZnQpVaifpMn4cX1+bWYOdmsSao
4pKk6AGaDQTvReIboPONQKOV7Iz1b39zC+ehoAduTfk9CogK8w3pjpfGTOi9QFxDYxLn6zQMQTc6
zy5XkBHrZbvWb4ihHDJnpIm0zjNeUNIM51Zli62jBImUrKyvo9AIel8Lf8eOsL/gl2jeNKP/W42W
9hCx9O6RQYLutJtKoWiv8clqPIPyfmlXe90fOwwRFAWuNkImh4TzE7TIO9mhB3LLtR0fjqvhIWd9
mwWl7GmWvebVAVhPteo1knGJrJiTas99vNh/nHZ9lzx+He1V/4rvi3MsqXNHG3FR5VKOryLaKiAb
rJICqUgeyXzz94cCEIUJnA1Blq3v7YPpjSNJPxo8WOxFd2NqcWSkvXGpt3jGfzzU+1KZCYvKhTm2
yHuRCr8dyshsfcoFQ5V12V1keZsFTp0ScjJ5Vyoai33VM7k+HvTUqzQNYQjycDbElaNB7YT6lFbh
ZjnhJr8y6R5dOTUpO+6k1ifP974ohmEZmhT8GAF8URt7+3wZm/8spUYhboqhC+ehlrK5eekhM8lo
5qQ/vsjJIIOYz/Fll4/jJ+Mvmfi3mXrGF4L6jQM7murc2/GnyJLQLKMm8AqNBHzJAzpquP/4fb6v
OyI0hmS9KLepFR3rb6lptlPrg39sW1K37hATRURonK5yU5+DeTLHVd/547aC87v7eOhT80eYwMV0
n+KNsVTB/iyp+DYVVcQa6O+GbKJr1KZYny6JYFfTc7WiO86mAo0h8MfDLjPk+LUKixIy3CYX/QCl
rz+HFY3vVG7CsK5K8zOj6O8desSCyGHW+i7z9+PhTk1Y0H7QcPBQ9KADvh0uqpVu0MHHcGhl75Sp
9lz+8YAIXf2TXeYdBsdjmxFIQNGQ2x5i7uMXOs9/fUtn7oaX5nVuTmH3c2yZm1qTGxBO6FBzvFl/
jvFXDtqBVPzHj3tq0i4YcITkgjLwu0XjinaG3gFO1I2sGxubjksZscV+PMqpl8onXMpXOoXP4yq9
BUWmw+WPDXXZBfo0pBSB9nBlWKn85PudeiCLVh/PEmTlwYq9/X7Z2JXYKw1sqKijNnS7Pjle9fTx
43w2xtGmhuu1SVcDcwTsweXs1HvLKz5jVC0f/3jaM//wJWIq2kgN3j6H76feUGMKF0hi18sIMeWZ
iZkx6o0h+RZr7DA0FerXUU2ZBWsF/QBy67Md7f3SE6gLKKGw/nxSF0c7mmVLGn4rXwWRUec4ArfO
ejAyhQ99Sq+e9MvN332vjEfvhk8cBT3xeO0prlXeBKYHFPRIgOJMN0hQ3U9CifdzUVBDt+FuIvKn
tf1ogfuR0c51lqsgaSP8pGSVrKGAXLgptYyPH+fESDyEZ7v4b0Aico+mid8kyTxN6BXZ2ugz1Jpz
Mbl3sk4fPh7nxGd6Vf8bfCt2LmvZuP+odTuyyIRfuxVkcX1b589wmddpVi4tkmcfj/Te2M3DRY5G
g38OdXTGkqNyFtYKcJ/eJ3FfWsgbB7cFaOf3QJT6cr6fbOIxHPXCeqMssvt6TReZw5V1285mu02p
/u7NhjRaUQsS4IVFi6btpfKsFSNoiCGeL8Oce6ClSkF7N9Ui7lXtNjfbtD1z+3y8GqqODPYEaW9N
mg0fJQfy9McPatGEdbT8OMGp6+mLvAbazNHyy/NZE37Z8U6buH30i1K/orfmdnKc5LmYO/esy2FO
0wL5vYZOuXOziZzJ6BwcSD6JTWXWUDKj/f++CLkYtU4MmKO4lYN3OYcklooqU9smg9usEuEChEoF
ndNDhXawN90zLdW69WhVVkBte9i0LVQtxklRYmvuRWahZUgzvFFG9uuNHw1rKOzjxuIJfd6WiTON
Pzf6D3dpxfz4xZyYa+bSW4WCBeCB+dqN8sdcC4teEX1MvJdUay56XIoPfPUxiNIarMUYiiH4eMD3
AY+gi8pC6YjgaeHEvp3cisbgfpBFFfgeVHXyrcVWRXV74QjZ7gGetxcxqdc7TNWi849HPrF8ieb0
xcSRhrJ3d446mnot7pwS3tc0feudwXhS1HvukGOlvz4e6sRDIvBgNyLXwf+OQ0fqotw3p64Mir6m
KgKCpSZd29HnnZb1AZp+4q0bCuzYo5sk7T8e/MRzElcJh1o4NwN0Jm/fsIspM2mnsgyasEr2aijv
onFhn6VT/bfDAGvZOQyQewg+3/VykQNqIlBveQAk6HGaymFjeiNdUrkQf3uaEm4gmEIYxe3jHeFR
Ym7YRX2XoyvoBqykSbyK9HoYbGdH4unn332BCA95MNOwYKbax8dWlOSytHLFY9mFCDQ5lYtEk5pO
k4vsMwbt+wXIYIQ2hAY2Be3j40uhDYmdruDJNOsuFtojQKmf6SjuosH5JAZZzo23IQhDcS11eDT2
/Fd+4h9rvRBxMpUaQgxAYltBrtQHF79y837G0A7+Tm5+Fo2eHhFiNzK2ZdEdHy+WRN6/jKiM/izz
5XM1LSrrTNGf79Ar05kXf//TEXjTx0PUwYjL2/7jEW3aW+DluVmgdd0Zru6BZWXXiaN/Msz7gBEW
PoxJUOQu0cdxQqH39BF7YisLes1cEI70DsqRE/Hjh3m/izCKoRNseKbuvMNqwrQZyzQFlV8LMlpk
eugC7367pYPpApruzpvXYqo+2SXN9yclo7JxQKSwYakeK33DYobZEZNM8O2JLHjuk4YrZQYYwqdK
P5cUsZsJm9QViKssXuPYSbtTo7v7dlTRIaeOvMNX+W6ebHVL6zw8UCkJDpawQC3YEGRxzr1vgmWF
4WV/8tOf/DCIaJlxBj3Dxx8GSUKcU9nIA7LT5Tad/PRMG8lzfvxh3u+wvCJ0la4P2B7549EZVliK
YySq8qBsXYzLqj7QM+POc9vPopYTC9b2HWJb9iGHO+zRbEaTXEqMG+AbSYGQJYwPo6OPu4+f5tQO
RKMiaTicjt5Ln2dA42PUaRniIRg0vcsxBbILCkaT/+hTzNA+Hu7Uy+OR4PS6C9X8+IYKrZKGzJgl
OmXhz+Xd1YlzU9Th48fDnFo8i18xmnXyN+8E62OTlcaMX06QJ7b3JZsMSmyh/ZNiS7WrI9t7GXKY
2GQLm0+OqlN73mJDRlztn7j0kDrVY2H1WRDhGdqWGsyTiP6oB5nOX9muPxnt1ITn2mMy2blZvkuS
gS9FQgpsMJBoxPeFY7s3gwlH7eOX+SpAPz46eImuyXFEM/Xxhd9fmsJsUu6B1w36QxLr1U5DcbwK
U9Hn1Obc4T41PCyyqra/VlOZXdm5K/YxDbfbGewUheVUbgwFFRKiCnqMrks/u92+7/RGyU1fj1hW
Jp0Kx4FPHTa6jTUIp81oUSZo1bPR+tUaVVlzSFzvsRvJTrgypohRiuQhG/rmEPrVU4yiY3YWXtpQ
WAeySP7KmTRJyyrP8fGLPLHWqGkTgrquILl4fCDmLj8DnjsI/cv5p5yNdqdLxJRhjn5lev54rBMT
0XjVGNtLopao++3uYcKL1S34hcEcGj91Eg40funPzZSXgeuX6ZZUeftJhHFi0RkGFTsiGk6sdyF2
X+fTWEcVj5fa3+KEJk4T1Q51jHpeCXhq96oe1AY1Rh/8/WfFVcBfMlIEiMc7paX5yA29hlZC9KFQ
uWqy0vkN2filOy96mDw7+iT2PfUlF/85yzWxEGQrO3q7DtXGxlJVoOmRWmORiyqhFO0NzYlFUDhc
pD9+whPbJg9IDCU42AgWl5/nj8imoGk8xkWnCvCyonJh1cNGV5XaCBSx/5OhfHiVHmaK5PmXPeeP
oaRrJW1RckUz/Kr8ghcyfDW3dc6TzjA+2b5OzVHBglr6EE7gJ3okceVMZiBoiu4ODu8v21Z4CfH9
kkjdeGAo//7pwwahmyaIFconxwvQGKm1mc1cBrM5o/Fzh9u6qzd4xP3l5/n/NEk8sTGTUscdUZB5
po1j+Z5/vsQZvpYecgXMI/sxGse9N6u7T6aE4N842pXfjHE0J3wtzVLLYgwE/caKnjN51tiNfWsC
uQC5iMFVEunAjIZabhonje6rocZ+1qZW2+GsSvKvQw1ZJlR6rREFnDCM7QAuLUhEW5/NlhXfmH6E
3eoEUymkw3tfNIizuN1Oa2Sw4SG2MZyc9RG8mAFxYIXZrHE7+wViq9KAgFsVTb3XexX6XKDG6JpO
bqLDasE5Ytd9HY9uvDdqendzEG9XvYiLy16r+8DL/Lukypo1bxgzO3JF9SpGKBggTixW1TDLbdjF
NmLhbLioLJHAJcfr6ePXe2pucoq7BvNELL5Cb78gsGKFTRdzE5nwsxrbZ5quri2h4U9YgcEbqv/B
siPmJtgjfU9B6Gg8O55KJaKpDHDUXnJOV4OZHYa2/CR4fV9WWzyKKGyRyyRN5x8NAyI4FvXolwEi
8hspkxrNoPeisnuK0JcIUtadbT5FdfnJlUmcHpcsLW+Uy/XxvcKXgOvlYJMTqab5WzzSGunVlnZD
o4ueb9HMcMdRdgFBNOvVJi8RCYKhZSNXZn+wUfnD/tAOQu+0ndFamOMhDGXCyT31TirYfvrDNvAJ
H0akgECkow0dvQ65F3feREb4FTOyZu3NtlrBKrMyOGAAtVJ+HmCtEs821/iSvnpMj0Cz6Ojivxez
vY4B5NBz7ZoPStiffYpTezrthmCeKMPxQZZX9scekeiNjSFgXwYg/yeqS0tb9z4z2v6TmXVqL/pj
nOPAqJd9kVeA6gPPXgyNyTesizjefrxcTh2IDv4a1BWotznHnB1dmbJSgNYDik7eelogYzr271mM
pr6ZPmk6OzkY+UruLD7dbceXCKdmMypz1ooWOwU30XkPn3uHAhQtdZt88vpObQTwtshgLC1774Lf
fJqEk6KiCuq0vsHCwFnDNn6s8vpXm6BZiJ1P3qRxal4sNW8usEgI3OM6DaSInPdLnJbS1EuXl2mc
eXM9HExy8ZtKaHFgSQWjUfriNqEdO5gimhoiKFuXXuRlO7+ypnuXliDaM8IIfsPHX/rkj8eGSBqJ
/C3l67fTdhjDRstiwpxByV/Cjx5is/+aC3Qk/4NxwKDR6IJo411tvOm1KZbo8aC55JJsTvtcTtqw
qbr6k4P0VNi6mFGRYln+zz1ah2Lw6eBAexm09IzEDRLXobypKxu/duM6r9RdkfufJCpOTeA/hjwO
WNPZytHo6UWgDeM+6qpfvpUjbnfO6qr/5M4hTs3fxTqPXDQGeeSS3n6vdvCwwxzdgm3GnJ7aWP7G
xcNZA6/21qRvo/VC9FwX7MjbRC29BpqxKDNrRH/AyB8tkiqPoYJD35l0LNDVRp9R3NZfo9nHsKvM
83URNt5udAfvwbPZNUHQNwimtGbczNmS2qzM3/pg0s4CwXSU+lNadVdIceS2JeSDDgUzaRLJtsN3
8atEdM1hb9qfzKZTb8FfOnVJcTBvjwuweS6xv6Q/IZglBJZ2Nlatbj2CezwnZ/rYJuA8Pp6+pz7x
0pmFUMYl2Xr82mVqRBOMuiJIFJTQXna13L1C8kS0NOw3iyb94xFftRNHASGKGZMHZLlwzTz60mCI
cqqkeRE4xeyv46Fzvlqx0a9LMdnncZXnDzgYQA61UE6+tgt4MfDUopvBySPp22sDZhifvIYT751g
Y2mBBr7GdeLoouQ7gCRaU+QBZi/wWurJuSxjwsYprRqgOvivoIv88cmLOJHERJVA1mfZtQHxmG+n
fDTaswx7VnQzh0hZAantEKSKXRPWgFhcR6yYKSgnbYxLojpeT9Rk6LywPjMPEyf2yqUvHDkGRD8K
bUc/iI40winapKBvGZDL6rWvIRHAatFWl/Y5b8Y9gOCzz2mxwlcgJ4lsaMD/8HaO+y+DGPTdNIUA
Yl8dIdtZ/0ZYjEPtwJSiYyrbIeqz90jyf02Isdmy+63lpPEWrbC1qbWyDWJHudsx7tyNF52bVSa+
ZqIcr1m2NKFNLITH2OtAgujudx2M/ycX81PPTwWMHnSwJLzXZZH8EeKQbkuhoQmeP8/GrxgLoUWF
8PaYGFq8+/ijnxoK4TVaA7rROTaWKOiPoSg6KYW3eRFgGxTjJuwt3XyjzM78GGfyj8d6/W7HK23J
/gpurxyDx9f/UnMgohQJl4MefPaqpWBMs9dsGftQVj2uSLlxbuAW/aUdzeHKNLXoxmw1SMMil3sJ
Zezw+gP9LXzDZfJSV031u/3fy197qeRUJ1HcvuID/vWruwrdefHhH9n/qq6ei1/N8R968882/+f1
t6Nf1ea5fX7zi+2rJ+xN96uebn81tO/8k2Cw/Ml/9zf/169/x1lWcIFhx/lvlMAywl9/c3mE//qP
x6niM0R/Ahz++jt/ARzIx0FcoCbtkLHS2aZYon8BHEi4LDAGWtWW3OoCTv1vgMOCW9VJ4BGXWM6S
KvkXwEH/TwQv3HF0Zj11KKbOPx//yz9mEG/u300joAnENZLULukK0ghQXN9OagBeRmKHarjqip8R
Jplx/slWebQ9vxvgaIHWI6INOTKAl0KK9MC8+c/42iQcH8XPP178X8/2huGwbHZ/LBod+1TPFshj
BUwM651AbjIagx2XZvjUzmkXh2KjIY10MFP1zEzZT006Rt5LXIVeq+91MKHavK7ALiXlGSU/FRU/
K1V5bnQddVbMjrMPcQLaT+iTCSJ0LykuutqiXf5cdzjj88ZPw/rOoycWboxWhXeTanepmdhnXOq4
7qkqTYDrh4osEwRtjCZEbePJ0zsaqZOhBzBPL0eBkvwrIomor2lyLHu32vBDgC+iX9WkXaAzz2pD
JvfTmHcAylXnoulCsbYr+iQXxbnbYuxp0zB65SHZHZ5wiIdFpuEftfJas16jWrHEtaW5cj5PWz/W
vg5Axq1yS4tN6GsSW7CUbkjgXnXyV63ib+0a/8Z+8O9tLP8f7RqIeb0Pd43LZ2w6nksm+D92ocPP
//qPv/7SPzHN7AAEWUuBlCQUKUUWzj+5Lz7AZbYUFBGv6/9f24YA4MylFdiPtVz4/+S+CPc/uYGQ
lKFEYwEgBglztE18tG0sq/aPlcbwFNYWRTFpXJILx2dhCZayLuIMXEpk2DNOpVZ5gQpkui+MkcbK
yP4MnrIcrkcDuqDqiHP5yd/XobB3ilttdqYA8md9o2s9HcHOkOw/3kGOc0g8Fm08i+LdJqB6F1K3
1Pd7ZcdjAIkt2Q/mqG6yqgZv5lpyq2tDvjIaEuOWSrXbZnDH+4+HB5n97jEX+hUHguWZvOTj5Bmc
U6j2k9sGVe4AhxpRt+1yNwaggLzqYjTj+mykt6fZ0z2FW5nEDGsxm0q4XzVoM77i12VEKzY4CAhY
CQKbM2hk9OYh201mxp+lZxRgoMg1sHOjBCkAf6CBZU+jzvSbfGR2C+UQwzaaGIMYEuM6dB11Rt1P
fYNBMO0Xl8dkJSNjIk+qiIhWlGnmQFejcYeSV17VOBXdAUihD1tAmBmgnz57RZHodIf10++44Yn6
Mu8f8q6c9uzI5UVoADqhn9cz1kNllhdxqFM0Syb5HVNx/uIwJhASwfJvuceHt36P+eCmb6ReHXhV
cP8iWF/GOiRkE3v2UR5TdxuINzS13k3VBAR/rOJrm34ukrk+0lR6T+nKc5P6psp7EVGUprUrbV18
bxz0hLMYE9KXxbDBf7s+yzpT3WCrEZ4h5Bv3jjLyg0KcuDVE2z+k+OU8qHR2vvJ1zC06OqwqTXz5
OmdUL1OFY3jkckdKhnK6R+5efe/0mS+jiNICZ4HyuAP+A6ItwTsaWhIoFU+/B7pq7/WavzLpdfPo
0NZ1EY6RdaDT17jr8BJ7TMEzXoxV5V8UBefFxk+Vla6sgp6/ldPNOo0Ludw2MszXQ9mbW5zPslvp
xPTI4WYJPKWqX6yQX0YZsuJ1BE0lCvAI48yxOvUyNixnT2unvZN0+aHy+LiTC95x7IAsbxpBW8hW
d/APl7Syk+/E58/FY2yvGWF2GyH8xVMtVleYY9tYF0b9r0yfMA+lPZ+Mu66zaRjVUzKq/oEi6Xzp
q55/SsTTHiq6tzJGntiHTnoVZsti15R9rUV6jxCcZ3Gs1F9xmMG+pAmxWPVx2f/CxHjaT4lpXUcW
XyJEcgpUGGx0gcsP9ERcxH4PGS4hbu7b65GOLTz1Rpw+aMgMw1tHD9ULkpX5shzi6d4k/N5jgEfr
cq2yHZZp7U89dYy7BN+DTbx0gBoAPtdNxHdMu+VVL1M0L7GemWqefqY7Eh7ozJewHDrPLIP5XyNq
+55HbniWN9n3QWs6/F7r4jryfuudD+Yz0QonJq1WmIe4sZ9AlKhvJq1uD5HJ3KRRM0v2Jr3UG8vK
n6zQ7X+1liuxTLaZlItzxRjzocAwtLtQWfJa4uMIz3Cwr7sJZG2ZNLCrIc8+0erKbHWBatRmWD0J
+s/OUyguX0dv8WnUUuwxvHKoniMPbsA6EZNGH5efbV4fzotZBE3VaLfjJMt2MybpfEltp3mUJO9u
p6o1sK4kEYE1nwGbIk/hKA56ErSV6UIvCMdkD1sBD+fc0flMRUZcA6pGfTMS8ADEVC7dZqZQV60D
DsJ8pGRjZM73viqH9iWpO+t7Qh9nFgW9mEsLcfasEdLoOuDqSQ2hfTZEorNuITnQ02+N070BSmRd
OV1crgBcIjZWs7NjHto4W1HKwyRybNmauvKqq3xzRT8xCGEt+9LqjXYD+vNWs7srq5DFjo5T+2bG
22Zlu1j01XYEqTO8wtcKd1AqA2At5/hQmNl9g9xh2y1elZ01/Ug8jGOtvvuZxWZx0MroZSLOPMQz
VeTS6ORFVfTDNrf7EQe8qP1p0KW+jZLmfGxVuKNHwYDxkfkbY6qhKbl2hPQpSq4smMiXWN/107oG
PuCk3pmWSbVJclXCtvVDdUCtR2+DNmJbptNQUSQZlYwiz39HkJM9KnaLxWJjTWvfKm+n0k22JpjP
8xTmzyWFvYE+VxYsoAjjPJnobulgyOOLzoc0jV4/6DgtBoULjkC2wttWg2aucYljWZYLGElH3mxq
hX4+2IkfdJHxVRShv+Pq08ByBji9NXn3L40cBmdtk8xC7zzzDUlXtH0AAADDbGPAVzfENqvBUK00
9Q7ltw9ePPcdqAKhozZT2LyIauj2kR1x5nGAezv6z/tVbCIHT0tH3SLqMGiEz5odWs94pHSvYQ/j
jU8ezuurQWTjeTkuDYl5ln2nt7Fy187oTHs8XbEDQwfjbfDFRpPWWwIsoKCCjNHGzups4R6oTpj6
ZmITAaGScblYSdbVpZU38hz7W2g5pm4eUFo1GxHHrKpmi/+NWpWkaVeY/tln0qnH+3kQ6bpeiCeU
roMh34heq86M2pmfJZxqcvTFfCdTWQHxaPxgnG3/UHTh9CXJxLzpw06dZYW01g70faZ71q/yIcq2
jSWsG7ehMFWFi1YpquEn6NLbKa2nMrs4Cw+2mDZcEdNvrhNxedCnYWeFE73cfq/tFOwj5PXFTW5o
nOUg5Q5JIkaxQm+9ibTIf4DNZezzhBnviCo+eP0Ybv0htC4r6gXgdAftFk9o78pQ83Q2eTWN8bBi
oSNBLS1+WZG6omnJvfBHumXW1jAASs9RmyLti7NL2czGQVKjBdkbO/V5PocCBr87WSvXHhD1m0Pe
nMcT5qvr1Ej1X5L+43xjoWYcN3qq94dZKX8tC63ed9wSvw95l+BrnCXphdVGzUshUgen4Mbql7q9
l6X2d3PhAQ50HtN4X5Vo17QF3OvGdv+jSo1q3ebDEhdIdUOjbr6hxaestlB9knNtXNT+8AxSl+lX
xAe6buoLXzWVhS6fcsNqqOwErIEXNus0qexraNRJMMel/GFKLIywgp2y5dvgz7OESECAOYcWM+nU
bsoLMNg2m7Nsf3p4vUoqrCTednrWcODQMzD9JvuGK9SkhbeSWiVrAJfsCzfUZbiJ7MUVKE4wZIil
fT0DrbnVKim/+30i4l2XJRlgAurH64IgL95Yzih/jLKjJh4j0QIVwulMM4U6+0fwpRLTuAMx0fyU
YP+8jWnHPJ9RLDnocZrMLWGo83XMFGHZEjCCw+kt2LmxmR8o95UXObyYwNIbwNHVwGZcp9gAFBJ3
y01sg95d+UWl3ZaR3z0kpuByXhBplLYjr6L59afw1TehLTCkUKllU8Z/+ncLcRDvY5fwxFfK+MI2
WP4U0iF3pkU0VL9asTsRG9GqqPlxFlLNPja07iFO8J5aGUrzSqwQ62kfFc50rvfYfcddP2yipYu8
Itj6jjq9WDfTEv7Sc/jdbccciBGPQDoYuWYxTr9pT0r24xxWuJcnYOjxHp9wAg+B21ZS5LSa+uoT
jRSZ73eXCFqhvEWlDJNqKfXz+38kKu1OQ4A90dI20qq/ntxEplu8FqZdhbvzRibo6P1YuL97HB2C
xBPRTjPMZ1pqHiEpCaQBHFOaPUSbjj6Ky742re895gOXySyyc10vxJOJMnek8U+W/TnEEQ+HOiPb
6BamZMnIi8TOIQ0iHzSebsS0+I8FcUKO3QMHN+5+o5jOURsNm1qhtq+WL2uCGrzto9r5qmEohRd9
pNP+C9ZZW4mGuU3/LvHGUOWHrmPiYEC2INGxu8DDIOMPzXgKlasaehhEgiVGGstZ3ZSo7PmWQBE2
FjS1bz72dStLTyhbYJW3NcdQXmUIoi7SDtfBHnd6IAZx/xDNGi6ZtGLmT7XoMueszWe3v1DhEPGS
EgxEtLFpx60dZbG+7rBQyKFtiLQDMAOGUWusDQ9Umg9VCF6vUQKwi+vMeXTIOEo2Ifzt7BASSIUb
nbZ4Zx0myHN7VIyeeU49uoH1IEbJLkgsVesxwP8Qv7V+FZV+tR2Z/BDrRkIodwRWpk0EV1xjdHpQ
CQAbz2oedUAxJJ0Me93YeKOvC1+isK4JmL3Ykj+mtANBnkCB73pONT0b5gB4I4FcXDrdQ5vkT25N
3D6PhvzuDblINvW02FEv785fwBNn88zLZ7Frt1A4xMFgwd5kok/2Ierbcu3ZbX5osY54HjFnf7Ym
gzPZzE1zVY58T9F69RduANgPKR3UzsBly8nL5rHEPP5xhD1y0Me2emqXmLqM/Zx0YdsPa2vOR0w4
8wEY+Bzh8dLA309LV6w4s9ybQtTdg2505paEW/VsNxg00C45nUuDW8umLmdWXlsZzaOZcpFXKpdX
uFkCzgitsXpuw9LbCLKDHr+2wB9U9swaaXAANkDW8JutPquXqhx5K8WcryDJNSs7seYA1YM6U1KR
DTEpf65Gf9m64gL8nj25XLwLU31DuO5dGAPXW9CO/kWEEQFsfLe8cCJeHBXiaV/qpr2uvLJ/oHDN
tWqYkr233LypK8urIuNe7iZcTyghz789Vum8TbxZfs+c4ks/uvIH9pxcc3Q7ujZKC/jQEKMnsPhH
S20JWJaferR8kgcecr+a/OfyDcSQH4xlqY7cZDlIsmGDua98shXmCyCGyN2mVFi3wMO5kS6XhmTU
uTjFo6VudEx+wJWlHAGve6Aso5J++siczjMy3Hgk1wP3aQFQhIQWT5e70/kcgeMbe7Iar9MQpgEb
eFTCihw7bbq0Im6aopnUzetNuxRMHzoH87UD82sFAC0/gPlKgtziIMupSl90oYOcZrmWaZHGa0BE
765J9PDqlwTKnMA8zCQX8SGOf9ceVvAzy61cj1PEITAssFUvImugyzG7VRLBGt6dmb/AMW10x8Dt
VAcPDBIZnzjCH+EwwoBcobLAkCCaWYJIYEh9hA7s7CjT7bXs8Mn1U6Yg2EFj2JbQPSH+FwBDM4CH
HDR6TcKBEjgVOjIx4NbUt1lYJCjsdlAvgB3MLZiw6b4EVLQKzTo/aMullv5DtjVuUhiHLjfkxUF2
5TXAN9flnPAvFSaXbAyIJCw+hn+9N7vwBS/HjJxZWcXWQdO1X7o+L2EKFizYeBQcUqpBDvePqYnj
9E5aXMnLyghvdSMvLyReJRsairwLr23Ut8ogPMIdllwGYuvyYqAB6Lq3iHDXkd6yuWtm85MOw+pp
jGpvU+vKvxhc9tlqiHmFsa3qFx3qKxCWrDPobiy4QjuERS0WlBfLfFb1sg3TZtac501OJghEPLFG
VvPX/VZN5wnip7t4yTYOKl1OAQLjJ8NjSlhz1/zsFD6VsRFG124nua7Xy/wBNQU7ivxPjp3QJlyy
Dq9hheeTmYLNld0WQ8/t3eKYdBDv3b2eDUZL6q3zovjaZcvnvk/yqtds69qNNJujYvC9C+XzhtWU
mXdDjR2jX0CldCoiEItrCGZfqXEnHWhySceHBJiARXuulxdQgcsL2yR4KJZvEBMvfW+QqMpdPVcE
RYPBboat+sM0EJ7I/8veeSzZbWxd+lU6eg4GvBn0BMefsizHIieIokjBm0TCJPLp+0NR6p8s6pKh
Ht/QQFSIVTgHSGTuvfYyJbiI2VY2yV0Nmy372DNegmQq+RUppoyDN69QzDQAFoUY8p3JH5kJ8wTI
kOwm3YbystynpEbuRatwox4oMmtebFyAHNCntuKlWMyp/VTZBsDgDFbn5Akl2kDB4mBRsbUB9XYc
9iye121WBdwNOvblom/d9APd1EKShl2vdZxUdP+9o257muXHLqBaMvRMqzjJiZtpsr1lE+9RGTmc
Wv7UUVs7rDXDTO7UDE5hV6rOT43rifPcVYA361aJvM7e9aVT3uC7jFWzn2MTkOLG6oiI8yGjVeWd
7EEFkdCsIfAWujARjF+DJlGHgY8eN6Lkxc0jij/CVbvPmPtRcgipq1PR8JLlXU66CHbg0+Rx13Rg
OCc7zHhVppJ7MFQEQDTTLJ6pSgpiNxRZqDHeThF1y+jl18SussnOZC4/tW3ikOwzLdtp5IEvIWqn
0gbKfP3P1xdzqQuOGMMa+z+8mTO141A5NZpMFXyEl31NsBXpzy0vdO6Kcxp4bDJMhtMbJHAQYrSX
66vO11TCc7Bg6V3+Obq69QmipnF4BegCidcVnsR381oFLEpQCne2Hg80cHzj+RRUBU5AoUuqWZph
sQQCPtDI7kaPNNK4JLL8PCTD71ip1lqN/ojsW+g+4FAECKexk38zIBxbp61JHB2Obg44vMHbwrsJ
/MHepQOmpovL1pZFFN9DaqrbIEXPW0gPBzuKgzRp6F0aR5ylMy0XzdyJ53EkjwO7YfXIlqD3vwbo
fyLArFSx1eQDMjmyn5/saaAFlMFkOPJo5I5JkAl5yktHL2ZaRXZjjDQmoBUUotZEU4QLLaUVUMa5
pOZ5KTqg1deH/esP9Ur0+fEOOhBuXYiDkAjdn8iKKX5UdkS227GuHcFCI7IZs6VRXOrZmA59P2Zb
une9W2AwUOiMgGxFx9MleYJODinRXTGzqNDqsxskXvuly6vgfeinuGgNOHwnRt+KWAzeb2U/P3cq
xJm+Pv0A4cE6yv6hU+ntqGzT1BiOqWGLcwJHbUXuqR5FIXosh9dJhEPo2sSe+EkunCLN3NAXjoP3
1+zlv6PK3+RTsJRX/ud/JjhcEwaV/a/tS9kOLz+MK7/94F/jysh/R74ofCgLuy8cH1au8d8sh5UA
wapEFbHyZl4nmX/nVETvMEwgqBOOA4Jhppn/Q3PwyL3AfvH/JVhY/2Ze6QY/jvbgRiGmhR8E2xW5
KyKzN0uNWrqTvgrsS406NdXEYKfLQLqyzeG3yCvQ8GjX1aRYxVPokWwPX0N/NHAtB+PMraOcOuMy
kfjGL8Ko9zDvCGlutbxq0+aY0SSeQzEHWxc88qIdG+NeNLLD9C01LgYGW3Hn1v79FHaKqKVoIFSr
LYyD1Qlg2DWGypfgAvw+a28LkTdEgCcOBoRYNvC5ASq99Ii7+5VPptsZtlDHCZe8x5r3Rsl2y9SX
EUPdWUeBqyHZGGG5CSr/bLnJNhkBjAm/+jJ61rwdi05u8AwAYXSa5Qp6Q7qbB3OrJvOPzPAJJ6sk
xruIgveLqfXBawXQNEat2LY1HzjBCuZJJbBZhVOq6m9w/nV3GJoOL1jPOEwq63DTeR3uQDXpXlaN
LTR3yt0OTRgdFznmdwFJaNvaAsjq2LSY9y3U3l03IdYtbvolMjdC4ilf47gfjxAR6daRpmZMw7dp
bnjxvIY9TG0lz2UeXGUWmYCE4N1FDOt2CLMPUT0eO5fQ+AQHuHiJ6HBcOuOtnZjkLRTWBhnEkzeA
lU/D+iW6ctgOIxtmtYzppvcMnzSt8XMto62jVH3uaDIuOhLFNo6NS5YO9gby/b2nMa8DGDBihBQB
ugL/GCXReVhacxOWdkdmfWI8wTltYxQF3k62HWX7qNSeSi6KwVwxS26z4iEoYJJIev9tECAMkMry
9vBSlq1UposHqIe0MSSYa8SKVji+u4us4lOnOvcCgOq0NElND+6I7chcGvPz9ECEULD6ZiJxqIxd
WYiHVvpPodKXhT0HcTr57t5oMH4htjY7BF39or3iE+eveygA2PHwnVeT08I4Czv66mqDGdlEojlr
AuGUiv2ZJRH2KYLCAkfXtFw29jrmKdNhM4WW3mBTbgKyeydCWq1Pi6utTdkzwzDKz3pxFVTBsNsV
ebEcvQb8TKP4JvSPtZA3hdgGaeceM40Xq5stakO8ntiWVv9MOkG9LQNsBOH+gnG0izhYIU+wdSJ3
7xe4lyVO8djbfnqFGWi9d8LPaSTNM9YUYuN1vvEAMajG49jP3G1Q5fldPYEVN9LH7b1cp4551D+Y
DQgZTNPyTsMA3Eqpr+TQV/uwKGeSHzOfqd5Yb/E8C3YN9mZAGoZ5m5NLuzOhIu8syXiAMsDeZoNT
xG1Q+CfLxpg3T0NGGXYKJDLZFxIj8a1hZ90jowPuIl5MAEYF44Y0mreITEVsehgNSa8wH5fEBRU1
QIkwU9F7+NXBJhrhF/e6bO5Lw1luk240z9YgZy+OfD9DrgSBfud3IdPaofYJ+2jKnUP+5J6POl4G
1Ez8ReOywaf/0Jb+teGWn/MJ15miCavTJII0HokK3QbMpq46Lb1jkFVFTNHzp0oySNbg1+du0uTk
+sM91KgTNlo+KoKAsNjeu/OJ3t3NpkM7EykR63lNfyCCNbZF9Mc4VHc5kQ2JNd7CAhhis8gJn8mN
r6j4lz148EU/BJf5zN+nGDjMPjO8xm2aPc0WUFYvO6Y9k4wz3JTwBMtfRJvOcRrqe9na6his4Z1V
GRjxHI7DBnLAgttkawP/CJYUDspXix3sx9p+iYDmAEKK1eNVeveJjclzHUS7kWEnFlfFAXzj6ySr
GYfpJbn28N05mJVlnRNmRPuisqcdTj6kqg1lt52jOjxmjnlDd/bJ9+Ul8SrFSXrqKZxlEAe5P2wq
tB6nEejkAYPSD1UCCNV1wVc/m+krknzYzGn1YFvjReAO/XUX2ucca77Ya9vqCu51DLPztsqIA02c
LNwAeP9JfWduaWMSgO+xPaDXA2D0FiBfXDwvV2uzg6v6EMvZJDpWBbIZJ/sUQQ9+oLaGZ9JYF9pH
3AYaLHB0rqatCrlio/WDIGfuFkf+y8LiECLOEjNEpm6kZKbVvh9xdTdr774rmRL4tAsXi5AnDPHo
TCbHIJhvtAle5HjJauF/hJ/7TMzOeAyW4Es74hEMWMO8wR5mwFpl7AGNvE1QT9HNUE23ZgooJzDd
44PPVx05JJvBszukAHdtodsdJk57clnQC/g00lZmfBgjnNmFob44mNezF44jMyjds9fk/W5JEh+b
U5Wfs8mdkSCwy80h/e3YM6cMK9s5AG97+zSYMRevOgc7pc46pEHxYZ5y76SN8GEZ5IUsRR93Rvqn
Y2AlXTVVsjcChmdu51t7rw3CnUV40DnsVoQfU2sCattk3/t9u2Uuo53mM6mhzfCIBDaR2MgSSIRU
Ts0w8roNc96wnZ/I6asDXkUceIuKjrQi3eYGf/Ro7uIgs8v1JSOA1JPOUdgt7j+Izn07eXTGuXEY
hy5LL8N0h/UquzeiN01ITRk3zIzu4EEEfv+RLINGN2emUjKINgXkkgCH/qIixpHGuOt131+91oz/
La9/V15b1trR/ufyGu4jQvWX5ofS+tsP/VVah/Y7uGgRGAVuwdD3fErXv0rryHznQm2KMLtaa28i
7/+HQRy+Q8gNl8xnBgT1axV0U54O2f/53671jiQaSmvqYPptnu2/Ka3f2iLYKMYh3FJcw1R3EXS/
aeCFMli3lbQuGvBC8iInqKfq2HvrKCAzG/RzZMnjU16UljE/5gozG2ZEWQf2GZEhTxxQY1sMzrF6
IEKq8DU+UvgjucVFaguCGZncsZ9TT0N7++5O335rkb8nDK+f7LvG2cbPgQ1kFeuEkPrphH5sP0M5
kmrKYr+gQlR3VtYYG28Ge1ymwAS/WePHf31BJ1zbjB8viaUV1h1494Y+T3PlOX43m6N4JFRlbNML
348u2yEgraGaUOMfEFqnAs4WYepHqzcZx84i4rga3Slwj+S2TsneS/G3PyUBdL9YTxhxEfKTjPpg
D8SshE0OZaZtSNDFH4RizbYGfXCThpRHuRqEpXnDJNgqE0JpRS9qvfEwvwQKnBvuteFPpL5qmm3b
Ii+eHJqWlGIRcqkoS6Z01wcJEbTfAiSJnpEhTUsvxaYe5DjukewtV4sP4a6HFYeJu1N5L70DhWrB
PAF3soGElT5sibYM0nyh7cijOd1Z6yc3CVmGj5Ol9oPFFEDH+WsqJe7u4iNBqSTF++yPsbLzUBEb
ZhNFP83YkfutLbIbldVEWr7mZi/aytRjD4MTxa4wgGDsIrMkqhRcFq7RchM06weL3z3bYK7Zeegl
6w/aO4H2Ns7ad7pvwFWdylYfutBSxifHHrhzucSzjzO+Ve2p72AzbiYcITUO8AxO46pb641uJPlu
RxYSfESlBbM6Qr2LbJ1xEZHckgDDKB2KSb5aLXovxZwmT+PiEwI9vsbXzxZBDgKrGtSz/GpTCm5S
vrg8Bd8dBvmcQeLrjq4263rHfSQp1MsdbktuVMCRygOpuV+IuNWbaXXLvEA9V2VnvT6SYCFUPMK3
n+eH7f1FJIyFjOJqMFYu+TRfZSkRJEZowonB1lId1wF2yHQst7Dp6Rdewgr2FfkOuFIE23ayqx3U
s3RbecJaqRdqeQCxG64NLyLcri4IYgGSHOGOFYN3tSyp/2RMgXU9T111S7pO+mLPwPAtYd/hJreb
4KVJy+lD55iFYq7HkiVUXN1O8zSEm6zAdGVTk95GFrTySUfmnI2eDAT0w3s714a/9aaAZYMBPrd3
zmu/vzEH5SHH8lKjQT44CscinYNYU+1sC1ak/cdcK55d7tAs/rkUy0j0KT168WenZnWX1yZzBh8J
06ZNWSMSmHvcZG1kPUCj5fFUpSH82Ehmni2z04pUdpL4OFdtXq6AaDh9KLt2TvbSNDr5LBOCbIEo
eBEMTm91zG2Ep4cSuPjCgyzWEa8r+2M6FYxGi8RWt7jViuOY6UVdOgTNpYADI1fxMXXUGA1JI9rB
hOa+kM/J+GokO+iiyUq7fyi1Nownsgy1uIT/b/S3i4KGs6fyZPvV9bxEj7lr1uVdMhVwBGDEiE0y
Oc5JT4jAYr3U3Msemma+UebMdCeKUm5EBxnimFQhtGTClnl7OgGTevO6kEtl8OCIuOI99qf1pRh6
5gOxmpmMs5m39kM+GpBMUXBk/rOixbZvigR0kZmbVbZ/BM5sXWd+SNo58kKuaZRpQSWfpH3xqbd6
5u4xgULDFwftRvmhZ4ewSERMtNffkJ3b+GGsUiOJdkFFi7CzS2SnMQSJ4ixFwDMfqt66LgaIvR/C
MRHlVy9obFvE7kKi8642J9u+qTl/tAC8Z3R+Sho7JImsbcnTPWW2o/sYn0IiCQ0sL2CtasY49HTX
Dcq0Z28akzWu6T7AO2XeWHU7PsI7pv0eZLZlYawx4ml2cqoogVJMxkJc54hSLcdaiNUMau9ILJ+/
Wk0Uwsg/pJk7yr3beX5DD9ktScMm0566LjSfpNfZG6c2PxnNlMdDwwymXOih8mxW4ZFsk/RzJZPg
q0rxNG+svqGa9i/HuRfLrqx69R537PST50zNruaQ2kJscu5CkTSfLLKP93ZjpgmmazW1/RD0t1FK
oFTQlSQdEchYXeVdWj3aBe1MZMphr40B6+lJ4eFBAhOZNHN3M1W6vvTgOe5GBrbv2da7T0U0ZveT
W93OgamKQy9I2hALgQhm0TaHKW/z+1T61SMGSTLd90MDx4kDbFuVQp8rIyr3UObzeBIzSfBVQAGc
T077wKHTPTde3WXbQstmH+Zm+yFDGLCCQgzhcdEem42PK9J158NVS/OJ7GuCR/7M+6DfVswKjvbq
n0UEpX1NOFHgbsGaGiJdFsqBrezt6ULIuj2ElVhwya2c9rSmJu1Tz3pfJG13MJE+bgl46J6ZS3Yz
p9TknxqottNuqYPxGmAluY+6zD8YUhPLbaCMxq5Vh+gufRrvbBAXbNjLEcOB5TQbVoR4GLBhkT1h
RbBINmJcCsbO0n+Y8kl/McFELqIwoklu+uh3+QJvpjGURCG0IWTqtuNi+/W2JFrq1B2ifnDPDKQ5
w7Bq54hh2bLPNYrUQqjM/NTGqCf+bBoFL+mvS6Q3ejE+ANZV/GOxG+J2/lbOK9raCUkTZWg4gCOW
DdCSOTucgq4B/A+Rr71I2GZ+c9U38pLXq66yTqQsRB5grPZjWeYmOguymeR6wSjwIwxvdqZusCly
fv3tVjndj+VfgEHJaoNHuWnjj/XjdaYMArKM0uTslmvwdmD2HBorm8RTCTvWv78YOnSmalTo4U8a
UotNxEipQs9hNUe7dp36S6bEGyMfo92vL/VzJY0UCEIKzYCJINp7U0mLNAo6ogbJWPEX67pZp8ke
rgdwkYb2Qq6y/H99PYtGyGKZEN3gvbU3wAqOfaOqvbNWWfL07QxsSFPIN14jKYdkjnP8b27nz2sk
ZMTB1zTXdGXPfCN+bxtXmKqCDDaO+WoXzzxYWfPv/DH/8SpomcHpcDr5ibxXJfbcJLn0zymMgyPS
ROZ04W+9A/7pKjSUoUdECjKyt2+ZPzi28Ay+C5zUcOvnECPgbfx/PCXyyh0TT3O2FdRbP672UgDj
E9/mne0EFgqKc57JtKCbAo4ZrOuhU5P+TUv38/bBns4WwtfC8YvL/njJJp+SBbDRPaPH9J8tGBtn
bU6UIiMONbsGoowd+1Kzef16Qf78YiMMZ2CFeTDGez8tSPxGc1N3pPmVIy9X0rJNDf4UbnUBNenX
l/qHr8jiYJZFDY44+O1eFYDocanahlaxDvJrq73QckBV4rJgyrWDU+uq+fVF/+n74QkT4gfm/YNn
8QRi6WSRb50rX5AIU7vOqTLD7ECj89sX7dVr7sddMgKdwEmDMV6wJpf8+BDbLOxDk9f5rHsJE6Ow
ag+XscCs7oCc++sW/VEDu5oyWc3UdTO1lryeBITzvQv3kuai9V7gn8kvuK04VJ26qbLbsPS739lj
/rzvMbt0gjXIBasrNNQ/ftIm9+YcljUrvHa4UJ7A3SmUwXGFsylLrYgo63/9JF4D79/eHYaZiMIj
hILhWw/itAIvSThizkZoUOuq0KF/IAIEMnjP/GGTdcm63sHUr8VYiY/wV7S1dfJI3Qlpi4p4sFGL
PVUSBA9omdn21x/wn+4JO+VrGAXP7q0viSmQ+E0hb32tQ4puk/GSlRrOGXfrJocQY/4OxvlpbfpO
tL4NQDksUbQsPz4Ekcu16Cc2cXITkv6gvhbxIhqWqeroxn/97f7pYuBGyMZxTP45hCXUBE+lgtRV
henebdEgVoLCS5fjmR1d0q8v9tM2zTcLQ2A601lrsbeWbXVpWJ1MzIXQXI/GMs0HVhYvIl3iry9k
v2Fi2BgNOP56djMc50R9W5gQC5wrvwtmDvA+k7cmPdy4MUI54NuG/ZW86IoJJMRNYf9lc1YTkNQF
Ts/AeD0GW6HusrwEJzBmmqWNtGCk6qDvj6bhA2WBejl7E3dz2nNR0hy/ZnkPDcqQ+t9uxK/ev9gZ
cK45sEnfVCI5IaVdUEt5tjXCz5lIhgsosPkhNZd/XfRwKdYADg0k1TBqerPuICTZw6TgBfaE2MC1
K/j+WGZGO4y124s1YPp3+OF6en336rscayQLrGYnoeWhC3+73ejasUTvuWdfKPcrNrDTuXeT6OkV
EPEDIoG2QlfeY6uU/ZsDwH67RFyujL+K73BlG6WUt7pFfgddulUy5C4+iGcLiV6tUdWEPk6PC4wt
x0akm4SfUQGU7nZqpSWvo7TlDXT6ND/aA4PqmFy65c4ca1BEXa54jSCDhLp+7PnzK72ur5l4IM+x
8ttgWIyG3zTn3jGCYVAAXBLG/t4rpH7C1IfjzuAwOCwD5gjnqV+HcNAS1a03K6AxmZTgfiXAURLn
YkpXcxrsDq/IqSv7rWmV9fsZtOG69weDGV/u3+Icb+gDCZ8liqYB4ZwZoOciDrMwCbYMvDGKCSjv
LofSRfYWVB05GwyhNQ20zs8Q4q0NbFlvhMtuZcx04lGQ+wP2bU5oKB1dNC3vDGEGGr2AVVlf5p5Y
88vCKHhfItWtYCjqpex2WhR/Dgyh25NP+C5+Qj3RvkdcrWlKGqH5v1oEfxWfU5mAvETYXdix6HjX
sgZDiz9By1GsMacjODBeehWVJ0ZN6q4jPjm7xWCyImIzFdPwXjqSB2J35K/sWqvuyrtWm5wX/ThY
Yo/PororiU64TH2/Le+CzpJflDT5FujUPP3V8ZvRveqFtUJRM0mRMbxwfpCv7r14kLUwpbYiuDWl
XbiX06rEAtFg6k2uwlCqvd8hXtiCg4BcDToDCA/rxXd2k5PwGxnWJ9ZnJHHNSahiNO4VA2u9EaXm
1IrMxgXCySpH2jfNPHnDncUAS25Llkt2S7sI+cNaAvRRBuO10zT1kuho+K7GRncN/HLfXp1FdcoK
apqJFtcO5jy4dKfEmk8ZjPCEc9WacihSFZhWSMKGPih4BHZs43BGCOJoqv7Bary+gqTvscCwniLi
0sh7zobXOgDMntUH2x2oIfNbcDMIcehfyAdTIZPxpVV/RoNObtGyqNtvEJxXjXwYJ0NT7xa295In
WZbs5Cjn7vjttWLct1Ll2HvnAMH+S4MNMnG+HvEHlrKy/AjaCzZvDy7beO97rCIR+jRGWeVxX225
YuZOIcfPS45Cfa9ycPhvoxkCg14Sz1kLidSltgvbwH2prWJFYnvg+bjDCvmI7gQE/vX4C/wRkDED
uwouvYB5RFyauSr2sPdMeVGj/NaHujOYNFSLy411cYtw9gWOJ/l72Qg+iGWCney7ypbEh1pCfRpV
4BgoFwOvLO/CFs/zK09VOAwUReMysk3y5WtoMMnYFaGw3feL1YECZwu1MRlA1hzUnMeMAbKWCHpg
8G3kMs0peYMHJ/hAYV6SRef1AxqsuMqhdhVxkugabN6ovOJc9RK0fqkAJSGNNzoEESjc5FybpgJq
AyEfQgAyPU7F/O3E/++c9HdzUtAmzs//PCe9wX36hxnptx/4e0Zqvnu1/KfahEbMyU9989eMNHTf
heAEuINBkIVVvxqp/E0/tN4RQ0Hhvtqi8K/1SPtrRuqE7wgPoh4i6cHnx+mQ/4Vdyk+Om2BZ5B94
uMWtLFeSAn88O5PZSLEo8LzTpFYNpl3o8i5bUS6aoImUDU9+QHir9zDN0ClwloLZ0NJBYFKPXgO7
H9M16PEOAqlUYTDx3Z28/VZAfD8H/amswMMFFuaaKEqV6b+l4UaYNbPjRe6pmFxEU5mL1sXMmksC
eXnfRV6hPuqwXiD8jAz6X1+bOvZNURPi3kdfubJHsY90V6ur7+uKBCFo54+5OCVp8lwLqPLjPObR
VRn1rb/1O480ZTNsfG6TH1ygXcofLUQ1n5TG4540CQGPXS/OOa2wZy2Znh1A+8dy14vWJxAu7EhJ
HwPvlMz1cGl1TreHU+jGuh8Tpl01fBZ3kvVNZi8m9v3WZG3MUAiik6wg2I4joqwY/ztDxA7DSvo6
3/6IbgghtSyyWMuwvUBXrXd9W413wLQNMktsnGJjcLBKpVWIsg3nd7GBuW9+MPqegLIyeBiV7itk
KoItFmV5c927Kt0ZmTGT6UW4/HEx6mRTGtqJCz2MpPwG80TYK/KiTZc12aa21fLcFOtGZMjIumRy
DTmuX4YPZEMhOEPGihQV/SV6CB6AfwzxQtjPWeUfVGTnG8O1caHCs2yNUTEKzOzz3NoWDKE/VlhI
UdeATm7DTEW7GV1jvp8cnCHinFfpjlovVavclpAd7WbDgzW22Q6pxTyegKardNvYzXCn8hE6nOXM
kiqM1KB9zfQ5jJtkKKFdoeC1DDoK7aC6700IXGluzzHOr2OMob/LYy0M9whfzjbiyvV7FOreMwme
IUJkv7klhVjtyWm2e8ZfGRScfoDdlJrK2jN57ZkizN7tgojloEkQ/yIye9pzMu2jAcU6b2p0wrqm
vtOoYB3EVGNx1kVYbBEuBi9ZMHRHXZt6F1XdAAzXtzDv7CHVTPfsxd9AjVIQHqmzDiFmXxfk06oz
vvrJk1PY4zGcM8g6nF/ZV3c2pxurtRShwCTLfwV+LluGKRRmwssb5M1WirXtMmkPEWPQ+8WWd+8+
S43CuUaNPXpdXBCiN98zIUZdG4ugafHlcRKRbgqVIBsJu6H80hQZFjqrfHr1B5m/lOWE/oQolHrK
YsqdybySIurzF2zDKuqIBqnWjZRYz+hRr2iOU0zPWCem8B88tJME2g3jJolG1fNWCGP4o0leNZRM
7ZBpDLCbdsPYN8bu1W5oWizSJqUZDDheTIbO7xenXZbjMom1k0zIXI/bpq9TKktsJT650YzOrVyJ
xevwHulaOpfI9AQSqywfmss+Y/a4FXAIX2RLuWvhqMVSV6vrD+D5nRWwaaYq4/uXOm9uCsx5ru2R
/othfsTV+vW7LVni3feJRn4nPJnAGZxQx5IRg2Snh3li7CCIalRPKKGohFBeIYD4OE92JNH/4my9
zWZe5B0SUGXElHvjZ9ImRvOKIsgzr6NkptvosKZ+6SWuMtvOQID4upXDluY+uQVaVMTo7KOlMUzX
Krf1U0XYfd5uiPPTNFAqoZjTW04Ca3nxxhHyxzmcEAd25zIF5mQdLRZMwri19Dw9N6mqchkbhte8
jMtQs3R6+vO21/61kBafeAJ9NPbzOOTYARl9R+lnVzdLk8Gv8dvcJmDJKtR7ctftG5cJJ2EI0Blv
epIY6k2T+q23DRdEQaoNBjs2pyGrL5kSY7Iw8wlYu/hLnBrCJNADi14RX+94ybiFoBN8MqZmXmJu
ThltqlQ31rYNfSQ8Y4bjA6z1YP7YWkbLrHeJ6m3oEwKYQCs6pTY633KW7WdpDY8Oyq/ThOe6d7CG
aH5PdKNTbY2S0vEQYhLjxqvIb4rtFoa86xXJ3hrN8ipzpkRwZxY8pEBJH+xyVIzjs9H7w5san/Ah
x8qQH5Y7zI/w/qswgrl0q4KRUjZll4zMezLvBQxYRXKftwtVb104RjWciMHTQcwCMh5Kzhn6VSda
zTIYF2EVUAf2xvekDKH10+XCFFkFcc3sLOx+k1/0W/bxdOOlnrtXCRu+rBG7vZ6j/y0cf1c4WrRb
35UcPxl0XuVN81W+Fa98+6m/q0cM9ahCAubdlIKgX5SIfzPsgnc2szPTD19JdK/ku7+rx+gdTnSr
2oWqCcz/e/GKg0MfZpoR4wCEYvzmf1U94mD5Y40E1ZjpCVFgIM2IOWzrDdTkIESuCSUwLxrTaDMx
ouj2jS2K9ATnI0t1u9J1kOYtztT1e2UwD4T9PThflaooBWr2RwhKyFwQKbpRi5Kg0B8UKg73yYqA
5baztD7jPZA+1pRKkNV978OEAP4Ku6DhVmMGnOzztiDkpiVQ9Cqd+Z+byVdRdzCKjAA5Tt6LoGAP
rZX3vuoH57Mx4x1zAY1J4e7k28PlVGAu9OiUyRhcSi00vgmVP4+orGtn/FK8sv5sqSBVtWaM4G+v
FyxB2CCXrdObzgay9/iR3J8ZktKIC91V6eTogEVfB92+5NneI0OA6+7YTVvuuiqhTMwWKiaIU3rT
5wVzeYpQNOqo2e59d7RPMhiyg62KLxWA7i4P8tVFT7BrTtQcB5w8HxYkprd+AfXtyF9xrnB0SWpM
wxDKDqTx9HHves5usIwXVboqDs2invEkCEAYmsjZYesZKWQR2bRlwCy8nWY+cWeZlXeFpkJBfxsD
6zRGkWBcpKPkSddhcN8FXvLQD4sdnvpkcIxtITuvQgLt0tIHfVI8T2g4iVOxg01JHAb3oJtiMarm
7EdtdTF0AQzKsZ7zFRJLIBUuy3wxjEMaboy0y3Yw0fWdaFI3Nw9JCq2ntKANDz1jRtjYOGfPutky
dZw4vxJR7EPY00e3re3nTju4GmiMUx+iKqjceEjnID+6hhlWT3lPoM4jdmHYWu5GwBlloC6qIikP
kGoWU56QalPw1EXl5dZLKhGa8uQqK/Y8gmhr6W5shPfX2kvmnTKTZudHjXWC9HAXZom/wysInUnZ
zsUm93AHclvOq8yPhhiwis13zeDNY+nZmGjpZMJpJyQ60AgeSoWLkGef0rG/8paQA2umjstbji8t
VrkGDPk6OQdls2+ANB8NI3uv6BnjnsvsU40OoZ6Wj5Y56z3ck2SfTMs9NAx5Erif7HChKS5FbZin
znPL/ZAI+xxhjR2X4KA7aZBQUbswz11mkPs5bPEHqhZ9MgWvpu1X9mO02J+aIcSdy0qDuMgGY+MO
xbSnBB+GM0afqAjy+XMPDHXucze9EFBatpr6dIdP0AHe1Ua63bh3dcf9MbD+qo1mkwojMuIOZeom
zbKvSJaeAwVdL4K2QuqJiYbe7ZHA4GWKIcy4pGu/hzwA48UD0tn7ITdkbLUIseCncMz2eNry6YuL
wluMHsba0J1gBo9fUWUvNAoON4eX7SgoQcoAZKVJNUaWQpya2bsXTnVXhvmlthIAzdHEf1A/oIg4
tKaMzkE638kImbeu7S3OU7sU56Q+pdcJJ/dRCnEIF3VVYGFGVTaqfd9Vw25KNPqyxH3yHfiec1PL
rVVXXysXWwW7mf0tc8LxPjdIrRCWtYkGZOaoWNkE8/DK7eo+LmoFBYmQ7JgkEPe9iTncrlZ9A6tu
mllbHSb6PA//AGAmNwadyTHsqz90gBk36HB09tkuz2MP1Yoo4+I6i4YCCTX24LwV1vs0E++nQu6M
kC+l2+ZahW7x8n/ZO6/lypEsy/7K/ADKoMUrcLWgZlC8wEhGBLRwBxzq63shsrIqK8emetKs52Ha
+jmTDPLyXoefffZeu1xPs0LFHsmTvNPObWvaD5kp3FPT9gx3DLc7El7BmyfSV13r0MHM6WfaV8Yh
8Tq07UyUoQvOLnJwvJ3UnFnbjmP9vreYOWAiBcci9x5iV96PQ6/vOCb8M3HD0YvIcvQvnCtqYw5e
PISt1ec3zCtDJPqi3+v8oXZ6IxRWKCd9IAAXXOWkY4vV+o2dV2/gTswIL9ftPFW7GlBlSOWdR7tr
99C5NadLuuaL9XwHrsrix2vsj9TOQOykPB0E/dOFQV1x3j+RR3J3ZrXEj2NBukMTMpqMPn/GD/3s
AA4KS2346Jbg1U1gpilScC2APLiRJWFIc9yBRzg2br4PzDzmVRT2jckUtR99+VU7s7N1uBIf9N58
ailrXacgHChVWg5nR4z6TWpYD6RFLmWXfnMLE2IL6Wi9sbm4AjZwtWCdTvDs2U5UrGdpq/l3fmft
uyyfHib+dFXYDrSycYz670WcGK8lA/ZGWqQ2Eo0kjukNV28etoMoTqxV+p3DFHRmtPNDMbQZfsug
SaNiLv19OanlmDb9oW/z05DFBeqFnkUJZGY8btqOh1kZLXHghf4ItoVQibK/bI2/FzOr5t/Mi27f
p9UKv/CkuEI106J5HJotRMj0s51cOxpNdZkyciv1WD4b9nCo4dIFw8KDNQ+CrSn7x4EFusi86otg
yCHw59fcK8rtwO+D47QpuGN72XmY1ymsMnY2wXEzShxnuZkcikYA8Il2o5Dvz07mJLuZTFrYqcR6
ixvVPrB2LOpQw9XXIn1wMg2VVd8l2kAAppHgaaCJRC181MPcwLI2DKPd1apVF5NIEPZgk2mVyFQY
W9oz+sj6eAZO1bjkKH3nZtQpT8LlW9/qSTtMG3su7YShaMnVQ50TkgwIlJ6mwXq20d4+qf/SkkNc
YardOYR9OpJCBn1wtt1A+uE5a26HPviqtOHOSL0s6u2xf+ic+m6sNY3Ng3Zfzam6LegY6KQld0wY
zQmU5Ivf0bAyZcXJ1HBNs/EeNib8qXeOV/swGnP8kS+G3GKgl0ea681t3gzp3gVdEfo+3e8V002U
dcNbkKBj1bqvXRNs7t9a4J3kgTv/p0tF5gY5wAyd1Co/IJXPj96o4UBW/ptVOISj/Mr7BmIj22ix
q0emR8IUGI8eTiNb98Cj98GypmYz2euHiD9YHoLwAwSCcZLPNT9egvS9rfLvrSw+Z13zHgKEgher
G8iEqvQG6IWzmWl2QQZpDWBSGbWBbFOkHba6LM/dsjTAURTyWlcnV8MsD30RFxFQL0ASKmgecNUS
IAWkoe7hZfqHxXPFi7YEh6afp6eho0nDCLIgiwLYfBdosd9F4X9xOpc7QdZlg/ivngnynt3aCvZt
IGfyklq2jTF4MpQH7qY3YcqkRDTrSGtyE4su/W00AwtibN0Sln03Xyp7DA4jogwkPPFVJpRvK8Zq
OHHtYDxyQHYkDZRV+qHbI5nt7TrBkFvZBQ+vTqvfBJazc+LOzq7kLvhNH6U1Q20qfdyw9mw9Vqll
fLKJcz/JgJFjW3pSv3HKcIrfYsvCtNiZFB9jkgdTZ1fDyVMLWWKSfLVlkvUC2c7ntkaiPMG+2lTc
PKIUNHSC7hcbLLTPEnPtrqiG5DFAqJHGlYtWVIGNksGCsDV+x//k7jtDfLJ9E2GF2WqroMPgbG7M
cJmcAE1N3/OXOzm53YcwLttN2TQ5dCj1PvQ2zPqlVaTByKY6ZYOeEguegUUDF7oG7xK3fUhIojxY
uFTDVObDqdbHbSytmzzNLTzmrtyj7PrnLK3IoKAi0JsWkFFId+Ug5AMFJPZeNz5VmXJpwky7zav4
mZVlFZbC3MSabW1gKVEt6MjQH/IYT+pcbz1B4U/Ne6+SUxfiyjKiRqvbKEMwxJwuOFKAwZC+GQCv
wfJcivR9DPqLyyV/p/u8zLDQnqcGViO988iQWXUmTDhvcsMngTFxPSQYAYki8Vqei2VzbBr7IcCZ
vIcX+FXW6hlLNjBid7nvK2YVs3cgrhCiAdrYb1p7TkOrdeRVk9MAwkczv6FFoCuUVfU89R3bN5g9
YKc0G2eThG/XYCxOceOFZt6wlq2W50q02Okx+UdZE2ffC2lsjMlb7heSP9updMNZp6fQnfz42TPK
i0iVjX4c9JES9U8uwOB00m5rkJOMUq0w+ZMO5GS6lH4gVT1LO882pa2SnbDrYGvbXHhM4TvhrOXl
FUDyWhRXVDsY9OLG9eNPvZPU3RWTu0/HYroXMzmaoHONaC49bj5GG9zqbX5TT7O6QXuMqkaM0dLJ
deGmzzcmJF3N8PVocRsr8oYBX3HgjRcsg98bZg6Iom+mv3wkrbv3jE5dGHVnXowCW/ZyjP1i2BJp
2JfpT80X1Cy7nX4xurw9iELeiWyVj1OOyFT4EcZTfde2jLgkMaw9fO692TgGq878DNeFh2iun/TC
f4ZpQ0dPtnxMnvqKVfLZNAXvn8a6V/3Va+LnZlh6oD518q5pQPUUIVOwQUuUWN5lCfxXv202Mgia
fcEDMjQTH1A1MKZQq3XjYtvtfU7eM9K6XI96tYAQLUAa3hRxg869aHfwMwc/LKpp4bGQx/y6PA0E
juo23c0+hcKSd/D7LNMfVjHyHolR1VLL7BDBbai4ECEqZPqcpkhU+4o2ZJMatqmxSi55jfQ2sMjr
+xHF+jBok6Ah1y32eaYlErESoGDUFKyXTMo/4GAPDoNOK55HtWa/4R8euVkXx8BL670d1PaunZfk
POrK3claPSE3EsdrgtvAV/ldnWnGTyfr1HlJM/fUWr48mOVcnBSg2Z0z2vLJrmd6vKT5wRyfX4va
ZshP9NtlSQYoUE1ysVj3Ror44xW/ATzYhTpTqyGJnw9MTANU8V2PJWZDHQ2XgJrAQG3Zm4TQSVgJ
zF5Z1ycb9A0Nb5QO/Jsme7fNra2ZlvGtS8aMdqD5E/pyEFamR+Kr5BXjYnutCcbTujcfqQcl8zIO
N2Q3uFp0KSmmIngPdD3bCN8jNFSlrHRap+YqJJfNWPDtu2BkF82g5U5c+Zj8d7QR0es4mREGnHyX
Qo0+cnc8elVNzK+sht3aLkQkvpz50zv1tgRUmaftLQOV/6DYduwZh1FdrCl/Gwo2R2AI0TV5XPMk
YqsDgb0LzuyY/LClmhWqBbldVVSRhl8CfdgUZ2/udFiIZXboCtuIpCQUTQxFP/eF6E9dY/0UC4hs
LPThOl+YS3ZjcLpvJ2iKdyjb5wUeAL7FArx9WY6RRiRhVY37TUEY8Dza+V1mkowpmuqauN63xg+6
PXdsEU0tb/8OxEVt6PtkRPMoe4d5BuLGSpXlW5H6ITXT/1ialhhKf50xf4RyjrFHWATKBLOWadVR
BdksHPuUXw92GsS0iGAap7Kjx4eUWsQtYDuHi8t8GvmkRmolzeqq54x0DAkTe/gcvPwTDhNd2+IO
iuR0zLrZ3DBGnjmiv9HcVQNtnraMW7yTsYhE/dCNqNuZfrMYytz704iUsvDgtXuLyJ/xMOfa0c/V
dhncIgIoW7NlSJf6Rdga0sk4jj6pceOJs/PBnJOZ32joWUaOTF/+GCWSkbDXdBqcgOWhCmyMOBtP
Kbvi0LHrz7pvgvs80fhD+s5ejIJA/WQtz6xN77yFmpipNUxwiPqu7xyPTZfMaR1rADK5sBSpgfDy
pypOf/iGuOkW81z47gc9OVgqPnqj2qve/ykHmGyAGuYtvfV51FXBRuR1ZORtvlnE8LPtKewtteI9
FVq6FatvpGu1qDCbBmHFRy9Z8oC9Xo0ekBoLV5c8pmcvv5MpB3TUKelOZMRs7xaWnHnSuNe3ZLJK
k6IbBvNBzJL/iSc5aUl2XnortnU31RJQhocp1D23wMWl7kQuO1kuY0Wpdig52LdL5bDhMTzBE3oW
6oIdEaQBHPCAxaktj1kpcM9wqvWsZA3pQEtIRUogjFt5/6TZbtXtKp+o0E5qxSgjdgDIbS5zwszx
Yapsl9uBIQCT8ho5cYvuAIFSZx3g259dMXlFT0VF0KFa/Lb7/q/W7P9/Kr6xdAvH7P/ZxnHzY/j4
/ieO1K8v+bsUbxjAoizbpvCGZMpvbo3fOVKrsfd37d0EHEVKCNuGDQCZZe0/nRsO/8n51U5jm3RS
4i7/K86N/016x/2x/jMI77iMSQH/yVCa9vY00OtoXb24877No+0cZ8tAAHOWEt47bAvBx7M5uUYg
DM5gwai0MMHhLyz3yuzEBdyzMl9ZURc3DS1L6VkwjaJ1tgJdUkl7/mYN9vDaF5Xc9MkMGrPF2x4F
gz+QK+5zPv4u/RZ7Nc7GgwKH/FYP8XC7YAucoDnWo+LzIT20cHAiu4wp5eBJAIgEiwcVeu3c710c
hk3YpvlU0M6DVWujzTAZ7Xn23F06+WNyoFxwURvypfonbRbgqHiIF9+Fp4nbLHGGikOumm5jYJyc
mUjt+oYuhJlObmZe79jM0l52HJ5Tu+es5b9aa1LxRABjvhOwPucjUVym+6qaJ+3k8wNikY0XukpQ
cSvr3uRCdR/YefKw5MVwK0CuwBMv+w1mYz+JQG8N+3yU3qEKylpEud1QtIARC7Ckr4p6o9kSQfJq
FeZz37a9t8BjoUemF4fYcDK1r2KTq9ved4AJ7DxJWgPsFdigWo+K2p9uLDKPVEL386Ad7c5oVEHL
jUCcyHG61+BzMr/Uyumla0ubxOQAKDSU1Hoj4jlZPEw3BZaAgCxpmckgBM8vq13rtz4gHeAJLts/
dOD4NjZmbTfEEIjHyOmI4fBiqsHrLx2dRukG94XrNQe9G434bEruLxthd8P6xmFLvUxYLnfalMO3
KnAElMOp75Vq9RtI7XlvsY7oumFcKjLJmDuM1wRzjbm8TTh4avkdpmxfcTqSEC7j+1+f4v/qo+y/
X9MXd4r/ZP3YYSmT2b941377on9uH/WAnBSxQNaLnJ6/rx6dv4HDBOCxAjr+cfDpf3MRwMDlYWcz
dR7i/zz4XA4+0g8e/4PuExyw/8rB5/zyXf3BbI7JHFYecR8kCBKEzp8x8tJwc6GwY5wWR2esLku4
+X1oE0/nxuHaw5ueVB6Rf6d5yNq5vlnXhKHwic5HdaDyreFl+mPeF8u8leZU3KYYZYrQ1cg0B57E
hJRZp75WBruVDFyZ45NkoZ0isLn1gmrYzamTnodybC56wn40bMzy0qayuPMay99XepDuYw/km12U
iBVJpUG9BMm2X7JUHtmHulfVrXfLpUs18tc4xSFIw1fHEuS+ZMpsVORVZh5NpMwjC7b/PtfWeYme
kYcG8tAYZpQnH5X+WRRL84Eg6l+XwoqtkMVSz9iMEXtkCbor4sm9HeMJ5o7hBjSgr3T6I4qffSik
qX2NjRQ/PfhitxZ4rWMTV/JHMpmxgGneGndZ2qqVvSsf7M4eT3nh6Xi2i3ympys3f+Q6TLncIfbP
nsVCQYKmcJPodXLu2kX7qt1E9qHRNriOgdId50y8DjC3YHquhIHUH57Ttu8fg6CHaE3vl/xc0Q2v
3IWwaCiHSdt1k1wh4gekhvwaJxDu/NDUM3lMnaDw0CsM+SGwpavItMcXnJTcpVVdfpZZ3x+CJet3
QLiyr0VX5SXT5S1mB+dUyL494bxZzjRQURHseN3Oo10KDBdqSxrqs8K51ZhJ8YrexyqBV0nx3ah1
3pmdVZ5nw4sj2VQuv+gUMFoYsbrQVqnRgaGn+0nE5ROhzPSl6LO0QC1rLYQLCrG21JXlBhIokRy2
BVaBGY43IMs6W12VHSxQ4BrdApRkAFVJF7w5ZcJ6Mhq7Ot2UiwXXDZDF+DNjNcLAPK25pbrE+93m
aQ3tzZlCGxHkkuAK20CIV6Ep/era9lp+MVm+z1FRjSjybBS4nTtNm3yLvcV0w0Al9qeYRjw9jDCo
HSX6TwNZYS2NxibOqMv06dfGDQH84D6JMZCMvral+ARJcx7w9zk3WRkMXxDvi6MuEc7HnHXlZugU
DVN1Op2XhT0X9uq+fgbRF7/SJ5VoJ3aSIt8GtWd8ZwPSqTDVR/UwYOeJt8NcGG99UMaMsrVQ94aq
xbskURAF7Wh8FMjcDOpzP6+dd6V/oDsB56D0gwaOxYxPqrImO4x7yNWhig2L64zOJQesyycyhw4N
F/d1EnlyKQ9tUvvvuad718KZZv1IMiF4WtjPsLVgzb4y18uh3LRJ19CzVFcf+OeDZ5aen5o+trhB
pXU1lDv/cFrJcr8zjKbexn5cv+YJg1VUSmrc+GPV8q33ELZCNvbt0Y+bnhawAbdB7zjBZa0E2jDx
3JOXCwArZnyemT1EhEnJ3vqEO7BXQltbBtUhlrfZxmb3t13GHpZvY3gnR+9Ap1gpCx3JTm/fKMWx
hgjsRTQx6fsBLv2DOWjOvsn0YtpoQR/bW9uT+puJwREfACfqYOp4U4O6yvI9fsPymMz0XbEGIERC
x3D/IP3M5oX1qvyFnhosqcJgx8eJFivMsrTHcPsb2/fBm4nK26S1DkInXB46+tzd2p3UvhrHY82J
3Wu4m8XM2yAJEKJzywwk21972GlUtL274zz+EGU6vuFcNa5Wl8XVth877J6WM0MvDGJL3KZzEBcb
kOLVxmAreVJeD67T0NvHpIDIR0HXyIpL0vQOtQFMo3eyuXpuhrou7wM6YTZDksVHQIrJtjFssZ/0
6impHbXvJF1PK8odxVYCZgD+Mdesawd3S+J6+b4A5qi2g0HJU2Opik1dOoDd0f38dtKNclBnuxQu
Jau2HNvshe4OVJ3Zs+tCf/Xngg0f8rRl9D1w6LnLb+Mp1kIzyN1bIweMshilfHCppHtgFEjuOBYn
ItfFchyS8RvTef0gCOk9KKOLccNlefxtBI5A5QwXz7D2auZ4gjvfcCiv+sfIx8rP2vpOV1N1h8Uc
qGdSwVHPCptMFGtklEWWPzgLOLZ55EVTNWc3sE4VaxhP5Fycq+omD3R+XLfQdkZXIj11xJ34qAdI
7Ybs3AvcHfcWY4J5dZw6Rrta+vjR9qV7zLNifGKC9YnGDGgC1qLNt7WWqGrfa6Ih0QTIMKDw55Fd
u3dM+MW/WEkux3GWzh6UF4UPsVjeCzufmmgR2nJIjHJmSJ4RknGsbEVPoVmB6j1sVGYsZ7NfvGOa
pQi/Y34nSsVsJEzrNgbTanPIFjDHl3jd15qsk5ukoaXApu3NV81dAg5nv76eT7KZjAsEfXnguPCA
30rtFg/rgIxnjpiKgiX9HvdQg7IJTSqUYoIg5ug9XVLs4+/NQo77YA6C42Co7puMG/owDGc48Hmi
AZgcoESW99igdiMEeYI3s77BtpSi4VmBuB8tHStll1u03tG+jMU4A/MvSvsWfS2+Ll4wHTsejFnY
UrgNIP5Lb7Lgy+gss8EY6IhXWhLTd32MC3rxtHZPTFODIj9w1PD2S3lI26XlRFTUebtsyIs7dsDj
ewv2dVP0hvsGyc+/NeeaT166HprgE8xsv4yjg7dcmmbzWM/BK7AkgDVD6qctYBKhMKvXvpmyUh2D
t0yLi0fiEZ24c2WXdQfLA/UULq5b0OaUG0K/mC4qNmszo9YFPkW42qtTiVe+MZf5UYpkM1FGPe+s
1PV2beB6UQpdJ47yZLxfDBP3BzjUrjqoXktfndZysg/T5SMewUXSna0c8fSwkHRX8eVqGNM04PBI
ikxXJ96ypmQfjhNT6z5EvLxx951eMKzUX/kwmd8C3FBPhkjaE+SpJ1F78xageXX0BChlTw0kzJrp
wS2XNw7An+DiP/LeffPUqD4BhHCDsKniCztHvXmBlh9czy/v6OrcjnalXfjjkOCS9O7U5Oh+WguO
0LBvRYF6xx4SoIzKyoNs5v7eckaotiwxUxG2knXsk+8qua0Wc7lPF+47bN5Hp9L+36hB//1GKNyI
/3aEuvkx/q/rjyn7+tcA0G9f9rtupFvr9EMqNVij2X+0cBo6lHEHCCJG0d8Aiv+YpiyPL8L4Gfig
RODO2ORyfg8AGX/jKQjt34JEg+MSksRfkJGcPyW5aUnmn3fgYDgIUvAa/2TgpJ2kJLhZ5xeJ4Dh/
2I1NMU1te7291VPMYkFojXIEipzxVq60YwMc2JFRAKfqQAhW3/OZmb9Li2M80vSW+tKcxMB5ql3v
h5Clt8kgRshFHOo+wcLGR7AcZ/tRI4vvK6gbChdF972kIobc4IxHz9kiA+Qpm7tM6737oVEDptHW
7XGUPdLtGvf0dWIfeiMFV2bET4CmESVkp1FXp4x7RzT5Ho/RoXJmsFgJ9a9TeuEoEK3/mJoe1SU5
QRqLsJKBig4/K6/bqnvqSGkZWz+3rVJ/yYTX00BBOME3qVLTKxyuGelirlq6+Eq1Tu480c53FHHV
3LfmMedL3Vlb3tta97L/YZT+1i7+n1qoofL/O9H22tT9R/2vqi2GZL7mH58+VFuiY6yvVuDQryDd
76qtgSxhsyjjA2joROX5qP8u4v6i//OfwDbgaHBXCs3fP322/TcLrk/goXHAqIHK9Fc+ffYa//tj
cB49WHcN3lhr1GxlXP0pf9ey1KJEd6ZwhuUwU4JWsTsEVeBEjnCL+eABVKzZUiX0rKxQwCsF0VpU
Zkn6vYux7oVeUgEfhpAoJgpbBQuqpvPcr0WaGFfrzLdxcbTzpWElXb5kiy0uTbfo33Mrmaj9U8Wk
Qh2A3NpFzJVmn2lu84y508OELIJhOOEikeNVtm69TclFM7ewRMW461J9SX46MlTch6wJL7qa2yyE
Qkn/Z14v5obFyjsfb6B3rDuPNgHDmVHKN34Ar2BzMsNy3AU+QuA2Hmv2cTZ88GtJsv6oSuUdNKnk
cWiqnL1HVk/3g9D2Zq5MmhGCl5Gqvn1KAAK3RdKsPxW2qpfJ4XmMOwbLF3jCNDDIA6/eJsNgL2rE
/UY1ZY43Az6Ewx23Xiv5WNt10cL9ZDFC/vK8yvqi0D7MzDlRTNXd0f6au2cyd84XrwjNYV2Qx/Jp
ceHjAxPsNPvsyWQiuiHXNoWRVsq99NuU8tjJHK9U8FA9Wq6LXtSxeoczryLJN9opIPZDnk0pjAr8
j+2gvPPCXh+bTGQwPkL1p+JT5dyxg0RCbzsaFS7F4QwzK8efypUXEMiv+LzntZvWdGhDtEzjoesg
k+IpATjNWN3mPwPsRT9nqh1H68asO6eCB4hZZ8eNa+UckLD3XltqR5k3q2C40MpanEjPAy7wZBGn
mClUfsxYuFtbWRb3TLZyq2eMb3FajLfdjM9Oz7KctyWOg83cFglBJ1DksOkbqmR15PcsK/YFVedG
1k4PvatsUOCw9cGDy7SOStEnJ99nLo5si1c7MnM/Puhw3vptSQb1WE263HHB6T4asy2/zF4Y1i7g
aYJBQLDy631yQnC9c4m5l8whtTt402wrKU85Q6xxsGv1nub20EcLD7g7jVfQQQVpk/dE2vo5ye1q
R0JA27P/wGHOP3ctXavdG4sx3dd0Rq8GE8Y624g9dnP+utkw9eK8mjvZz5odFo3CrY8D/XY3WR/n
TCTUOFxAOSwnxiAWrLk+bwrF1VBaGNd13IqqTG7cFGlwo2z3AtwLlupUxO9cyoMdvNQBWceyt4Uo
6pMyvPYZxMQNjcjO/frORrHv9A2SHG50YVwXKmdDbs195GPy2THpIWLZVqv/bIwZ8rtTJK9JmwHn
EzY8x6EoD13JJnTO3GSf50OxB+4VE53kaWyOpL9aVwaPiU21hQtN+EI09Nti6re1RSuIh4vvUiyD
c2FAQ/bKu/HFEdSn0VgwjXg6LfONxy8eZgX5NQlHQnwPbMzU1oDq+FPzfDxXPa/Grljy/gh3/wuA
TkAYIob6palZBGExuPZja41Til1waL5sf06ecIQletgU0vnE4kRjHB5+vkerHeF/gp+EYbyuLcrj
qON+LCZ8+H6e51SuA6Ow6sQ/TI67FnvUmFyUixeidxLKQDwyaWcjSNVTj5Ablbw+T90k7nlb4ww0
Zwrf0WqdAlK9RumUH/qW8E6+1GA5Ug7kf5/cOr0LSj87sEOpv6MwB5tSZ/YIW8L57nZu6EqYdYNC
0vyhryQVGYgHm4J39yOxs7YKjXE2sZNacTT2LNh1hMJ5crDde57IbnLgSmGjdOu9KakUqFJFymY0
2JcBt3PeHH+kF8Rol4cG+TpCzxlfcFrROWvlzZUcM1Lj4E1fFAVj/jWt/meCeycqHEH9c5mS9SPV
/mricr9dDPTggQbTu7l2mp1RErQxcWuQJB31R8+g3CHqhCzErmHjtu0aoX8AoJAbe1LNA2V3TY/P
NyUXAxcjtI0++YmFQz/UQ+29WYzk2mbhrbVdOHKilLWWG9JeN27qhpPfH9EdPX9wr6YgmMYn0trZ
iWE+E1duz/7opKcmkC3TEy6OHsYXr2yQzj+yGa+wg/U5jwRtGJtOn0tkBgNTWzwBxDWMwTwucp5V
BJrjR1VhTTemhsstidIrXvE80iwhLxB+x/vS07ZqLoKrIF+QhXjq0/houRo5Pt0QG8ws+XvZDRTw
dWV79VqfzMVoUEGiuWnwYAcTWr3fT8dmijObxYFNgwKdirdyaIuXKmjES+LX8g6PT0xrXpyd1QRw
NB395dlg6UqpTJPvZ3b+23jusV5RLAKimd+2AcRv6v2xLpcBQ72nnm1b14k+2x17xgwPkOvYlCXq
qX4nOg/viofAeKpHjT1EVYzz2UG8L6JMUlLnN7bF69iPr/aEWccZSBPgnidagyF+ORmZ4X6ZfH8t
auI6u4P6N2KB0IOXeXGwsNsLD3q/Rlmna7TLdm5WuBcva9un2BvIwGiOxH+SxCiFG3+cLko0cte1
lM/+D5ji/+5yDBrr316Ob358yo+u+Nfb8W9f9PfbceD8zTKA2ZEu5B7KRZfv9/vteO3GcrgzM2f+
lhP8x+V4nWeBJfguS0AgeH/k9+t/5TJMcuVPl2HfdrhrYrHgqcU7dR16/whcKC2loQGmw8WqlmBI
WWohL/EusmyRE52FpW3PbUXuCvWQAxAhkU7w8clZ1cVu1RnLykdyrPnxr3LVIc1VkZx+iZP9qlOa
vyRL05LEF5ZMvdqroil/iZsEqxUJfD+7MVfts/glg65FMtsWVl9EdsO66Ve9FD6O2OmDXyHI6vVd
v+qqwS+JFXp88Y2s2nhakbAqnFY1VhcjPHU91cAg+U3wUKZ+9UAp1TfKsChYAuaOtRR116Wgd20z
lQ8rIHlnrSrwElPlrI1WfypaboVAqwvCjca0tVObiFZWiPJJEf348LxKHLKuicmeLQBzBE/xO+bu
9EVUhZojDpR2YyWDuQtSj9ufI9IHZ3Lz7aDbWDk02oUuMhl5yovuGaMAEBouoARMbG6UkW61y1Pd
qyLSjemzmCZMw9ZQcAhoQ3ahFYztad063Tscf64Agr/hc1nk1Y0/DulO69PlJCs0kDDlzr8pB99b
+Tz4y/NYy+4ItOcHrUxusS7mO7KaVOulDkYwSJoHfWy4TqS1utA0m5GPqVxIAqDCHzkZ1a5gSxP1
6Oi3Pp7rw2yK+uoJfbxwIM4Hn0q4D+b55kSCoH90CZtPHINasa1NwAShTAkyEhlXV9g++k4YnrYB
61vfa71uPfaz3b8Rry1/zmanP5kD9TUuA9AtfTzajZV5oJaRwnmt2JWIqQ44cv3qFSDFsDP8tt7U
nNXbsS6AyumORipSTqy4uu7W6Fv4WjhEooBaakEofU6SMNCC4ItEHYs9IQ1EQwgbIOInTOhbm9vF
PfVSOmvqQPRQSqslrPQG3yY6Cl5z+2MwB//8i29LMri9saWRRKrWEWWo0ozSLpl2NBkH03bg8ntp
F6hPZdL6Bx6h5Y+8TvI7vQUOlhXJcls4eQvbwYm1L4zH1NDESWcEoRhdUk4oNOpco+ow3KfpKWOu
DCG955sVUfSK51d/kVM+Xdyg0Lep3alr5rUsJptWDPf05i5vdFubABPKdjq3TpY80XTq3K7Zecam
ZD8MHqtMvetZUzEbFo7Vz+RqKbHiPVmTdScGhhMJjP7G7XqvQDavNVbivstDOs/jI+KZPNIz1JUh
8Trcx9wAmHJdGVffOEZa7jUltdg4Wrbs3ZxtprX61UuNelw7xxF02bptJQnd2yqpkluZ2ubGFa71
XrLgBMKGff6li1OaqCZfzY9o2FYStTWlZktupAful9VJLUjPYaV5YxwNmnCGXd1yC89ji7wfgISi
utHwXX/zDGQp3IJNTKe6EDEnSdYu/8HemS3XjZxd9lX+F0BFYgZuzwHOyJkUKeoGIYkSZiAxJZB4
+l6Qqzpc5bbd/q99Z0cVizwDMr9h77WjtW4/KlOQ9j159XJrrz6sl7x085KQAGW8pmoYwrgwXSgD
lZEuQDTNgp1I0XTWYWHEjQ+MeL5H5E7mWz8kzbRHANrL7lABURDLLRPBAPHNzk6JrbMOVCZpHQK6
0B5agUVMg3hOUEtp71Pq13J8GjcZApZJuLnNZZUWPtv9GOBSlJGjrHJ+7oslDb4TeZ/Qz2V+JWb3
Uw2FqvPjQGIhOBjTNBYfmjGHWR4xNvY9Fxdyvf8Kff7NkMz2rE0B88+VjW8/hvF/8DgTo5L/qRj4
/Sd/LwZ8/zeEPsBD+QrCDXA22c3vxUBg/ea5FrodpIKb8nHTAv0xKkP2g00OQBKBPVtNwJ3+x6Da
/22jULI22nI0t7yf/6Q6YPL25+oAEAKp1pQIPsysXziEP1cHqXbA+BWkFQzg66+IEVyafYbHV5zf
DraRDUHKmq5+snG5w4tnnpwv+EmEOZ/KrDfoArH4Q98J+2eAOMYutKvwlQ17dWTQnWK6wAZ2bRe3
O/DUjSWm0Mw9Dwn2xcNUTAmxNAbjHXLXXXgvnFlepEJdRq6sl1OXOJcmKCcYSTrtdynSwE/0uqRA
KnfbU3vF53CeX9mZJkRH8mx9WkdFJuHMAhM3JRs/gCyPKc6vy9g2Of7VZtiCIw0UKkynuidXd/kN
P2LKqBc+o4HWeMwTWQxE3ROP3Ntde7vOutktgy3e1r5X18IW+iWR2j6Qu5VtF63X7cJ1e+XYXIfY
qr084uCoDp6/LZ2yWdfPaeYS9GiTlV4M/GOKHfPKuOFTW7YuqWCjug0cfQhUNe4NOpIoBerCbit3
xucSXeQDCkL7MYESzInv9Y4JdGriFVeBseLlTog+8JUTW7jZdp7uqoi/uWSzPDL6admBWgbYgGSx
36aylCczz2581rtHc8ruidFTY2Rp4VSRz9WA4WF2UFSkq3Mz4p5MdqQej7vAwx+T1Oh/5mb85Ay6
KHbMPczYwHkD9kbb9a4fGpfPw51uSOkm1l28o6hB8sprictkfE0aLUiw7z9pckQJyBbNl20HcjGJ
OCSVNcgit8QKbo5uVBVp+jQ4jQ0U1CcLj0Oxu6sa1Le8y3Xm0/+3HjzGwXsobZRgRuar96RPrEeS
WovYxaNxo1f5A3NgyjZYr16cdHn6sM7FcFnCaoei3t4Db1tuKq9M8CR5xAw3RvJo2uNn1CjNHi5U
ec643/DCjKJSjwssxu4rGaoDa99uQi6kzEevlu4Vipb9XDLmjLiEphvQMB0uV1Xzls34zm8nS3yZ
8dndGdIyYmsWP5ym/uLPc0s8q9t0Z1U4E2RC3CxYrLAL1L0O3unfp5eV9Kg9LN6KcVRSTfu1nqaa
PnFyiwPoDEqZqpnnL1m6tiIy9ZRLCAQdXXO5DU5XPuXY9cc6zrc6h7XPClKBRvZGdgzjMWHr5FFJ
62F2zfd1CN8Fonf86iHxT6LGh+vlMmTukXX9UXFzHUWKmM5Ngpc0kT+ENeFkQrUrY+xL4uRWSgX3
WYXciYU5dMXMs04pJ+MT/wWwZ/aQ3Q3kBtKBzbD0MfDzZXYyQq/SYbZuh3BY02OQLD01Vi/fa0qI
6QkwBmgAgcTJmJIHNTUtw8lS3kLxUtGw6fEmER61Y2dndHuqe7TAf7GwxjbJap8sjWtJLgx63oFi
Alpp696SJ57Evt1m54yBbdxJppqebxiRiX3xzelr7e7GFfaKb5BTO2THMqhwInmWcXATzeBY6PlA
iFa+g81UfiZ5iDl/0c3XgPLVaaDAykSb0w6LMMLdvnAfs7aGUeKVauehb94HqnSYB9Qd6j8bpCya
3iOcqnyvzDq9xaA18w4U6/rSVcI9u2PQ3y5iNF6xQWdTdYV9lEZ1hTR5l6dtEAOAqQ+FvHp6+Wwh
TozafrDOy5qsscu/dcVJ096alQ12zHWMBYpzC80gcsGy+ufSUwEnVd892mFvvwQuCDePKNEoc01m
E1qu+pgYSUsIaVWW77hCph2jjfnqOsAlOCC+VIxw0Z5MGXFuRB4dLNczd8uq7qo11T8JNcK+pnz/
QKoxNkuGGRMMrOE7Og1kQ35G8Zd5GzjKEsicamJXWoJpb/Jq+sLF4h1AimBhX2n4dlUCxokt/jwT
jlrn43cL6koV+7RtN06dhAeVms+p7wUn26hZLQpf7vsmKI7MnupdhtZkkAFptVywceO3em82hjpZ
iMLPQoP5TcIyO3szqbWICcTVGyHqcWMHTFiEhUHEDNnA+lgyrQrewqr3/pD6x1mG0EiIPPjJqneC
yoORZEd5h6PXRNsW2lZ37kKT3qJIUUqJxX7ozRaz8mLBdOARvc1kmt/lAGL3ZYUJhwVrGLlWbl5o
x5LDPHXXpa47fAbL8OG2/YL6Vc5xAdftBiFpCpnUyc79Gn4ja7o+p27/0YUpeTzl/K2uGQ8LU0Np
m7huzD47B/2QnojCs6M6Ce6UmTyNQ2Pf2TUJysGk3MfZyWvMM8NdqounSQzG45wVDwvv6yVZXIun
sbqjgF0Pi1fS3MCQc/GgqcEjJ3lgYlmGKSNSRRZr7yz6kwOPZjdPvK9PHRAyD+7eqPGkDSJtY4ub
E3xHvkAIpD/UKbKOudUi9ppgpdNJQrk+18x9jc/zAAIxyn0/WKPcHeigUeVjg4AyUZEM7I+mqU8g
VZ5hxvi4nH4R9gbUwneKSGG+Vq5JqhFz6xZMYl//0L8gfQI4/r3VWogqJRjCN1tOyxs+3+Xij9jO
cdjC0tXGDP2v9hdvb+pSXYRXzhz9VcN7oDKAgRs6ECayPAE88L6yjysi6jkID9jo7R3BH/VTsE75
pRaYo9haxkyB5gNoDkCF1mQchw1eOOigAxjTmQf7F9uwbjheiWLiDSo18ORMpOmrgxM78osaCg7j
Z4qO2nZOeb9ihxZksO3mFiDujtttnbdVjI0FbqqzmGgwWM47S08kLHBziYM7cLftAp0FTAX8CYlU
SYCcBoGSRmswqOksMj1daZSNs/EL/SgwtpQ77DzhvUly9rhvx7XLD4y7iZsJwhVzlz158Jg78U6U
cWbiuBDFY5D1yJPDAhFp6Gm8+SyUYWskYF0C4Z22ED9wRuWiwFfqngmMv1EtqzAMo2QjXda/oJdA
UfTnFajmwRvco40mrdvlv0iZAeQ1fj5PsMIC0iQ3HKamQeB7DHehvnO0R9QOFVBHMpzHbMLZwJzJ
huhMpWARl04buVOihUR3V46CQS7aQQ7vlfTBgXz30Pzm+AiHtO+KescnCnWuKoUGTtOTuzyPU6Fh
ErnWfhw9mDysXOv7hrmFuffKbIqxRd5Kd5YHXOXjzbzBSb1fnNLGDtzH4Re9FOTEhh3w+hgCoH2B
SADntGoc/QF8kwBfau5PNI7+NXEy2Kg5mZV4SCjNIngkaXhbI4nZW9r/PG6sOeDHKa5Q+HMowNO9
tbji3Ft6xZNXFN470Xdq3g8BMtLcxu1aV1Z4WxVa/7AMxPFk+5pfOU/zS44bNCbR3fusmEyhc4a+
RQJul5MJPQrioFOWLgfyyACsmK0du97MPkX7JYCyPDyGSz3F7qLUdfXVjJl1w/745aYNmRdE7ig1
21JmX3U3LySxYbw/mHk7bvQX2cedxWKxbpccO/TYxawBYMgo4X+QzrfcyCFf74Julc+Iln13z3le
/GSlOLyEjag+p1C30oh5RXhpNQFMRN7gBJdJd/D5vl5Fl3qP9jrO+1kQtWahPyGqzzV2ZHnKWKOb
pvZnweRCOtzDRURwXlZ1c5jh0x6LymjOi6AWl2E1v4Bpsg+G6GPkZQXmqZ59XVGruwLDxZVDAtlk
nfGw+AodveLks0tUsxBmwbjVBasWgsqhQyr0zW098Kxj2L/KnBqlqkVHAcUeLys9d2Xbnc1x3k3e
T4Uk7YMhBqHQsgqXWwBmi32Ye6c9/Lf/b8Z81P+u/3fFJl355/3/64++Rifz9z4fTDPbz/zR+Zu/
Of5mIqSRt9CAbSKV3zt/H16g7aB6R+iCTMbdIn7/6PyxMzIoYIrvo0FzNpTgH52/YzFKCKlNEJUF
JosF/z/p/P+iULOIgTJDPD82MwmfhdNftgKBqaY1bwP3FJD6weYTB+3Wxuz+7j35/0BNB2hweI0O
yTVAFe2/moqSSaEMbtPkNBUN5FauQ5a8S9LCPwN/X3uAXgmhJaOhXQEU/Ovfvb33f68Cgphg2mxg
AhHytvm82X8ebZB9Bq2lDMJTCgSxxAUIYFAtJr/XFeVTgbz1axrWMqTDze1oWHX+YzHIIoy93rMj
IiTJECVX5ziqoNrbJPVepk1tMQQFycFFRXz5qHv6rTRd8R75yVPtVXP0v3gRyKhCpo5scZBO/flF
iJ7roAYWeAKTYMULPsgDhnnnnPuz/tTZYLoTsyQJ2Ki12ptike8zgO/IbVO9qdDD5cHjuHxoBzYD
Qq35EczAelBBCfU0VAQtqtl8qfNp5BhfRyp65E3/JkvkH0ZMfA7kFoVQ1Yn7Y7D255cwODZCfB8C
D0qrmTnLSh+men3cTux//W5t5ty/87D9+sSDQNgEgSG+/Ic0QVexmpYmv0kR8XyieubD84LuAqGy
exRu+u/Sgf7yEP36fSFTOmeL+MMyvH0D/y4jxTKHpqmNit+X5v0jpwM5uBNE5X/9qv4f758jWOC5
eAADZoh/ef9C1nVE+hnBqSd27AiS76e0w/xUDsHLv/5F1vZl+sv7R1bwNlvczoV/OBQKNAEhPrKA
lEyzOq/+YMUZAuij1nxwurZZSpgZWL22HcsnrdzgRjI+gRVHE5FNzXqtXbd77LWHx8pTSF4ljAW1
U6aNq2Dj37cVpNyc7+YnQloASNvgzIxdCoGSrVjKL1mkg4I0sOBZALN8m701P/3rF/m3oJ4/vcpA
CJLbXN/yGTWgqf3zp7bxl+lK++U0FzZ2xBSFhJ8mA1VuXx7aciAyzm5/Lpi1GEgBzuDLW5yqupgO
ypTjoZR9fychXGx5rHaEFUW8mVaZ37mhdpjq1DWqHS/uzdl6NsMael8/V6A5PAxsqJtCLGg52BCV
LZ+ytLGihoDsIy5lXDvpF46z8uThWmK4ZbknolLbK7dLdqplYsV26uUn1MPAp+AYxZnlmMfBboOX
PnGLM+EyddSw5Bo3x/b3jItnX5M7eXbkqu4l3DNMSKvv3NQBsWAq8dxYKsvZe46c9t7kASYazbTF
xdiWr/SEKMgYmTS1Nu7dUOoPrXF/BVU2xmk52kc3cQoywz1mhhA6vMjwV+cRVJl4kdNQvwGHLH+y
5SUHpxShxvmEKA2REFY8yODZ8tmHqh9hyexPbhhW50Kz3lqBft17TBQidsabSrrO5/tpbLpvDRTR
r6KDrog5EMtl+cMojeAWEpwRAYCDpe/3l7r2+Ks9syN/Jjwvymju2AFBa1maedylPTIYw2+O0Itu
tvczQriItDEMjN3Q0p6Ytf3uZh4atyUT57Ss6xuHSe8noyohY7ODW+/MySCKBVSqFQvulz0YGBvm
UBicp9Wxv/aJNzxQSA/NeRRTuO/8wX4pnUOTSb4RivTeqbPtr23Xt4cys4zIlgubwNZq+k+NhvbY
ovTio4F/MmCdOc16OmQZdvmESpqzTZ3HqtWQm4gk2TatHzbOfxyWpnzUPXG9CYpP2p8S81U1RVNC
rZ3VcN17IS7wWghJTrGYFeGSPjP0vwUQ9iXDl3fKxlE8JSbe3aL33vRYfrWIWY7mfkDCU3jh68jQ
j7a0N2/8ZZovjVuGO5xNbH4FA4iJHOPdqESyw4qRcURNWywyFBynaJerEaThsYT+sYd7k7zDPNL8
MaT3ZRZzsKy0YY70olN8udTsR1xD5SFPA6+JijnPoyn1rCNOd+PqrgCzRgODbL+4+isdpQBrPvhk
DGiEwDthFfKeQSifEFrP7qq16ZyzZqlOpo29x295XDxDtyx8w45844lZrJXtyIIlmWfMAFaKovne
Kyf9XCTm9OH5g/5sq36+1EGgzqWCPatS6dz0gJuOMBmTPbAHdZ5Mni9Dl8BeKq1TeycKfzDPTR76
K8qmzoOxJ9J6txjr8slR6FXRyWdnxngydqqWWaAmnCK0p/yI6625yReWLmyZkQC3/F/yxUuJ4n/p
LpgNy8hrMX8aXgDedBDlISmUpiHo5/YOqX8VJZKiYFVQ2PvWKpGw1kGUp9wc5koaA1M2GQs1WzGv
uL/43mjFc8+2wMqEvq6jGN7WcHbuLR7UO52LboqY3XsYeGWrfgArnSM8zyvU4KL/nvlLeoAW5L9m
G8Mf06/5YgjqC2J1M+xcM9WJouRDhLZRisKCvw5mW7ebTIwCaOzKpyp1us8FANGoFGRs5aRLPxgu
mNuqNIk7cjpa8zScXttxqM5kbA0fq5GJU1WQOV/gWt11kvLLg2l0WUOHv0vb8s7OVvi+uAuPerYZ
7Hm2y463BUgZ9opXXubZfSjqmRmobWFwQ4+CnCe9X31JZkDprPyMFVYEDhCOyTCatPS5nEKMnmrk
JRkeluERhAS9clm4sR1m7r3JwYC5asiPJAmvJxBc1T70IfpRq7h7mcCvpI7sL4rZInnVmf5JDaxe
c9VzrrcWs2Akv+yOXYfFjKi7Y9IYLvar1njS/IIsMipu3jXxiXVyMct/mQkJ3MbS2fjEoJP/VaaM
y4XVRT17988icK8DwehHX3XtcYC/OwMCF/bVXcRx7DgUzH6y75TdQfzadO51aXl7VRUg8+0ki1vY
X2ZiEPU2jgyOy5mhVS4e+qQJFby5VB17qXR25O33y+8sALrsBppkp/g2owMfl4YUE8YDIuptq09u
wqQm2oKBIEARPGxOdrfM1lKv51/X+38X1v+uYUVzRuH4zxvWlx/L1+FP7erffuIP1Zr9m0ujZNNg
IkH7mzfq/6rWPNbRFl4PAFUU1VvZ+Hu7anuQ76HlsOPeykUrpJb6fVFtub8hcqMSRywZ4B6Bsv8f
OKood//SziGN4quPGZOihlaS3/Xnso0FiME3GdTC3Fn9mzIcH5us/h4wjQfjZXRxZjDhXOq2fPLn
4HYYJAEnquieWeo+d6IfLpPmHMN1u9467WScdWJ7yVG1pMdhgTe+Tr7fMqJsGbo4QeJncMqtdHhA
Gq7tR8fJS6uG91eZ/pmZdWDdcdyI9tMAvXKibwIaYR8lnD15y2BN+NihYLMg1i5DNdb4uhMQbgco
eOyZd3Lu++5TFTQjGh6/qSsT8OfioWazknCM/Uw4w4FNmiUvI9UNWK1N2yUgu1qaYMu8xoBxYYNh
MQ9Oh67cra3Z0u85YCmOzBZQ908kMXMhlzr3i5dEGwZbdNMvVRdlrdt+LZok+EgZjZJWZw3L0CHO
IbzQ2wcDj/nzsvaI20b+hAHkYWtd6bpWQAqUotek4L7jWPDd4aDI3oHX2BLTA06xOFFNy/elyVmC
VRDzT4WxBPHMWfROu+Ag8E4zJHX5c8rygg9rKm47AP6nwppfiza3j8UI8JfVXXrCOI4Iq6vT7I3h
Jy5yrfKzHyy3rdNfs3ma3jBaN6QKDA82gzAOFQXeU6Xe93FJZuaxM8sqd9hbJMSUi33GTPKKPRVT
S2gW+CKcb2mO5cJOyukZ0xwXLnSi48RbatgsGSHYzsfBz/xDYDVH4kehJ+Sv4Nt/tij5iGCG7BiW
6d1KyMm+nsZ3ZneXWrXNCT4FE3omCoQvWrtBS+8qpTAPeCoesrRu8TiUr1IYVDa90TIDVD+8vPFu
a49YwDlsvd0gCJ8JJ2qCwU6iUk8Q65Xza6l2bxU2CgmlWAKZXDgOYsAbCAL9bTByp/tYEc9+m+eH
ZllhBRoQZNehC74BQFHHWrn5NwgAy2VBtB1LMsGf0Nmx7i/SHyQMtfeugeB7zJdnqv6KOhmPNNKp
/AS/29tNuSCmsNWMSfHxH0bsj2fOhezQY4s6oOJ09m5mhEflzT9wRtTnMRvbKOHs2HE15Q2i8fxb
azvtXpELgIeF64tbeIjaFvXA0IzbOgy+sStUFcMcgJRsLS+mC9AYh8wr+YzndW2Q6Q+y27mj8eZi
v9nZ5VJcss6F0Ced/KcNdO7LtCKGNEd8EzMr2EF1nkMXJ8qbWpXT1fNGnvipD7rIdlaDqTFwYS7n
wMS9wuKPzKICXDZql8U44XOeniCHzP5z5ZTywRNUxht6K7+TJKgebHzc8QamGfYmjp6XAZHLfhQm
q2xcDtalmUBD7bU98tv4YpUI5+bxO0HN9l4kSj0AdzL3SvG1SMMNtBwsi/7oJIdqnCLSuGChaE7W
CLIhPAJtz5e9oT2x7Dv+2i2UbB5/ml1HL5rOiTwAqJ+yn6j0wFxgXuiIyRKdnO8Apw3sZPi2oBd1
KNBMxYI0a8L6OOeB3GedwXLfanllJd2wLoCVZC2nBHf0vhWpEbs2cDEkq7QQsrPjBFwiydIJ5Jhg
/bwgLXpls7vcVYXxlUfqDdAku9MKq1INhxISgUM0NNVoX1nFtTHyDywpfZRbMn+t+4JYHQbr+a3V
axQsNQFV0WrW5kMHIbirrDLYEb8S3kiK5YsZjgeWFuoG6ah8QvZsPJfO4NOwuHmUlmGHRiLsi92U
ZjzG82LhhGub5QD/T9x6iW7R/4xDlI7jeAcRvkWumBPihkb62G9P7QYQeMQmZB+SjswOA1AG4Bb1
UIG2j3M9nGZT4C1PiC/lLlkD0Mge7FVbvwMdcE+OqsPvvTU8+osDpnYoWUnZwfjZI/iUkDaB/sNW
Z6cyA3xLGBh3IzOFn0nrOHFhjMZVE27GUG4yo0asYSy3/YdOg/SQ4JLawei4y+egvF8NoW51Dien
0RN24GbBGzWgVlS+xcbJsVLkV0SUiNkK9mEB8Eea/VFDhOUMHm/DiVOLcA+928Zae0G1dh5LB1fS
3CNIMueniehrILZkq7ROjRJ5ahlBAmo1dBeee6ES9niLQGQZ1t81rUEs4FLvJxMZhRxYc8OqhdOJ
E5uFTF5gowlKDdysCqNh7M7IctNdb8ifS+d/qjHMxTQd00EMkshojSrbANAe07plB/Quy8Uouw9V
rrcVe7+ruVTk0M3wWyrLb+43O8UN28EWirouDnM+ivOKy/QEhRx5rYTchmw03wdpSWB1wGueyqIi
1qrkvOu8L+uK2aMJNghEOX6x2rK8ujJJdiaKVvizM/grXdD3VmpgbQn/fC7Ln0RUhYdFrl9SyX+1
XEPOMure5BalFtwQVWzM1DD9to0j96Ia+4cES+o+Y0J5NzuB4nK3iOUQ6Xtruj9l2P1wxrw6VC4F
g1qct7qfYH+XQ/dagVDfrb0DSnNaxp/95JDJMBRM3bZwFX+Ys4fWrYrH0GrlWQTWekPcKW+DX36Z
6kREHKYtp3au3gLNhAfC6XOeMyZRKfLdYgk41728+mYhrIaCo9vz5NTeoYAyA9fLaA4D4r8byyRl
ZdQrMUC2/jZkLKaV5UHyBGeDsbYsYxF2wesgrBVB1sCIollxR9Ba473kDZP8+Ype6Z3Hvhxvx7kJ
XjofdiccDjgUU3JGBA0ytgrTx2mo5gcXt9+7X3jPuIXnPe6sO8dqIVwAGES2lBUyJp2LNxoOifMp
pDvB1eT1IC6C2FmR6uw3p86mcJ6Bs3abztdTOIHT1vpwm6WBas/nvLOk2d4rk9wStBX+yV/c4Asu
PfFO8tv3Qibj/SpsJI4KSvKpkKN979aeiiGqYo51hITMDO52H1pqY/ci8VukqJ+6IHSfZghTYs+p
aVBiWNLau85Q/SRDAHEID2rKZ4pPZFOL9N4R+a7LI4PQrj31Q4i0fMJ+HTFKeJZoSvb+KG6Yexef
ke+Lb4isL9WcJSstbZbuu9T+oDV0nxsvt76baQFXdsWVUrIEn5az3HhkyJwxjkVMTZbvAlNfJNtp
eF7nnhhODs9bhev3iN/iYfWaK2KfETgV18FyIiUb16XylP+RoPnYZ9bg34ejm79BZHJgM+Vu1Ndz
FbsM9/eylVB0+86v43a026fedlh1gl4Z7paSEICdSNA7Aj+a0Bj0wVizjxnA1QR5dUzNHkmbP0MX
8zFSSf6u49h7xhEYWlIfO7/K3zjNyjeuuOlzNS/iuSxGDK2Fn5+FO1PxJp136RqF15ssG/J/NczE
19TKC31Vhq5RaTLxCA2LByITxMJJpOcXqwN3RcK9WcJNb2BOqVTAIxj6xxHgzhsI+enDlbM6BUMb
EqxSjPdOmvWfWtuFeO4PLcBOu0P2ULsZdMisW1/DHhtlQfswgOYxOWH39ElTGK2htDfVpiQrBA3G
WF5Z9tV1HCSV92nGeO59TksjXyPFjozqB3gZD2IPUUaD201jp3S8O88us3flzx4oMX96rtZGm9GQ
NcZt1Sz5O112c+iTAPFuvS7VGVKViNCjpAQPOExMd0M9128CKNKj4l89oSxaMJKEz2gTSAMCCPat
qZt2U1QWB2+EBN43lKRVozqa+lrVL8jCQN4L3zrOQV3eFLBYDrqG39ymSCyksVbDzu1xy86I/x8r
x+17qGmwvgqVl7EqTIjvzYqKDHr2aWKC9GBJO9FPgV/07f2SZngQwnQROPX3rJUsioVaZqHe8vb+
xrWg3Mw3zEXJLMR5bn9HYEyaiIx+OBVhVoc7hKUAM6rFMfakzJtEREnow0gQOUcXggMonTz7NGae
+2YFeU2+0pxK/9SXPIvfgDQmkTCKJL3J1WYm4SvcFzFynS1FHD8DSa3+zOnDeOZGjYY8TShVnpZu
pBcwsdSvrgekjVD7Szf38tzznSSJ3M5viGnJ94k1+T/rvnW+i4ZhE0589D7HpZYvQxkm+TtK7Wlf
E0pzO/I8oiNc182WEQQ/WrwcJw9/BUqFEe9sBz/rdS1mEecep3McDlV5GKxh/SoorK+zhpxd0R+3
PpQyMFzTZbW68VHKXOKKduqneTZdrAfguq3akZFLVo5kx1PbzPjZCzNLpTrottjKEn99D8b1znG6
LcLddD4NVJHxSGwQcy+ziFPuOorzTiOQ68d4qvyzgSU4amncn8Y0Dw892fJfXWdxTnXZSyZWnEyM
CgNUgW12zFMknX3LVsnOodiRp5XN36rQUEdw9/f2koUfounvFX/Jrh/h1UnL0ii+qo5SakpvSlra
ZQc+YY753nQHGS5u3GkyjBu+lOj+ihy1ToIaKqy4xpMF/DUSTblrQ78+GXliRwb5RHuypCCuk8hM
/oUwNENs2z5gOK2RtfrG/Wiv+knO2WmjVt8uJd5LN22gsaazUcWVJnxLAsy8TZI856DtiJ9pCb4t
gWMtE5ZYXWUMCvuqjvtyVFw6s37MRhHeqSWFd4AJ6FR6uRtjM+HAHNr2kgvzIQBwsBsGtgL7SaZf
B78pMPcyqaew64K78lemUi1KMO4JE/4qtN9/YTRtKIfgHPKsZvA+vHc23p5MBUfHXUw831J9CKbN
JxJh1rOutwUfjWeOvn7Eatek1Z5MPKYPfko281p9xdWYxWylMiK3ls+oKa9ZGkR67QikrT4PBeEC
lTWJNmZpQ1DCYpNMGAjwbXmYXIp8cL+yCEhYuglvT81sir3RLEUFMpQ7LwWTdwM3rOHbMvhMQTca
Ze/kN1Walg/MH4SIJgzRQayYcd8NI/V2IZDVdNv4ZwkGeQ67rgLcp9g3FoH4MTe0aAXhaiegNFM0
G531CDGQiYDsv4/ZMl58SAY7lm4+sPwpyjINPlB6xMRZBtk+fq0eSRQhFS7vvtGvUYrphvAQZy3q
MzAHBV8ZYfSbGpkbM++5tTFtvVJKveRo5mAgjv418+wZK9tK4YjkOJnXjljayeijRk1fIJHfzqa2
d1lhvTbA5RF7OwxkvT7Yz64dvGWLSYpP1zcRCG21R3LtvoA3wVq8lta10dkNiWfvo/Qx6g3ZM6ug
nyzjqf801VGTSqKFW+vdztjn2qpxPga36iOR9nYkjfp1YeX8U8raWA+QGtH5M/Wg+F7kBPHdQ7So
R0EKZIptfpRB8kWhAFRs7xWbtFDPT51pQkupgiRh7IRpE1Who3OK/9qkx1ncYwlt7YlwQibC0nZb
+Moq8ZFG9xmpd5pnwBNlf7FwoM1rTsg0Wq2Nwi8BRhauvIdWQGFtlgaZG0ztcTdYa9XEDNKJ2sP/
KQkC8wKUipJ/BNj5p5VaTyydODyCPPu1Lrlol8vVtOfvSSmn7ohTETMWsAwQAOzO3Gq5rLlPZpEw
X3uuJGJiRxY51jYLlE261+EELcAkX4ZngiovN92jhWx3nw4WR4K39Go+Fe10Ys7+BTfFZeELD0tG
inOZGrdJOFDrVG4XF7ANpKnGA4ZTP/ZLr7pIl/FfF8IixTnS7alMrX0CTKZP1WNYDB8C5StbPBLO
wqV57JzN/1hr/9w4SOd8gzhLehcGiFBU72fLectNZ7hibwGGDXV1n1Z2c8yETOO8JU5uAR0a9e40
nKFGERTXEiFKwNOHnJPwEZMwY7hkRpnW6i9lajI5GzG5INfLd8CmvyWoK57ngEWKt+j/w96ZLcdt
bOn6ibADiRl9WSOLLBZZZJESdYOgRBnzlJgSePrzZcnuY6nddu/7HY5w2LLJQgGJzLX+9Q/46mdD
PX13O398Zu9jZO7hX4WuZbiVLWCUKbI10wPnvpABCYV2mlpbaeY5koLq3umLbh0ttkMwXQpdZevH
oiQJ0UzyW0Ky1yJcGI8STPiOM3eNDYNjlxsydZdvuZVggg4H13ivvVI++GaBUQYHHm5/vq+g32by
6Oe0SJiAZckGbvKtNByooOU8f6XO4tWKm/Id95LgoZ5snP76ZPhmpN5vsRREJoS4UN22wNDnRRHQ
5UKzqQgrM6eXQLnDI6Y7znLCEJhMxckv6z0oaJmswh53nGUJvZ0OUPRRtKZq01gpMdfpMjc7bEPg
NZuRcRKpdEcsLzpIu9F4mWP3hQrBfW6juN7F7dzf8B7MW092guYqeJ0ClNoEwFvPsVk06y6xHwKc
Kd9LpTlIELjXwrcsne+DBPdusihqjkUFtNpCMLijhujVLvZkvZa42wy3TsX+s/J6JuD7OJqUBomK
ZDWBhVHTlBD3dVwE5d1UYzqGglK+ysZp79qWAegqqf3QXA0mGN/cZNF6Zl948/DGsE9T6pqXkV/g
bQKUpAiN+gKmvh8BGgFQJ6uY8fa9rWPefFYPETXN1O+ntiIismkaueHACle9HGIqpplhvbB6zXHu
dSXELvNWEn36xZEJDuvY9/Q3TZAQbGsoUkQ6HKBIgteiLuRu6tkdmh7wyYSUsKINC3gSRvhaWF38
4SZxRqpFjJ3qBkxtfoLNjUe+NoPcLi1JkRT0NN4Kb6U1JWjZbEa7+W2ivN4yIjjPJIytls5jmE60
Ihq1YdrjctqeVTxan7KMCnyDLoLIVOmKx66tBV7DJP88kWnFecpeVj8SWzp+Mpx0uLWTFlwGUX5w
L2ej/5Q3hnliKjnvrSZAGTyMnX3u3MB/IpCX9kWKKLzD/df6Ohdpftt3wfhsWTZgqLIG3tK6Yltd
lW5QYX3YMTFkWprxUk4OJxZpArA1bPwNsxMIf895gt6juIMGR6xZ700uT7pEzdfLGPuTvHsk1YAU
cm9umE8CQ13MxY9vM5jQ66pgelmQ4PGGWw6F2uL15C0CMJGIGRLaE2dp+2nw8DmZDE7duHY4zFhS
G5qddGvGXbZvjAklBtDonYyUrx1++m3TefmxEVXFCNYX5rHGVO4Fz86eHHOVlpuEkOE16reI7aQ3
zk3eNid3noKbMhFYpoxLs4cR4KztBhEw0pSpvw+K0v4MeosQsZ6ai0l9d5R1SxheT/UPnOmD0hjJ
05xkI0ag8QhoX2tieFfeD+QCGqMQKNLK6MZL3J4UhUUQpcirgVV3AhXXPtSJCB4r5SkMVd3x1oMF
g5ooKrAWoesYqBiR0/TytsNRmIwwPz/CSfpKBIEg0HQ2d1kwv8dziR2Pk9MZ4GyUrAQymE0r51cD
FjC8RZFsG2uB48dC3ydj062hz1mHvKvBbOq8wqk1RBSR2EpsPFSluB7X1LLmIt/SwkHmglnAzSyV
R6wLgVuPgV+DA4uwKDaVa43Fk3KTdDPjprKBlF0jWsKi+QhjfjO5jG/AWAWVRp3sRE4yTFjjl5Qv
/LkZnTtyeR6mHsdsa8xfw876bMds1q5RbVMHbRNIyXtYSfSdMQOPaUriTWcQF1H5Rr2zRE5WolPu
nTh7WgKCZLGRctekPy4rSJUPdpLaqyJrPzVdmz168XDDPPqGwqrfjwgevhiKMYhlG5+h4Jo7c6FC
Vq3BAJ4Mey0jfy/DrD2jnzkT1I6/mlkHHO1CN4JJYTzAWZ3XGHglh7ZC3+OMxodj+MO9ZuPgsKuc
VcoYDKAndD6jzxjQn6rj2DTqIIv2P3nu/ze/Fea4pJ//72Prh7x4Rx73k8Ta+vFDf0yuHdjUQviu
ZQtSW9wQluZ/T65tbFU8hLa+ZWpTT/7TH5NrX/8XWNi/pzD8PrW2bQIXXAjW+GYBYLqkvP8bU2s4
1T8zKjEjxW6U6aDgCoQNA/bnobUc84DNQbS3Tm9gKECsZZ9QAkLpDeDKVUl9cHkzsKbFcQKPTukN
hJ72LhnlIB+wgJQhm4WMrDJMo70xYHdxwceruINSlWaPDK5wA5Sp/+YCFNyyDRIHPmXWJjTgVLf4
x5W3EK3yHUItnJ3GDDJR0xokyiRNfY8WoVn25SyI72KgGy+JRebuOMnwbUxnwjrxPwSl79sZ/cdE
2/U4W66/YbyYHDOrxsvU9rQXcIjjRfoODJJ8Hq5uwTUEwnjX6HiGY495fx/vDLQMzhrlYpqoFVHl
gT2dmKh4AfPVFmzmVJOrQV+kOumvYYZmTnTTU8xItSVe0DRKKGeOix2dHpAjKs4HzPZOoN3RMK2i
gvsJxjmXw0TYLkzqCdXxCIlHJJEwv01T0U3LNk9SFx5SjlkfdNMqq0kqLQciG8lEGJAaa1oK2Knq
QwcGWRIsrSM2mHY4yxqVZEzopIwp5GigiQarl+xjiWD6uXillJCtodzVGFNBXxjjvZWrSJ78sjcO
JrmejybWe6uF6M7VNAKFZxQUhwRYZB+7jfWMZoyWm7yvBaosmJkoCGb2oFy+YzSYbzER1G34zIGu
sbZRo26So2Ffd05JXGU/7PMrPNdekbqxGA4BG6M/ELRZaizP9pL4wbVCQP+kUBsPQwmOJ9eGvAnd
syOJ/iw1KgjjiP0xj0ifo0hpHorMeyH4LT7bcds9Tsnon/E8G9+I6FEb0AUiOptEnVkP9W4e6/S1
oLd/LKx6xiat0dShgaxpBsDRhrA1/xSGefSaNMq+UYlnPBiKUPEVvvUIN31pHyOOzb2RaQBU4JE4
vzZtAFqswdHWE9UzDow508EoidXazUjNW2OX6Kt1PS/LoZIWI+qQwE2UjlV/mNi691ORx68UL/Zd
uGAwx9bvThfSv7p5BUcDd5UBn5XfxOR4EK/8hWYsruH/k4IG9R8+yqNM8TqXk3uhedt02eDYuP8p
/0irgLlMltKMovwcxochji0GU6q+cRwUsn1GKDJsQFDkpPCqVwn7EVqn33yFcPhJaMi5L4Lglidd
bueGeKgZaer9MhfqDIU0uSU1UYId28vnwV5KwjkZZH7LamneGUvlZ6sWIOd2KlS4c7Lm+xi20Y1w
ETFhdbjwBP3sOcyD4bPpZcWnOV/ST/bUp9r+NMg/tTCIse7kDfOMXu5NDbeHGnhPoSpMNU6RpQbk
sVQEmg8r93ZSZB8yaMxxDeVnDYz0Uygnru4UEGCkj1WUwSkwGiXXuH8zS2cKQWZloFAo90a3IcB6
3tbTgKd9BHjMfQFpQM1EfLa5xuNouq3NsNpg2wehxTfsh96QL+kin7PG8D+Ui50rujtt1OPC53PJ
0lqyC5lSzl2JLdLR7B1maVkXQbuID6EeaOgeg1dDDzn0uMOVZv3NG7B+Ad+oH23G11/b62BEkPKE
iHJqsKuMnZc4IQXcY+bsrKayZXa0hPG9Y4nhrSd+r2IQtY7ykmzTHORjnSl5yxQaOI5S5XtB8vYa
ssERkGbSWji1QRZtf6ZnTVEk+xYhddM0M6tEXu3kHozjvrcI/s6dhEynVhk7WQuDdtIM6nOedUAC
TS/CbTEocRq7FPp0EWlCfYLzvrqxsOt5qienQzccT/YzIFTwNZ8QJEDVGCx7jWogxJ4jmZ8cIwqw
p6zcd+gR9V3oRZRkcw+DhHbOVo+xqEjCG4IEiejkYNwTCnGZ4WCcfMiX8wqN5LSBUg8bvkuTQ10G
eOo3swiOBjKaE+bzOUvUrWE+qG8tZ96TmDydARZ1a35pvI4zCPYuhltQDx11NHorXYdBg7lNLd3f
asP5SJvWOgp/7DA61AO7Isy2rcT/NC3xCMSwMrgP7Tw/4uPnZats+ZaYVrtqTYY5jlIvtSmfVbuY
6wCN87qKSjImBi/Zpfiy7M10Cc+tkDUqQiux1043dTexkZyKfIx3zpBGG1lJgUG16+wz5Mw73vdv
2VIFT63VTdAjivoS+6R/iUQ2t1OWA97CuS/u3RpHKLerRkyVzfiGBCF6SK/0+r2Do+uZlQsl3wyn
x3SukWWrjlRIpo4FZY8TvMYeBidc4byxMM+E1N9AkSxyt3wsI4OwaT2OFXowyyxRbVBMp0dDYl7p
VVW97wc1bBxmwm8YSRJkE8DeGJn69p34mrVEjC/XYfBUxtg06TExFE0g7K7ON6qEtD/bqvtNYDm2
HTCOeM5M9ACjM8ltHaOHdYI62GDpFj2nembtmT7temi3XAUuqWOMdGKbXcfeDgTjNQGQxmEa7ohu
ScCxpq8SQ5EvZN8Muxi+wkep5+uE1/Ncg+BLEhTfZZ52B1I1/LWJuHbTuvxTpCf2s57djylTfDMr
nM2Ykmxp9akAKDCyb2EWwHMrEmPfuxVOmF1UgOgW9q3VZemu6bP2MFCQbIcWWQ5cI51CROVlTDVg
pJWMd+mVmFAoMqh6zVYw56VfK81gsP2u+ta7QGBc+yUdYlLC58S7meDIrlP3fnGm5qbSbAizCa0d
g/tvrdmcB1KUYEld2e7Lni3awIXZ+Cyw1VsliZfuUjKxVl6BnDQ365PfyLOv49m7lriHEqNoPCQ3
ZlI9BUaf32YE3e0IIAw0LgisltLM42p82y2F5oAU93ZpGE9hh0yg8IbwxpkBNBa7PBt59TjLNNn1
pYmYm5DstVfM51BTSTD0K9CYk2HcMwZDL1EHDK4Hsa9Gm4xjw7cfjB4GCXu7f4E8kt4Q91ljRy++
t5EH+edKXinJ07FSBLBjlENtqezhPFki/JaWc7uln9Mm2caNp8bq7BkjnB1NkRldHVoRNsNBlTK8
wRMNvU+6BLdlP5+L1P1CPNXLfyjA/zfNaoBx+t/0Up/euyStYqyOfuIBg5/yY793UwID91DrJj03
CG3m0jB6/+imLOdfvg0TGBowVOM/FKva1t2iqkF25znOVef6ezPluP+iKBdkNAjLdxzBx/w7zdRP
rRQseaauP5yy4P9eExp+Etst9dIORjdAzhqLcllXqRrOtBvIxdXUdl/+dGP+Ubh6/TCaNiwzzdDx
+Lq/KPtiVzmFn/TOOTHm5q1yausy92P4mqdwEphCmM0bRF7nPRwz+Q8CNd0S/n952u8fTS6MGWD8
hTLhlwTS1MgFIcbCOS+keL5VIfXxdpwnX239wRMXG+gIWqkpOeCx0UJp9/ff/GcNpf54WhRLmEEY
QKoTv368ZadxhVDDPhecu7CmjLEHrSXUvLlNa/1xCjHMPygcrZ/b5N8/lKXiwO3whH/lfv9JSFk1
FaHsbKpnF3H/BV8E+4CP1oJan976temZCTupzYcPYpDdPumH/sPDAmBfcKDb6xYNyr7xY4qijgMy
2i7L4rxjTUkFxdzCFHejtuTZpGyLOOs2omQ0AD/Z/uGa+039V/y9/otVo5WDPz86yKwUoK5nuQIj
jF+UmsEU2IPyE+uMTIy1MhTOQRWkAWAoqcSFXI36TuVIWP7+iWni+//41JDXA24qHxz+smA8A7K5
cqU4Z2IUF2bdKWyZKvnNzPDansWinlynESfOVgjVc4LK6O8//2d96vXhgWxoia8Zsm5+fVfGMKxw
U1eYYRmeekr1C8PQjKJybMXp7z9K/MVCAeXhzQpMPhA/Re7FnxZKNPt9ZZqDOOMvoZ6QklX5jgqB
Ojay7e5D5Q6mnaan306zLNeNP/GyGJmvHrMcvsTfX81ffXGboBfbBX2Cc/rLJmHhyh22uKKcB/Q0
7dqhVa2PzC2o0NMq/ycZ8F+9JNoUgPeSv4C7ALP+/N1FkxHeYo/WWXbg7Yx+C6zuYlXfDb5Z30Gj
dRjxdjXDmpRVHhaLOJVkQzLCzAReniJb6jvDG9VTDLE1phixgmOPqG0retxtk2REWQTywlvGCIFI
9DDBh3r397dM+xj/uljB4nwHQbOLJXHwyyuSFXE0BFDwz1GUYfmLDaCkDWXdqL5s3qQsCTwIJvY9
rMIRqtLAUC0U6bqbw/ammUuMTYhWQ7+6TAuTbBGZ3UcgTfX099f5V5eJAhrxisPFuuYvl2kwURkp
zsXZXXxuyPU2iwZXMmFGAl8u+U8rW5+gP90YrKJZ1Zy5+D8gtPn1E8s+tjIzn7vz1Nj1nduX7nsE
gYW/2eg2r12atD2ifqI0iuTWHAmnXNFOhs/pkKfNyq7m/sOukc9lJjuAafASkLLHxqnXxPUWdZwa
uLanSXjssNW7m9HtHw0jhcbPkOG04F519/e3kW/w69fim/CcUdk5FmCrRmD/vGgXcgKxfp3jc82W
RsIkJjSbzDeyh9YumHZWMCundeaPsOgsF4nbOh1BeHZhEsPLKPjd5npWmNBZmQXHuOz93bjERn+D
DJ3CshKEKK6I/oQMadr06iszmYwXqA1xvzH9uparKUYst3ZCP+k2pmXyZmTdRGRCmZDTABGY9hFf
4TOYUXIXdCWRnmVQn8YMoR2KFmnCnCYc5rPA1eZB1HPxzcw7sUEDwqwNSx38fmY8oD5mt569235O
qk3ac37fEgJc4ktkZ/jqmyDcsFZpu1d0JFiv+Qk225iiGc0ryarZtLEj3ye0tU0QNGIT5q2kNbYj
w7xYMnHxwlmuUWoGX1uDgfoa67w+Jx966VEMDYMjD1Y7p8YhCoRztOIBqKsZo1sT9fvzPI0CBimo
pDzjei0gB7l95UKQJZpyXSZx0zwSd1PItSKLN9oE2RS+Yj3IsZuzRnzUJ3gJ1aiO2jJBhkNpEG59
0WPrVtau+47UgDIBty4BM0xvxGPD29ylMz82+1iDbyKbWXVAowYBCl9MX6de5AMns2B2pgPpBtNv
bu3YzOZ7lPftEYl3IHbxXJcJw+9U4dkUpwk2XmH/DdG4h1YCtSpdfSaxVyvjk7QcuZMhI9AW+dFk
mstn0QXprQWRchNQB3yd+7pmmt92e+D6aMc0rf5Shp37ubbJ4mi9Jvlgoajv8RBl/WpBmL8xBx4P
SvO+2oP7upsScGLNwroqnqNKKaj/BthxUPcfTgufSWG73FwMN0jzu7EKuhzz0qoIy4tPeoUZsgCK
ufY3pV8GRr7CCdvXw31ikSJtxw7D2nIZwjupIRKwbGQeJfEnImw+G8mIUXIZ5hmTK4I9ywC/IV38
gFg+wWPmTmNkV9+ZMfYR7PaG894GE6YgMKmbGbJVVLwoo+OJzVHPoYBGdkAoELKvMMxL9+nMqgTw
FhymDmbH9ho/leYtlB1P1kM2DIyXEdlqmjLYTIR2NDCLoHJ1+ciWnTpwtjFlIwVm9pz3yJ0mOjyT
ehWIk92onNx3FS3h64Q/xke3JM4BswE2HkJW8SEtSVSSCZyoljc0YNJh8+vn1tVidRhDd5R10evg
jegl5rK+I4jdurSm5tpCZw+PfT+yP7OdwdgvnLCMN0L0/Em8aBE1UdPiZKG6oCP2mWzuAtxm36XF
Sb0CNOD/kInITsz22WIgrAfHuC3DY+iTPIiPIYf6D0Gy3iOp4YJjhAb9zietElJf0OGzp29liCPr
pesG/vF6tXh0gn8irMV3hbLTWg1uOj+211okL6A0PVTwH2/ieBSnYeGJjA6V4WxN4gIZPSTaKZuf
hpR2wy4yAjEiDFzA+rQHh64ecU533wW2DCnyOAgNqHHH7gO5n3oi16j7YDgMASQGPEFiPrrvVxiQ
yVn30RSctngDtm8gWFS/Ku3mp2uhsORtNd/CxPPeLUV9r0M43lCshXA5g+yD+Dafe4FryKFuNUsB
vvEaf23z1CHNqo8sI56dpa+2qlsOnq7GbDHiiszMpAivazziXJE3b2jVOM3n3DLkNrKwWPe6Baxu
rD2wrraTXDmaQiooNOPETbWGhL54LXBgnoWk2GX9x4/mh6wtbhrGcuWmcGcHaQMqkQwGG9yu+8md
g2OCJO098bEt2XPscIGNpQjWDoxqyrbQF6KvhYEF6Kq6vkICDw21G5XUZRAnT7+R0zlwJnL0wo5n
1AChIsTqPkKUd3JbOS57G0bu9iFPStT1M5Ap24B98HjSJxJ5/ANfp75DAuA9weJHeGIkBVeL4Eje
TBMnLkpB6nIkpScT2j46EmfgN6O9UIB1mALcNxMoJfyGiB5QeNjor3AuCewtTjtcTOSygHsYrPxd
BCHyxtS/ZDkDtW3P8G9vWyFrBLqp+w5izD1VMDxoAfQmkBe2epqxhQ3WRZ6GR48oBmwqecMaT398
OfXBGq9EyjEUSm8ZRKw7DHDlDeV+izGzzVNNLXKFULLp+zBRgoZVGr0aCUFZao69dwj+vK9mAcPd
ShH2bWKXN17Kjiu5rkRHZQKScsoW4Apq9C02jWw+Ttwiuw1VZE2HoNYPKGtJ991ZddTelFKErynU
fNhCtKPdFvIJRZEVgMODXcfl82xm7jue9eJiGQE9ABwAjiYViMsEnsmgx4IQsmKfxwYYBVXz5sUN
L3orJvV4/YacRNTInbYNlDUeAteGd5mM5m1hxHthEgi9k63bXE20tBccPcQFZhSPpddY+hJMPKdr
xXg9NkE9WVFNYdgHO0j47ovbhMfKwnUkGyzcO4aBTkbfNQT1KsT0QhTLRurLSTy+Bc6GznsDe9xe
VwnmQkVe8VotM9JQ317sHXoZAZzXxWxH4HwpTBLiYldJJ5nwJSx5YovJrH9K0sizibD325s5daFe
uuFQuE9KMqCE8+zkED+l6b4j0WfV8H+Hr5UyaVvJMDvkbY1WNQyDqUDl6vHTeOhY7bMwLRKPCmYi
iE70ukqz696nrMwgCVawyVOKxLolh/W3ILRgTVxvwI+9SDfuY2axL+iNFWybE+e6dmFocaypHo9C
5afzV9y4ovN1fTqMV/YZQMCe9Eknv/eHgCUSmAOh2G4+3ibxLPG5uC4IpprBb40PZXxdylHeGFnF
OAVW/HvsgaVcV4Wncl4K1Fni5DmYX4mWQPbM1WhD3hlpvQZtF0zoXbyetDerQZaBBQghXeZ/q1R/
IWMqWX1Q+4q1BEHv9jOFkGToaYmTcPgKLDlxwVqmZopC9FOw9qOWE8a3NLO8YdEMWc1uT+DAA0SC
hQBtWGYrk+HKsO7RiqOT4P1y8p5xQh353GxYnvr47jPuku1PvDb6AELdHNvztIYBw6ZQx/h371oj
CNmucDLDgXboec3sduZz42ZWT+XsSPwWadVeQzVT+LnwdNDKjrCzJgvSwiZzpIJvTy20PI8iSNVN
P4xV8iC6zKwPhHyKE3JArsINyBrm5IdetTFFtMhL7w4UIbGRh68mUd37itEv3xfr00cHgu3zEKjy
wbLdb4kREZsF4xUP6RZRIbHRd1MeZ7/FaMkYqbfRygYJJ6eltnmBCUN9ytKGE2lOoSv3QJ4hFcrs
vebZzH1OGx5o7aK+hzKR2Tsyk7FtjtuaaGayxQ/kKWX3ttMJsebUJHHYttRNBS9oXhdNU6Hhw/8p
VAX1gmcpNkOKzGglOwt1mVJdb962evO/RR8CEIk3BzXV4JA5T25pcTBqCxQGlG1Yt0U0Gc9xBktv
LcuGv2MEzE2y3UU9ggBOiDEneYOJD/tSO1LjlLqka5NAPeVxT4UHn2k9MKnEQZNVkBesgskOeVXD
pGUcaEouDy99wCbkf9PGiSauVF0Pkyhh317ctM5RY4dsSXnYEG+hz3CBtOU1CiJW0LUxjE3YDbcF
bkia78GeVnvKj5iIKnmDDjg8pmHsHKYmFKdYueGrMHry7BY0/6iRHB1kz3PVaT14umYcbkMZs1st
6NEuI5+8vu6bISl2jwtx0zaWohXvRKHrzSYKgyPJbfD7ogb4Cp/05i1HDLiqe/Y92fIK9QWLJ40g
5Bs1xAjtWrBaFrgQa3q75MaCvfbdGT2zQ7g58Mb1BpMTN2/Do/GjwmjBSAxO5hKKuHPw/cX0DzRs
RIp19DcIrQa5x2Bm2OG4gF426Hq8psiuvKAJB7JzQ3YlcB5uiZ8ZHBsoD+kkSo+DxRtn75KAWCMz
xM2QTBbehyXW28G1ZHbN8jcvtpgxh1Vp7jCV8oOtN/fWjk9OLokc1AtsiOWYQJx/QRiXbzreEHZn
up1lx4Go6edeidxldhrjURIlqiBPh1WwtaXNFDh2jW9DY7sfWHMv35FKjFgUqI5ye8K2nLoKYkLT
mUdBUbYvAFc+a4MNCa88gvrbtlXWbtsacyHXVthQ+wyn48xLP2FhHT971PgYtJcFMYuda+7nwJ1P
od1EL4mB7UsNNwh1V2WmHZVyFcaPS2XQsRZmPAktW0SILcPR+2Ht+B+Tl38yeSHXGgDlf2fL/WUg
yY8f+n2+47v/snRuNkAxaJMe5fz3fCeA++Zjlg4WAgEOJQ9Yzh9sufBfMC9ZFwAuHsMXEwz6D8ac
9y9+Gy57mAYGlgXL5t8Z8vgC9t+fcDDtF6PRIj1n4ioYgvwCGAWjV9dY9oqbIECAPdEZBNiXhS44
wdwe08neqir6MlfkhUBYiJMXDK3itWMCmqVJPJzs2ksxZka/7/qRiLYSFPkxmePmjuCw4lJXM/sm
MOuhjfpLhNVasJ6H9t2ENSzTDVK8+AVKUvVqaVC0KXUtN9KsfLhRRY6JLsAcEiTfKxPaGkRxWjG7
gbi00haRr71XG99z5asXXM1K9T308WDNbtPOmU6w57eyhA8Rq+yOSIIm2HtjVFGVOmSswl8fnNPQ
W8TqWkltXAzHbTQSQbRkg3xz5eNOiHgzbZ0NZYM6CamKzcRI7KtHYO9412FTym2pLetGqCmG6Afs
AwMP7r1p2fU2CiZYZaI1saLp8q9OuVR3uII1nNuLA0HGyT/LrKuoxCMHLz98rwrE76/XXhSgR2Aj
2DE6IFSzeYQ+Y/q4+NPKm2o03vDmws2kg4aRmKQq5im956pdxtZ/ZUiDjbPvKTqYRS4UpiqLAH6j
MKZUxTKwtx7a1GbUY7hUZLINnPehwaKCiTkwsBODYGItKi4KtQZ3GUerGCFCKC5h7rLNX7vmOO3p
hIpGowI9SePkxdTUop1tcwj7fUctZBP/gNIWEQvk+IS9mGK35fyZcDa4+9F3XP+xAKFa1hECLG/V
DteSLyn5GUIecv/YVIzk8KynAAOhjV4zJ+BocDWc0Y/OtdmKF7G5HpJ4JwAIVD11NOMgwt9kQBIK
SxOwwBIa3yiHMd1Pfj0se0iHtAcwP98bVXC2OIQ+kPusuoWuSkMIc8lJZMWCoz9zFr7QlaKDeBmz
6D5fqEawNuACJnhEMYKajLtbjlHzBsOMkiCORkpHdyYmdxMoH14FJHDPOkVjMUW7ro/M+NA3oy7g
EDR/XBs/eAv8++/tAJaFxb5A/Uwzb1RjR5QF4kiQ8aDSFYenvzwYEIXXYuXcQTkp/uR6JjoefrVK
XVsfSAj0W4NBs97wJSKiUR6DdPSO10/0fD0so1+2D1hmsjZbYrAIEpmAgCbUksHadghv3TiTNS57
3AiddxMKZvBjDOKZ4PPUC+BcDDjAV9LMdc5xNgAb2C1U29ROZbeNvIHipLVSfn9sFxoc0BPNBJ7h
J0j7s/G66KsMCqxcb4rZwbiGMSkX6zYeq8yAhnwKJVk/MHU6Ku7Om3jO2Pi0y3M/aZCpLvQj/QE7
0cajfu/nULOuAOJnWfPv4ZyC2yA4oMo3NASX19dyniSwvU8gE0aKGmNySlOQZNQ2xW9IgFmRmWfo
NSW0hJ1zPyj3NRYHIFKiVOTRNblaKz/vp00f4kHXLd70ZE6AcGPGUM5mpaHmJSAgABSoSrEKnZAI
iQDbycYN5pVrGS0iU6sLt0NZYbQwy87X1J/oLgtpDihwkDXbYP0ATXPPMS+75g2JTodKIbMUDLQQ
Cydk4bsFSgAGWLGLQWPffcsMm/CFgkPntQgL9Rx4Rrn2LcnCtuQk+TLcgKOHGSzfDmMOGwKLW3W6
9yGnwg0raj1uGbJOFbo+Fiyh/61tqGWJPq4pKKl7qaAtINdDTOz0wa70/Z1VEr1KAiOOHkGpIx9Y
Tg8Inp0taLiFZWhvTyuaC7Q2JT7LB+ofSLVFkCRrkuris24JnshOR4NNsjO5ET6enS9gXf7OmOT8
3fFL+zaSfXqTjYH4KFx/eQ1iJsA7eM7ZsUWD992GA3UZXHc+NCWmRzO+0es6NV4o+eVrYjndpmpz
hHgFiTm0jXgXWMoojgLHUv5MVTszKOdtRd73d6YoOW8AZOa7wJ38DJcRH/OmconsN7iZKP8mhha4
UfgCN1KZ35cuTGngWG0TSMYtsxVahaMbtyfpEYDhumHibJcAX9KVAla+RWkTnHAafhKlQVA6ftS2
XOfB2AlAB3bzMxanyQET730/EryDRw4RPG3e3E86lifXAT3VSB6tjuypruk9iHkQhExw5Pprug/Q
l31scuQWLxFjrtcpKeRzMTmPiTu2TwQ7k2pNKiJWpMJ/rvDdX8F97IOHVucL4eGPdWWcmJ9ja1J3
DjFES2x5nwadTETCWC337lTVIe9HUzQ3GCfoF3+6YXwEhNhYj10XYzSEmYC7RVttHicdhzRHbW+e
MQKqgTp9c1tkUqy6zJaEB6MjabbFRGb6JomS6UvUqLJYI6Mnfcm8JjHBxSeVyRBOsYUlVq8DZfYX
C6+2t9RC18lRSKjToOOdStNoDuD4rOrJzr4ojvc7mN3DqbfML1qAd990y4zwbVKNBwU+6o+dt2Sb
Eefp5zk0nLsZuOycC6//bYQd/GW+5lGpazZVes2p6kmRPsTgQ+umlZ8ZTkVnelMcxHTEFaUg6pVe
2OuCDMfR96CudrbxIGXvbbtrTtbsl9+LfgJ1XVKUYO6MWDrtx7cgJR0rZmD2SAfpPmAACwcxv6Zx
MdRsTgSX5/dmhJMb+USmcXZINdv4zjBtuV3+anQ8dYuiqvqCzTgeYXXzEg2NeZub8rXnSNyifXZh
V5tvwooPGRFdR2N2nc/ThJSId47Zl4g6sY2MJLnrYnw6bRxm7wdf3gQDUsHct2jsTYFfml83yjlO
Se/wDcnfQK5pF5u4sQbUerMBwKNDrNAvlFNQ6w70U5ThIxgXHvI6CydWfIK1wBVllKAbZS9sHDjV
eHfGdsiMMXaIvSalgwS20LFJgLCsxj4HseM9ArL0z7V08KWQ1VjzfQh9yBe1M3zi3WqJZJvu7sUz
W8RU0Peh0xIHhyzSJSC3LJ9pF0mLy3RwnFWJdKNA07v/x925NbepZFH4r7jyLhd3wUNO1cTyLbYc
R3biybyosEQAgQBxkUC//nyNTCJkW8kxqpnU8JRIctM03bt37732WqeJBBVckRs6HBSU9N3Oy1Q9
C4QEnSTE6CohS4cIEwYKKP8QC7S88EvguIN8bn1Wc2l5nkQFmc9c0ZIrBIAXI09HkuKkEkJ4Ra2J
5wl5vEII5cELBFvn2Lg08xlw4cCtvki1tJ4+L756hQcr7pyaWF2mmMEtl+6XJcRFVEyW8OAsMvWj
ITT7SjTCKJnyUJUqDN5Dns6Q95vPJVidTBBM6IUIBcBlLQaYCF1AaiHZHUOP7C3MMeF5sgIaC3lD
j1Rimd6NZ3H/DNn48QwWXVQHzVnmD0B3BggW9E5K6A1GHhRcpHJmnjZYV252FWsVSH3Jq4qrUmhi
kHlCHoO/KYf9WjSjj72ZzhYoacBnjaZGLa/hCaWNpE981Eot1DdqHQ6hyBEKbY51LdMBDbhxSm1/
AlHDEnRUYRbDVSIrg3GFdl9FznYQCN0PhHqXN+REEvUL+1swzKNQ9QhCIolyO8t9onWBHo+gtnKN
ERQXoDD1niU4ktDVQ9BGewxkRXLPqJamNH4p4QsGhhx8IpBw5y7D8pp68eyU1KyFjkpmUoeHGyAU
6VHSiyrV/TfEBRR+rFVqPsea9c1FnmW0Hq8A8EOoeLZAvhiZOl2/WURou8GGvOgNilinJjUO86tS
XlTnJgC7W1nPs3tvNacod3GVmOtysLAUJFyp1ZkYWMtzwGHpR3mpj8mRml9x1FZn8O4Olv1U+wwv
MURd+pLsytmsRDqSIsj1Sj7zrTWA2JWWQoYBITwltXPFWI8KVUoey2BO0AKTF5IjgBcTWAPxmUgd
r68D6BLhGoMx6LZnVetPPW+d+pCO+HrxSF3ffVJUUdCHTKXQxsr5vIdxu0QN7Xzhqf1RLIcPiRqW
3lUULvrjazWS7HxlJcMS2VhkbpkLl8GKUt4P61kVnFJH7vVHlgIy5MGf86909SGFX+Q2TqjA0dF4
JZNwAi3QA+nM+ERTU9Pt37pKsrhl97vM5+ygq4utk/ztBtB1BBXCbexHefb+XRuSgpq4pOqUJJJi
MIBSartKEC4EaZXiiohcmhKMUzmJ6r6n3K/Jsk+tVP4lrKuNSBE3pK4OOBcCIZKGq7ADbwo9Qls6
BCQXEcjda8gck28ZhtkOejn4OSUuJl4oadqNuzQL9TJNDVh8TjIKGOZDOJtCLB8L+xRCaxKeRN8J
kvaQR/qYghn+imoWqMYgxgHU1tEYt21uwHfgSqrFgV7L13eK0SMXtihJlPpFgZsJdY4d68tVfpeh
IJWdkTiVVzAnGFT5/WfNeSKgfLbkYOeOSWX5qiui+liM+3lfBRQQVtmUKRN9R/AyulPBiJM1Wwhy
lBrNKc2pIrh2ORv1hO2UOGDB6PyZDFORnVkENbNzU6S/Kn6YftLiRDbOyR0b5Wkmm/G3+ixcBwT3
v3QR7fiJ7RPvoC9QtaTzYO4kOLODdwvwkKkHgppBh9qbk6YPbysgSOJrl/tv1MbpPN3IMjTcAIrk
ld3ZZaac4JAbjC/qdCHBCbJ2ebTg/bD2NDvzRU7JjUsOIWt22U1A71Xg5PO7CzyfBcJXo2KSRHsb
JZT0KrkPkwXsZ7NEuTdWKyjLQQ2N5ChML2KKIMHc5n0OAZtMy/5Hl9ugQvHspqQpIF4VuY/2+O6z
r2Y6AofjlFI4GWKkD8uVSwa5HyxIZs8yjs0o3PDwdZIeXXJ8VCmNCkGW5fZDxGWAdtYd+r8Jbz49
yMDO7dMamP65cNJq5GQFnEgNwlt8W5uye4gXcxSX/umP9jd05NSN/ipgCpE+Zq0VMK07VXdmXxuh
TZ+LqfP+naofmxowY/DYhD+5sINhjCrH5uueaRyrsFWzPq0f33PDrUF6bRj2P+FmPPf/pvUEkxiQ
mngP5NhaCH/Q+b83BjstbI2Bdayz/fQlsTK3H94C/Q/2VwUruXl4vv+fPLw9naOa4md56k/yVnkD
oHLQm92mgHrM7mtpBF83T0nQensUTOnYtDRQmzKaWuL640aBftPnboOA/pjBBgHK++VBMFgnEiFV
icVSX3/aVIAzU9j+bqNATQsFLeC9pc1DUgOwPRX61jE+k2oaBhrt4vrzpgKVCZiwTqOgmMe6UJBT
VBJB249vKseaiXqAYooKFq7NrPvvG8NX7QGhdWHBOz2+KqT4hKoBykSba2cUrGNBK4FTQZBXXH/e
JKBjv7kp7Izk1qagHBsaKUQK5jdPydpqzQVkDjWhLoh7VV//YC78xoT54WmceH44rX0M38le8jJe
+0Gztz7//mlfvZy+fyc2z9YPhcuxufdPF+Sv1iDVe//Wl40vUN/n6c+fHvD5rVv3ap6q+fDCd1Ib
XR0ivsKleurmjT3HT/lXaD/abaKUjdX/2ZP371r93FoFv2g4C+ztPVWmKqL5/4se2I/Vtbdd2BPi
qN2wJURMOnc4Dewoa6udcCRkenZt+cQO/e9xGvmtXhMoxwx2bpu0UGpP46YlMfmo/8N0dG85ipxJ
7k+KlmfUB5PYvfGBE9orO3WalkS3TVOonXbtduPNHcXfjwgEFfPH9rATCjnALESLKvWnrfeJlyd2
yK79P3fi1G13maCdMLtdW75gxH2/aUeMuKyy4TQfvH1JXk4hW2qaqdvVaoRG1w5fAuqOYj9rN20K
PdjOTUdT396xIgLZcoCW41V7WiBji7fXtcNXz20TFcYHWC9X9KyYBFXTxfr9sUMfYJFcx+joPRtm
Cy+vudnb59zQ9qOW9RASxwfo89BOq9COpk0PxXDgkh3iFQ7tLLMnXpE5ed6a0wqyzIcYEn/i+a7d
PsRztjzACh/67AUQA7ZmtsIZ+QALZuhnpJYy4LMt2/TkcXddN6L1GB7L1vuUOYM0H3SYgih579gQ
QoGm1b3lG+cxpQ6qPdqKaRyk6aXd3rcUlRjNIfq8Orqw50nm+e1tnfatAxjAG2d19NFJM6dq+lov
TcHh13zw9lcpGh86pT9pbWNgcg6xo4vGv5Gqbbr51G/jAMb7Jk5z7+jETpEPa+9mT1GLrstnc4OB
HeyufaCgB3BJPnl+e8Q1ZkszTm9/nfvoH18PAP/W8eNT6sDm1nSxfpUaEMPmg7f3+daJoqwKl/bO
MYGCQeUAm8PIi6fO0WX2bG8T0bnuvb+Li1cmIrXBIpLadSJubvB8IormD+AP3jP6TpY5LZdC3eQB
unb9VQ3NjlPxS257zcCKiahqhnKAvf6rk87Z2VotE/w6wIa5D2fecSz2kxR1bdzJ8qMXO0+07gCT
78HPJjEavy2zAmJeoNi7Tr4H6t1hb2oaqueJAZiv+eA1g/VSpOlHeup5/KlJO730Z+3gmvjFJHTs
9K+/AQAA//8=</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8.svg"/><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image" Target="../media/image7.png"/><Relationship Id="rId4" Type="http://schemas.openxmlformats.org/officeDocument/2006/relationships/image" Target="../media/image4.svg"/><Relationship Id="rId9" Type="http://schemas.microsoft.com/office/2014/relationships/chartEx" Target="../charts/chartEx2.xml"/><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hyperlink" Target="https://excelfind.com/" TargetMode="Externa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16211</xdr:colOff>
      <xdr:row>0</xdr:row>
      <xdr:rowOff>0</xdr:rowOff>
    </xdr:from>
    <xdr:to>
      <xdr:col>29</xdr:col>
      <xdr:colOff>1</xdr:colOff>
      <xdr:row>3</xdr:row>
      <xdr:rowOff>151669</xdr:rowOff>
    </xdr:to>
    <xdr:sp macro="" textlink="">
      <xdr:nvSpPr>
        <xdr:cNvPr id="4" name="Rectangle 3">
          <a:extLst>
            <a:ext uri="{FF2B5EF4-FFF2-40B4-BE49-F238E27FC236}">
              <a16:creationId xmlns:a16="http://schemas.microsoft.com/office/drawing/2014/main" id="{6AFAABBC-FE61-40C9-AED3-311EE14F63E2}"/>
            </a:ext>
          </a:extLst>
        </xdr:cNvPr>
        <xdr:cNvSpPr/>
      </xdr:nvSpPr>
      <xdr:spPr>
        <a:xfrm>
          <a:off x="16211" y="0"/>
          <a:ext cx="19558446" cy="751276"/>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i="1"/>
            <a:t>Customer Success Dashboard</a:t>
          </a:r>
        </a:p>
      </xdr:txBody>
    </xdr:sp>
    <xdr:clientData/>
  </xdr:twoCellAnchor>
  <xdr:twoCellAnchor>
    <xdr:from>
      <xdr:col>3</xdr:col>
      <xdr:colOff>146875</xdr:colOff>
      <xdr:row>11</xdr:row>
      <xdr:rowOff>59772</xdr:rowOff>
    </xdr:from>
    <xdr:to>
      <xdr:col>16</xdr:col>
      <xdr:colOff>571500</xdr:colOff>
      <xdr:row>23</xdr:row>
      <xdr:rowOff>10732</xdr:rowOff>
    </xdr:to>
    <xdr:sp macro="" textlink="">
      <xdr:nvSpPr>
        <xdr:cNvPr id="11" name="Rectangle 10">
          <a:extLst>
            <a:ext uri="{FF2B5EF4-FFF2-40B4-BE49-F238E27FC236}">
              <a16:creationId xmlns:a16="http://schemas.microsoft.com/office/drawing/2014/main" id="{EEB01681-D384-48FD-BBA3-37D2D7BB4C42}"/>
            </a:ext>
          </a:extLst>
        </xdr:cNvPr>
        <xdr:cNvSpPr/>
      </xdr:nvSpPr>
      <xdr:spPr>
        <a:xfrm>
          <a:off x="2147125" y="2304951"/>
          <a:ext cx="9105982" cy="2400245"/>
        </a:xfrm>
        <a:prstGeom prst="rect">
          <a:avLst/>
        </a:prstGeom>
        <a:solidFill>
          <a:srgbClr val="7030A0"/>
        </a:solidFill>
        <a:ln>
          <a:gradFill>
            <a:gsLst>
              <a:gs pos="0">
                <a:schemeClr val="accent1">
                  <a:alpha val="98000"/>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38100">
            <a:schemeClr val="accent1">
              <a:alpha val="40000"/>
            </a:schemeClr>
          </a:glow>
          <a:outerShdw blurRad="622300" dist="50800" dir="5400000" algn="ctr" rotWithShape="0">
            <a:srgbClr val="000000">
              <a:alpha val="81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43542</xdr:colOff>
      <xdr:row>27</xdr:row>
      <xdr:rowOff>181543</xdr:rowOff>
    </xdr:from>
    <xdr:to>
      <xdr:col>16</xdr:col>
      <xdr:colOff>612322</xdr:colOff>
      <xdr:row>42</xdr:row>
      <xdr:rowOff>78922</xdr:rowOff>
    </xdr:to>
    <xdr:sp macro="" textlink="">
      <xdr:nvSpPr>
        <xdr:cNvPr id="13" name="Rectangle 12">
          <a:extLst>
            <a:ext uri="{FF2B5EF4-FFF2-40B4-BE49-F238E27FC236}">
              <a16:creationId xmlns:a16="http://schemas.microsoft.com/office/drawing/2014/main" id="{77EBBE4C-3FDC-45B3-834D-39B81028F9B9}"/>
            </a:ext>
          </a:extLst>
        </xdr:cNvPr>
        <xdr:cNvSpPr/>
      </xdr:nvSpPr>
      <xdr:spPr>
        <a:xfrm>
          <a:off x="6787242" y="5667943"/>
          <a:ext cx="4607380" cy="2945379"/>
        </a:xfrm>
        <a:prstGeom prst="rect">
          <a:avLst/>
        </a:prstGeom>
        <a:solidFill>
          <a:srgbClr val="7030A0"/>
        </a:solidFill>
        <a:ln>
          <a:solidFill>
            <a:schemeClr val="bg1"/>
          </a:solidFill>
        </a:ln>
        <a:effectLst>
          <a:glow rad="38100">
            <a:schemeClr val="accent1">
              <a:alpha val="40000"/>
            </a:schemeClr>
          </a:glow>
          <a:outerShdw blurRad="50800" dist="50800" dir="5400000" algn="ctr" rotWithShape="0">
            <a:srgbClr val="000000">
              <a:alpha val="99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367393</xdr:colOff>
      <xdr:row>11</xdr:row>
      <xdr:rowOff>68036</xdr:rowOff>
    </xdr:from>
    <xdr:to>
      <xdr:col>25</xdr:col>
      <xdr:colOff>653143</xdr:colOff>
      <xdr:row>42</xdr:row>
      <xdr:rowOff>81643</xdr:rowOff>
    </xdr:to>
    <xdr:sp macro="" textlink="">
      <xdr:nvSpPr>
        <xdr:cNvPr id="14" name="Rectangle 13">
          <a:extLst>
            <a:ext uri="{FF2B5EF4-FFF2-40B4-BE49-F238E27FC236}">
              <a16:creationId xmlns:a16="http://schemas.microsoft.com/office/drawing/2014/main" id="{809D929F-EE26-4653-B9D0-B19194635A21}"/>
            </a:ext>
          </a:extLst>
        </xdr:cNvPr>
        <xdr:cNvSpPr/>
      </xdr:nvSpPr>
      <xdr:spPr>
        <a:xfrm>
          <a:off x="11715750" y="2313215"/>
          <a:ext cx="5619750" cy="6340928"/>
        </a:xfrm>
        <a:prstGeom prst="rect">
          <a:avLst/>
        </a:prstGeom>
        <a:solidFill>
          <a:srgbClr val="7030A0"/>
        </a:solidFill>
        <a:ln>
          <a:solidFill>
            <a:schemeClr val="bg1"/>
          </a:solidFill>
        </a:ln>
        <a:effectLst>
          <a:glow rad="38100">
            <a:schemeClr val="accent1">
              <a:alpha val="40000"/>
            </a:schemeClr>
          </a:glow>
          <a:outerShdw blurRad="1003300" dist="50800" dir="5400000" algn="ctr" rotWithShape="0">
            <a:srgbClr val="000000">
              <a:alpha val="99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184151</xdr:colOff>
      <xdr:row>11</xdr:row>
      <xdr:rowOff>114300</xdr:rowOff>
    </xdr:from>
    <xdr:to>
      <xdr:col>5</xdr:col>
      <xdr:colOff>50800</xdr:colOff>
      <xdr:row>13</xdr:row>
      <xdr:rowOff>114300</xdr:rowOff>
    </xdr:to>
    <xdr:sp macro="" textlink="">
      <xdr:nvSpPr>
        <xdr:cNvPr id="15" name="Rectangle: Rounded Corners 14">
          <a:extLst>
            <a:ext uri="{FF2B5EF4-FFF2-40B4-BE49-F238E27FC236}">
              <a16:creationId xmlns:a16="http://schemas.microsoft.com/office/drawing/2014/main" id="{089904D5-8200-442E-8352-63387B73A8AD}"/>
            </a:ext>
          </a:extLst>
        </xdr:cNvPr>
        <xdr:cNvSpPr/>
      </xdr:nvSpPr>
      <xdr:spPr>
        <a:xfrm>
          <a:off x="2203451" y="2349500"/>
          <a:ext cx="1212849" cy="406400"/>
        </a:xfrm>
        <a:prstGeom prst="roundRect">
          <a:avLst>
            <a:gd name="adj" fmla="val 50000"/>
          </a:avLst>
        </a:prstGeom>
        <a:solidFill>
          <a:schemeClr val="tx2">
            <a:lumMod val="75000"/>
            <a:alpha val="65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342900</xdr:colOff>
      <xdr:row>11</xdr:row>
      <xdr:rowOff>147293</xdr:rowOff>
    </xdr:from>
    <xdr:to>
      <xdr:col>4</xdr:col>
      <xdr:colOff>46567</xdr:colOff>
      <xdr:row>13</xdr:row>
      <xdr:rowOff>88900</xdr:rowOff>
    </xdr:to>
    <xdr:pic>
      <xdr:nvPicPr>
        <xdr:cNvPr id="23" name="Graphic 22" descr="Upward trend with solid fill">
          <a:extLst>
            <a:ext uri="{FF2B5EF4-FFF2-40B4-BE49-F238E27FC236}">
              <a16:creationId xmlns:a16="http://schemas.microsoft.com/office/drawing/2014/main" id="{366B985D-761F-4563-8CE6-B8CF89E598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62200" y="2382493"/>
          <a:ext cx="376767" cy="348007"/>
        </a:xfrm>
        <a:prstGeom prst="rect">
          <a:avLst/>
        </a:prstGeom>
      </xdr:spPr>
    </xdr:pic>
    <xdr:clientData/>
  </xdr:twoCellAnchor>
  <xdr:twoCellAnchor>
    <xdr:from>
      <xdr:col>10</xdr:col>
      <xdr:colOff>57823</xdr:colOff>
      <xdr:row>28</xdr:row>
      <xdr:rowOff>32196</xdr:rowOff>
    </xdr:from>
    <xdr:to>
      <xdr:col>13</xdr:col>
      <xdr:colOff>508000</xdr:colOff>
      <xdr:row>29</xdr:row>
      <xdr:rowOff>177800</xdr:rowOff>
    </xdr:to>
    <xdr:sp macro="" textlink="">
      <xdr:nvSpPr>
        <xdr:cNvPr id="26" name="Rectangle: Rounded Corners 25">
          <a:extLst>
            <a:ext uri="{FF2B5EF4-FFF2-40B4-BE49-F238E27FC236}">
              <a16:creationId xmlns:a16="http://schemas.microsoft.com/office/drawing/2014/main" id="{73DC8F00-AACE-442C-B321-A883F9AC74A4}"/>
            </a:ext>
          </a:extLst>
        </xdr:cNvPr>
        <xdr:cNvSpPr/>
      </xdr:nvSpPr>
      <xdr:spPr>
        <a:xfrm>
          <a:off x="6801523" y="5721796"/>
          <a:ext cx="2469477" cy="348804"/>
        </a:xfrm>
        <a:prstGeom prst="roundRect">
          <a:avLst>
            <a:gd name="adj" fmla="val 50000"/>
          </a:avLst>
        </a:prstGeom>
        <a:solidFill>
          <a:schemeClr val="tx2">
            <a:lumMod val="75000"/>
            <a:alpha val="65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433175</xdr:colOff>
      <xdr:row>11</xdr:row>
      <xdr:rowOff>117294</xdr:rowOff>
    </xdr:from>
    <xdr:to>
      <xdr:col>21</xdr:col>
      <xdr:colOff>186582</xdr:colOff>
      <xdr:row>13</xdr:row>
      <xdr:rowOff>126819</xdr:rowOff>
    </xdr:to>
    <xdr:sp macro="" textlink="">
      <xdr:nvSpPr>
        <xdr:cNvPr id="27" name="Rectangle: Rounded Corners 26">
          <a:extLst>
            <a:ext uri="{FF2B5EF4-FFF2-40B4-BE49-F238E27FC236}">
              <a16:creationId xmlns:a16="http://schemas.microsoft.com/office/drawing/2014/main" id="{ADA3F038-BB97-4EBB-B8DE-EF31DDA2598F}"/>
            </a:ext>
          </a:extLst>
        </xdr:cNvPr>
        <xdr:cNvSpPr/>
      </xdr:nvSpPr>
      <xdr:spPr>
        <a:xfrm>
          <a:off x="11114782" y="1546044"/>
          <a:ext cx="2420407" cy="417739"/>
        </a:xfrm>
        <a:prstGeom prst="roundRect">
          <a:avLst>
            <a:gd name="adj" fmla="val 50000"/>
          </a:avLst>
        </a:prstGeom>
        <a:solidFill>
          <a:schemeClr val="tx2">
            <a:lumMod val="75000"/>
            <a:alpha val="65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532835</xdr:colOff>
      <xdr:row>11</xdr:row>
      <xdr:rowOff>75378</xdr:rowOff>
    </xdr:from>
    <xdr:to>
      <xdr:col>18</xdr:col>
      <xdr:colOff>336762</xdr:colOff>
      <xdr:row>13</xdr:row>
      <xdr:rowOff>109243</xdr:rowOff>
    </xdr:to>
    <xdr:pic>
      <xdr:nvPicPr>
        <xdr:cNvPr id="29" name="Graphic 28" descr="Questions with solid fill">
          <a:extLst>
            <a:ext uri="{FF2B5EF4-FFF2-40B4-BE49-F238E27FC236}">
              <a16:creationId xmlns:a16="http://schemas.microsoft.com/office/drawing/2014/main" id="{EE29CF69-0787-4666-B52F-D9E679B020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14442" y="1504128"/>
          <a:ext cx="470677" cy="442079"/>
        </a:xfrm>
        <a:prstGeom prst="rect">
          <a:avLst/>
        </a:prstGeom>
      </xdr:spPr>
    </xdr:pic>
    <xdr:clientData/>
  </xdr:twoCellAnchor>
  <xdr:twoCellAnchor editAs="oneCell">
    <xdr:from>
      <xdr:col>10</xdr:col>
      <xdr:colOff>152770</xdr:colOff>
      <xdr:row>28</xdr:row>
      <xdr:rowOff>0</xdr:rowOff>
    </xdr:from>
    <xdr:to>
      <xdr:col>10</xdr:col>
      <xdr:colOff>542894</xdr:colOff>
      <xdr:row>30</xdr:row>
      <xdr:rowOff>12982</xdr:rowOff>
    </xdr:to>
    <xdr:pic>
      <xdr:nvPicPr>
        <xdr:cNvPr id="31" name="Graphic 30" descr="Users with solid fill">
          <a:extLst>
            <a:ext uri="{FF2B5EF4-FFF2-40B4-BE49-F238E27FC236}">
              <a16:creationId xmlns:a16="http://schemas.microsoft.com/office/drawing/2014/main" id="{2583C107-A91F-4972-845B-1902AB23D16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96470" y="5689600"/>
          <a:ext cx="390124" cy="419382"/>
        </a:xfrm>
        <a:prstGeom prst="rect">
          <a:avLst/>
        </a:prstGeom>
      </xdr:spPr>
    </xdr:pic>
    <xdr:clientData/>
  </xdr:twoCellAnchor>
  <xdr:twoCellAnchor>
    <xdr:from>
      <xdr:col>3</xdr:col>
      <xdr:colOff>478367</xdr:colOff>
      <xdr:row>11</xdr:row>
      <xdr:rowOff>152400</xdr:rowOff>
    </xdr:from>
    <xdr:to>
      <xdr:col>5</xdr:col>
      <xdr:colOff>114300</xdr:colOff>
      <xdr:row>13</xdr:row>
      <xdr:rowOff>127000</xdr:rowOff>
    </xdr:to>
    <xdr:sp macro="" textlink="">
      <xdr:nvSpPr>
        <xdr:cNvPr id="32" name="Rectangle 31">
          <a:extLst>
            <a:ext uri="{FF2B5EF4-FFF2-40B4-BE49-F238E27FC236}">
              <a16:creationId xmlns:a16="http://schemas.microsoft.com/office/drawing/2014/main" id="{E198D991-E898-4B55-B882-E08730ECAA9D}"/>
            </a:ext>
          </a:extLst>
        </xdr:cNvPr>
        <xdr:cNvSpPr/>
      </xdr:nvSpPr>
      <xdr:spPr>
        <a:xfrm>
          <a:off x="2497667" y="2387600"/>
          <a:ext cx="982133" cy="381000"/>
        </a:xfrm>
        <a:prstGeom prst="rect">
          <a:avLst/>
        </a:prstGeom>
        <a:solidFill>
          <a:schemeClr val="lt1">
            <a:alpha val="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i="1">
              <a:solidFill>
                <a:schemeClr val="bg1"/>
              </a:solidFill>
            </a:rPr>
            <a:t>Sales</a:t>
          </a:r>
        </a:p>
      </xdr:txBody>
    </xdr:sp>
    <xdr:clientData/>
  </xdr:twoCellAnchor>
  <xdr:twoCellAnchor>
    <xdr:from>
      <xdr:col>10</xdr:col>
      <xdr:colOff>571500</xdr:colOff>
      <xdr:row>28</xdr:row>
      <xdr:rowOff>48156</xdr:rowOff>
    </xdr:from>
    <xdr:to>
      <xdr:col>13</xdr:col>
      <xdr:colOff>431800</xdr:colOff>
      <xdr:row>29</xdr:row>
      <xdr:rowOff>139700</xdr:rowOff>
    </xdr:to>
    <xdr:sp macro="" textlink="">
      <xdr:nvSpPr>
        <xdr:cNvPr id="37" name="Rectangle 36">
          <a:extLst>
            <a:ext uri="{FF2B5EF4-FFF2-40B4-BE49-F238E27FC236}">
              <a16:creationId xmlns:a16="http://schemas.microsoft.com/office/drawing/2014/main" id="{06078073-4C57-426B-81C3-85FB0A4C31DA}"/>
            </a:ext>
          </a:extLst>
        </xdr:cNvPr>
        <xdr:cNvSpPr/>
      </xdr:nvSpPr>
      <xdr:spPr>
        <a:xfrm>
          <a:off x="7315200" y="5737756"/>
          <a:ext cx="1879600" cy="294744"/>
        </a:xfrm>
        <a:prstGeom prst="rect">
          <a:avLst/>
        </a:prstGeom>
        <a:solidFill>
          <a:schemeClr val="lt1">
            <a:alpha val="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b="1" i="1">
              <a:solidFill>
                <a:schemeClr val="bg1"/>
              </a:solidFill>
            </a:rPr>
            <a:t>Customer</a:t>
          </a:r>
          <a:r>
            <a:rPr lang="en-US" sz="1400" b="1" i="1" baseline="0">
              <a:solidFill>
                <a:schemeClr val="bg1"/>
              </a:solidFill>
            </a:rPr>
            <a:t> Acquisution</a:t>
          </a:r>
          <a:endParaRPr lang="en-US" sz="1400" b="1" i="1">
            <a:solidFill>
              <a:schemeClr val="bg1"/>
            </a:solidFill>
          </a:endParaRPr>
        </a:p>
      </xdr:txBody>
    </xdr:sp>
    <xdr:clientData/>
  </xdr:twoCellAnchor>
  <xdr:twoCellAnchor>
    <xdr:from>
      <xdr:col>18</xdr:col>
      <xdr:colOff>144129</xdr:colOff>
      <xdr:row>11</xdr:row>
      <xdr:rowOff>183502</xdr:rowOff>
    </xdr:from>
    <xdr:to>
      <xdr:col>21</xdr:col>
      <xdr:colOff>220328</xdr:colOff>
      <xdr:row>13</xdr:row>
      <xdr:rowOff>158103</xdr:rowOff>
    </xdr:to>
    <xdr:sp macro="" textlink="">
      <xdr:nvSpPr>
        <xdr:cNvPr id="40" name="Rectangle 39">
          <a:extLst>
            <a:ext uri="{FF2B5EF4-FFF2-40B4-BE49-F238E27FC236}">
              <a16:creationId xmlns:a16="http://schemas.microsoft.com/office/drawing/2014/main" id="{78C1E7A3-980C-41CC-830F-BE49ED202616}"/>
            </a:ext>
          </a:extLst>
        </xdr:cNvPr>
        <xdr:cNvSpPr/>
      </xdr:nvSpPr>
      <xdr:spPr>
        <a:xfrm>
          <a:off x="11492486" y="1612252"/>
          <a:ext cx="2076449" cy="382815"/>
        </a:xfrm>
        <a:prstGeom prst="rect">
          <a:avLst/>
        </a:prstGeom>
        <a:solidFill>
          <a:schemeClr val="lt1">
            <a:alpha val="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b="1" i="1">
              <a:solidFill>
                <a:schemeClr val="bg1"/>
              </a:solidFill>
            </a:rPr>
            <a:t>Customer</a:t>
          </a:r>
          <a:r>
            <a:rPr lang="en-US" sz="1400" b="1" i="1" baseline="0">
              <a:solidFill>
                <a:schemeClr val="bg1"/>
              </a:solidFill>
            </a:rPr>
            <a:t> Satisfaction</a:t>
          </a:r>
          <a:endParaRPr lang="en-US" sz="1400" b="1" i="1">
            <a:solidFill>
              <a:schemeClr val="bg1"/>
            </a:solidFill>
          </a:endParaRPr>
        </a:p>
      </xdr:txBody>
    </xdr:sp>
    <xdr:clientData/>
  </xdr:twoCellAnchor>
  <xdr:twoCellAnchor>
    <xdr:from>
      <xdr:col>3</xdr:col>
      <xdr:colOff>172279</xdr:colOff>
      <xdr:row>14</xdr:row>
      <xdr:rowOff>45720</xdr:rowOff>
    </xdr:from>
    <xdr:to>
      <xdr:col>12</xdr:col>
      <xdr:colOff>71438</xdr:colOff>
      <xdr:row>22</xdr:row>
      <xdr:rowOff>150253</xdr:rowOff>
    </xdr:to>
    <xdr:graphicFrame macro="">
      <xdr:nvGraphicFramePr>
        <xdr:cNvPr id="41" name="Chart 40">
          <a:extLst>
            <a:ext uri="{FF2B5EF4-FFF2-40B4-BE49-F238E27FC236}">
              <a16:creationId xmlns:a16="http://schemas.microsoft.com/office/drawing/2014/main" id="{685155BD-E783-44E0-AA1D-932FDD577A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236113</xdr:colOff>
      <xdr:row>13</xdr:row>
      <xdr:rowOff>42929</xdr:rowOff>
    </xdr:from>
    <xdr:to>
      <xdr:col>15</xdr:col>
      <xdr:colOff>420478</xdr:colOff>
      <xdr:row>22</xdr:row>
      <xdr:rowOff>93623</xdr:rowOff>
    </xdr:to>
    <mc:AlternateContent xmlns:mc="http://schemas.openxmlformats.org/markup-compatibility/2006">
      <mc:Choice xmlns:cx4="http://schemas.microsoft.com/office/drawing/2016/5/10/chartex" Requires="cx4">
        <xdr:graphicFrame macro="">
          <xdr:nvGraphicFramePr>
            <xdr:cNvPr id="42" name="Chart 41">
              <a:extLst>
                <a:ext uri="{FF2B5EF4-FFF2-40B4-BE49-F238E27FC236}">
                  <a16:creationId xmlns:a16="http://schemas.microsoft.com/office/drawing/2014/main" id="{9846911E-AE4C-410A-B0CF-27AF9EB4DC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298073" y="2618489"/>
              <a:ext cx="2196045" cy="18337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33865</xdr:colOff>
      <xdr:row>28</xdr:row>
      <xdr:rowOff>2</xdr:rowOff>
    </xdr:from>
    <xdr:to>
      <xdr:col>4</xdr:col>
      <xdr:colOff>586534</xdr:colOff>
      <xdr:row>31</xdr:row>
      <xdr:rowOff>8468</xdr:rowOff>
    </xdr:to>
    <xdr:sp macro="" textlink="'Count by Delivery'!$C$5">
      <xdr:nvSpPr>
        <xdr:cNvPr id="46" name="TextBox 45">
          <a:extLst>
            <a:ext uri="{FF2B5EF4-FFF2-40B4-BE49-F238E27FC236}">
              <a16:creationId xmlns:a16="http://schemas.microsoft.com/office/drawing/2014/main" id="{7C176BA1-B334-42C8-906C-84744B98AC99}"/>
            </a:ext>
          </a:extLst>
        </xdr:cNvPr>
        <xdr:cNvSpPr txBox="1"/>
      </xdr:nvSpPr>
      <xdr:spPr>
        <a:xfrm>
          <a:off x="2045545" y="4358642"/>
          <a:ext cx="552669" cy="602826"/>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FFD0A29A-145A-4E7A-A253-35B56EFA02CB}" type="TxLink">
            <a:rPr kumimoji="0" lang="en-US" sz="1600" b="1" i="0" u="none" strike="noStrike" kern="0" cap="none" spc="0" normalizeH="0" baseline="0" noProof="0" smtClean="0">
              <a:ln>
                <a:noFill/>
              </a:ln>
              <a:solidFill>
                <a:schemeClr val="bg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67%</a:t>
          </a:fld>
          <a:endParaRPr kumimoji="0" lang="en-US" sz="3600" b="1"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twoCellAnchor>
  <xdr:oneCellAnchor>
    <xdr:from>
      <xdr:col>12</xdr:col>
      <xdr:colOff>592666</xdr:colOff>
      <xdr:row>25</xdr:row>
      <xdr:rowOff>25400</xdr:rowOff>
    </xdr:from>
    <xdr:ext cx="184731" cy="264560"/>
    <xdr:sp macro="" textlink="">
      <xdr:nvSpPr>
        <xdr:cNvPr id="47" name="TextBox 46">
          <a:extLst>
            <a:ext uri="{FF2B5EF4-FFF2-40B4-BE49-F238E27FC236}">
              <a16:creationId xmlns:a16="http://schemas.microsoft.com/office/drawing/2014/main" id="{A429923C-2014-4C2F-8D61-6FE6D937F831}"/>
            </a:ext>
          </a:extLst>
        </xdr:cNvPr>
        <xdr:cNvSpPr txBox="1"/>
      </xdr:nvSpPr>
      <xdr:spPr>
        <a:xfrm>
          <a:off x="796713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618067</xdr:colOff>
      <xdr:row>30</xdr:row>
      <xdr:rowOff>8466</xdr:rowOff>
    </xdr:from>
    <xdr:to>
      <xdr:col>5</xdr:col>
      <xdr:colOff>118534</xdr:colOff>
      <xdr:row>31</xdr:row>
      <xdr:rowOff>143933</xdr:rowOff>
    </xdr:to>
    <xdr:sp macro="" textlink="">
      <xdr:nvSpPr>
        <xdr:cNvPr id="48" name="TextBox 47">
          <a:extLst>
            <a:ext uri="{FF2B5EF4-FFF2-40B4-BE49-F238E27FC236}">
              <a16:creationId xmlns:a16="http://schemas.microsoft.com/office/drawing/2014/main" id="{46F8B54F-5EC2-4CB5-8A72-A5DA2CD5ED49}"/>
            </a:ext>
          </a:extLst>
        </xdr:cNvPr>
        <xdr:cNvSpPr txBox="1"/>
      </xdr:nvSpPr>
      <xdr:spPr>
        <a:xfrm>
          <a:off x="1955800" y="4682066"/>
          <a:ext cx="838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ON-TIME</a:t>
          </a:r>
        </a:p>
      </xdr:txBody>
    </xdr:sp>
    <xdr:clientData/>
  </xdr:twoCellAnchor>
  <xdr:twoCellAnchor>
    <xdr:from>
      <xdr:col>3</xdr:col>
      <xdr:colOff>342900</xdr:colOff>
      <xdr:row>33</xdr:row>
      <xdr:rowOff>68580</xdr:rowOff>
    </xdr:from>
    <xdr:to>
      <xdr:col>5</xdr:col>
      <xdr:colOff>175260</xdr:colOff>
      <xdr:row>33</xdr:row>
      <xdr:rowOff>68580</xdr:rowOff>
    </xdr:to>
    <xdr:cxnSp macro="">
      <xdr:nvCxnSpPr>
        <xdr:cNvPr id="50" name="Straight Connector 49">
          <a:extLst>
            <a:ext uri="{FF2B5EF4-FFF2-40B4-BE49-F238E27FC236}">
              <a16:creationId xmlns:a16="http://schemas.microsoft.com/office/drawing/2014/main" id="{C033EF5C-42A2-4CB8-B32E-1BC63B0A6430}"/>
            </a:ext>
          </a:extLst>
        </xdr:cNvPr>
        <xdr:cNvCxnSpPr/>
      </xdr:nvCxnSpPr>
      <xdr:spPr>
        <a:xfrm>
          <a:off x="1684020" y="5417820"/>
          <a:ext cx="1173480" cy="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137160</xdr:colOff>
      <xdr:row>28</xdr:row>
      <xdr:rowOff>0</xdr:rowOff>
    </xdr:from>
    <xdr:to>
      <xdr:col>7</xdr:col>
      <xdr:colOff>259080</xdr:colOff>
      <xdr:row>30</xdr:row>
      <xdr:rowOff>167640</xdr:rowOff>
    </xdr:to>
    <xdr:sp macro="" textlink="'Count by Return'!$C$5">
      <xdr:nvSpPr>
        <xdr:cNvPr id="53" name="TextBox 52">
          <a:extLst>
            <a:ext uri="{FF2B5EF4-FFF2-40B4-BE49-F238E27FC236}">
              <a16:creationId xmlns:a16="http://schemas.microsoft.com/office/drawing/2014/main" id="{98C5BC66-E576-450B-8D03-4FC77553E037}"/>
            </a:ext>
          </a:extLst>
        </xdr:cNvPr>
        <xdr:cNvSpPr txBox="1"/>
      </xdr:nvSpPr>
      <xdr:spPr>
        <a:xfrm>
          <a:off x="3489960" y="4358640"/>
          <a:ext cx="792480" cy="563880"/>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BDC44CA0-4BF7-4D0F-88A8-3B3945FFBCDD}" type="TxLink">
            <a:rPr kumimoji="0" lang="en-US" sz="1600" b="1" i="0" u="none" strike="noStrike" kern="0" cap="none" spc="0" normalizeH="0" baseline="0" noProof="0" smtClean="0">
              <a:ln>
                <a:noFill/>
              </a:ln>
              <a:solidFill>
                <a:schemeClr val="bg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10%</a:t>
          </a:fld>
          <a:endParaRPr kumimoji="0" lang="en-US" sz="3600" b="1"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twoCellAnchor>
  <xdr:twoCellAnchor>
    <xdr:from>
      <xdr:col>6</xdr:col>
      <xdr:colOff>167640</xdr:colOff>
      <xdr:row>30</xdr:row>
      <xdr:rowOff>7620</xdr:rowOff>
    </xdr:from>
    <xdr:to>
      <xdr:col>7</xdr:col>
      <xdr:colOff>342900</xdr:colOff>
      <xdr:row>31</xdr:row>
      <xdr:rowOff>129540</xdr:rowOff>
    </xdr:to>
    <xdr:sp macro="" textlink="">
      <xdr:nvSpPr>
        <xdr:cNvPr id="54" name="TextBox 53">
          <a:extLst>
            <a:ext uri="{FF2B5EF4-FFF2-40B4-BE49-F238E27FC236}">
              <a16:creationId xmlns:a16="http://schemas.microsoft.com/office/drawing/2014/main" id="{CE890AF0-0305-46CD-82E5-38A3DCCF7FD7}"/>
            </a:ext>
          </a:extLst>
        </xdr:cNvPr>
        <xdr:cNvSpPr txBox="1"/>
      </xdr:nvSpPr>
      <xdr:spPr>
        <a:xfrm>
          <a:off x="3520440" y="4762500"/>
          <a:ext cx="8458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RETURNS</a:t>
          </a:r>
        </a:p>
      </xdr:txBody>
    </xdr:sp>
    <xdr:clientData/>
  </xdr:twoCellAnchor>
  <xdr:twoCellAnchor>
    <xdr:from>
      <xdr:col>5</xdr:col>
      <xdr:colOff>579120</xdr:colOff>
      <xdr:row>33</xdr:row>
      <xdr:rowOff>45720</xdr:rowOff>
    </xdr:from>
    <xdr:to>
      <xdr:col>7</xdr:col>
      <xdr:colOff>411480</xdr:colOff>
      <xdr:row>33</xdr:row>
      <xdr:rowOff>45720</xdr:rowOff>
    </xdr:to>
    <xdr:cxnSp macro="">
      <xdr:nvCxnSpPr>
        <xdr:cNvPr id="56" name="Straight Connector 55">
          <a:extLst>
            <a:ext uri="{FF2B5EF4-FFF2-40B4-BE49-F238E27FC236}">
              <a16:creationId xmlns:a16="http://schemas.microsoft.com/office/drawing/2014/main" id="{E5728991-CFD7-481C-83DC-8CDDED112A56}"/>
            </a:ext>
          </a:extLst>
        </xdr:cNvPr>
        <xdr:cNvCxnSpPr/>
      </xdr:nvCxnSpPr>
      <xdr:spPr>
        <a:xfrm>
          <a:off x="3261360" y="5394960"/>
          <a:ext cx="1173480" cy="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350520</xdr:colOff>
      <xdr:row>33</xdr:row>
      <xdr:rowOff>121920</xdr:rowOff>
    </xdr:from>
    <xdr:to>
      <xdr:col>5</xdr:col>
      <xdr:colOff>167640</xdr:colOff>
      <xdr:row>34</xdr:row>
      <xdr:rowOff>167640</xdr:rowOff>
    </xdr:to>
    <xdr:sp macro="" textlink="">
      <xdr:nvSpPr>
        <xdr:cNvPr id="57" name="TextBox 56">
          <a:extLst>
            <a:ext uri="{FF2B5EF4-FFF2-40B4-BE49-F238E27FC236}">
              <a16:creationId xmlns:a16="http://schemas.microsoft.com/office/drawing/2014/main" id="{B7321D1B-D636-4783-94C5-B0968EDB3680}"/>
            </a:ext>
          </a:extLst>
        </xdr:cNvPr>
        <xdr:cNvSpPr txBox="1"/>
      </xdr:nvSpPr>
      <xdr:spPr>
        <a:xfrm>
          <a:off x="1691640" y="5471160"/>
          <a:ext cx="1158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1">
              <a:solidFill>
                <a:schemeClr val="bg1"/>
              </a:solidFill>
            </a:rPr>
            <a:t>Target: 70%</a:t>
          </a:r>
        </a:p>
      </xdr:txBody>
    </xdr:sp>
    <xdr:clientData/>
  </xdr:twoCellAnchor>
  <xdr:twoCellAnchor>
    <xdr:from>
      <xdr:col>5</xdr:col>
      <xdr:colOff>579120</xdr:colOff>
      <xdr:row>33</xdr:row>
      <xdr:rowOff>106680</xdr:rowOff>
    </xdr:from>
    <xdr:to>
      <xdr:col>7</xdr:col>
      <xdr:colOff>396240</xdr:colOff>
      <xdr:row>34</xdr:row>
      <xdr:rowOff>152400</xdr:rowOff>
    </xdr:to>
    <xdr:sp macro="" textlink="">
      <xdr:nvSpPr>
        <xdr:cNvPr id="58" name="TextBox 57">
          <a:extLst>
            <a:ext uri="{FF2B5EF4-FFF2-40B4-BE49-F238E27FC236}">
              <a16:creationId xmlns:a16="http://schemas.microsoft.com/office/drawing/2014/main" id="{A9A9BE83-7E80-45DC-89AB-E85B1F4D0F72}"/>
            </a:ext>
          </a:extLst>
        </xdr:cNvPr>
        <xdr:cNvSpPr txBox="1"/>
      </xdr:nvSpPr>
      <xdr:spPr>
        <a:xfrm>
          <a:off x="3261360" y="5455920"/>
          <a:ext cx="1158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1">
              <a:solidFill>
                <a:schemeClr val="bg1"/>
              </a:solidFill>
            </a:rPr>
            <a:t>Target: 8%</a:t>
          </a:r>
        </a:p>
      </xdr:txBody>
    </xdr:sp>
    <xdr:clientData/>
  </xdr:twoCellAnchor>
  <xdr:twoCellAnchor>
    <xdr:from>
      <xdr:col>10</xdr:col>
      <xdr:colOff>54428</xdr:colOff>
      <xdr:row>30</xdr:row>
      <xdr:rowOff>76200</xdr:rowOff>
    </xdr:from>
    <xdr:to>
      <xdr:col>16</xdr:col>
      <xdr:colOff>609600</xdr:colOff>
      <xdr:row>42</xdr:row>
      <xdr:rowOff>68035</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8DAFA219-E163-4A1D-83BE-7DC41C5FD1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6775268" y="6019800"/>
              <a:ext cx="4578532" cy="2369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158557</xdr:colOff>
      <xdr:row>27</xdr:row>
      <xdr:rowOff>137489</xdr:rowOff>
    </xdr:from>
    <xdr:to>
      <xdr:col>9</xdr:col>
      <xdr:colOff>268192</xdr:colOff>
      <xdr:row>42</xdr:row>
      <xdr:rowOff>47624</xdr:rowOff>
    </xdr:to>
    <xdr:sp macro="" textlink="">
      <xdr:nvSpPr>
        <xdr:cNvPr id="63" name="Rectangle 62">
          <a:extLst>
            <a:ext uri="{FF2B5EF4-FFF2-40B4-BE49-F238E27FC236}">
              <a16:creationId xmlns:a16="http://schemas.microsoft.com/office/drawing/2014/main" id="{BC831C03-4AEE-4939-9ED2-947F4386CE1E}"/>
            </a:ext>
          </a:extLst>
        </xdr:cNvPr>
        <xdr:cNvSpPr/>
      </xdr:nvSpPr>
      <xdr:spPr>
        <a:xfrm>
          <a:off x="2158807" y="5648382"/>
          <a:ext cx="4123742" cy="2971742"/>
        </a:xfrm>
        <a:prstGeom prst="rect">
          <a:avLst/>
        </a:prstGeom>
        <a:solidFill>
          <a:srgbClr val="7030A0"/>
        </a:solidFill>
        <a:ln>
          <a:solidFill>
            <a:schemeClr val="bg1"/>
          </a:solidFill>
        </a:ln>
        <a:effectLst>
          <a:glow rad="38100">
            <a:schemeClr val="accent1">
              <a:alpha val="40000"/>
            </a:schemeClr>
          </a:glow>
          <a:outerShdw blurRad="50800" dist="50800" dir="5400000" algn="ctr" rotWithShape="0">
            <a:srgbClr val="000000">
              <a:alpha val="99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187325</xdr:colOff>
      <xdr:row>28</xdr:row>
      <xdr:rowOff>0</xdr:rowOff>
    </xdr:from>
    <xdr:to>
      <xdr:col>5</xdr:col>
      <xdr:colOff>338666</xdr:colOff>
      <xdr:row>30</xdr:row>
      <xdr:rowOff>15688</xdr:rowOff>
    </xdr:to>
    <xdr:sp macro="" textlink="">
      <xdr:nvSpPr>
        <xdr:cNvPr id="64" name="Rectangle: Rounded Corners 63">
          <a:extLst>
            <a:ext uri="{FF2B5EF4-FFF2-40B4-BE49-F238E27FC236}">
              <a16:creationId xmlns:a16="http://schemas.microsoft.com/office/drawing/2014/main" id="{736C3F37-7318-4737-99B0-00174CF95455}"/>
            </a:ext>
          </a:extLst>
        </xdr:cNvPr>
        <xdr:cNvSpPr/>
      </xdr:nvSpPr>
      <xdr:spPr>
        <a:xfrm>
          <a:off x="2206625" y="5689600"/>
          <a:ext cx="1497541" cy="422088"/>
        </a:xfrm>
        <a:prstGeom prst="roundRect">
          <a:avLst>
            <a:gd name="adj" fmla="val 50000"/>
          </a:avLst>
        </a:prstGeom>
        <a:solidFill>
          <a:schemeClr val="tx2">
            <a:lumMod val="75000"/>
            <a:alpha val="65000"/>
          </a:schemeClr>
        </a:solidFill>
        <a:ln>
          <a:no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309034</xdr:colOff>
      <xdr:row>28</xdr:row>
      <xdr:rowOff>56093</xdr:rowOff>
    </xdr:from>
    <xdr:ext cx="322836" cy="312207"/>
    <xdr:pic>
      <xdr:nvPicPr>
        <xdr:cNvPr id="65" name="Graphic 64" descr="Research with solid fill">
          <a:extLst>
            <a:ext uri="{FF2B5EF4-FFF2-40B4-BE49-F238E27FC236}">
              <a16:creationId xmlns:a16="http://schemas.microsoft.com/office/drawing/2014/main" id="{7E4C20BF-5A17-4D1A-97AF-14F81EBA714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328334" y="5745693"/>
          <a:ext cx="322836" cy="312207"/>
        </a:xfrm>
        <a:prstGeom prst="rect">
          <a:avLst/>
        </a:prstGeom>
      </xdr:spPr>
    </xdr:pic>
    <xdr:clientData/>
  </xdr:oneCellAnchor>
  <xdr:twoCellAnchor>
    <xdr:from>
      <xdr:col>3</xdr:col>
      <xdr:colOff>567267</xdr:colOff>
      <xdr:row>28</xdr:row>
      <xdr:rowOff>59267</xdr:rowOff>
    </xdr:from>
    <xdr:to>
      <xdr:col>5</xdr:col>
      <xdr:colOff>270934</xdr:colOff>
      <xdr:row>30</xdr:row>
      <xdr:rowOff>25400</xdr:rowOff>
    </xdr:to>
    <xdr:sp macro="" textlink="">
      <xdr:nvSpPr>
        <xdr:cNvPr id="66" name="Rectangle 65">
          <a:extLst>
            <a:ext uri="{FF2B5EF4-FFF2-40B4-BE49-F238E27FC236}">
              <a16:creationId xmlns:a16="http://schemas.microsoft.com/office/drawing/2014/main" id="{26BCB175-0527-4571-95B1-1AC0681271D3}"/>
            </a:ext>
          </a:extLst>
        </xdr:cNvPr>
        <xdr:cNvSpPr/>
      </xdr:nvSpPr>
      <xdr:spPr>
        <a:xfrm>
          <a:off x="2586567" y="5748867"/>
          <a:ext cx="1049867" cy="372533"/>
        </a:xfrm>
        <a:prstGeom prst="rect">
          <a:avLst/>
        </a:prstGeom>
        <a:solidFill>
          <a:schemeClr val="lt1">
            <a:alpha val="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b="1" i="1">
              <a:solidFill>
                <a:schemeClr val="bg1"/>
              </a:solidFill>
            </a:rPr>
            <a:t>Deliveries</a:t>
          </a:r>
          <a:endParaRPr lang="en-US" sz="1600" b="1" i="1">
            <a:solidFill>
              <a:schemeClr val="bg1"/>
            </a:solidFill>
          </a:endParaRPr>
        </a:p>
      </xdr:txBody>
    </xdr:sp>
    <xdr:clientData/>
  </xdr:twoCellAnchor>
  <xdr:twoCellAnchor>
    <xdr:from>
      <xdr:col>2</xdr:col>
      <xdr:colOff>357189</xdr:colOff>
      <xdr:row>29</xdr:row>
      <xdr:rowOff>163286</xdr:rowOff>
    </xdr:from>
    <xdr:to>
      <xdr:col>6</xdr:col>
      <xdr:colOff>559595</xdr:colOff>
      <xdr:row>39</xdr:row>
      <xdr:rowOff>11908</xdr:rowOff>
    </xdr:to>
    <xdr:graphicFrame macro="">
      <xdr:nvGraphicFramePr>
        <xdr:cNvPr id="67" name="Chart 66">
          <a:extLst>
            <a:ext uri="{FF2B5EF4-FFF2-40B4-BE49-F238E27FC236}">
              <a16:creationId xmlns:a16="http://schemas.microsoft.com/office/drawing/2014/main" id="{C0E37B1F-720F-44FB-99CC-B47F939C0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82510</xdr:colOff>
      <xdr:row>32</xdr:row>
      <xdr:rowOff>108176</xdr:rowOff>
    </xdr:from>
    <xdr:to>
      <xdr:col>5</xdr:col>
      <xdr:colOff>143895</xdr:colOff>
      <xdr:row>35</xdr:row>
      <xdr:rowOff>21395</xdr:rowOff>
    </xdr:to>
    <xdr:sp macro="" textlink="'Count by Delivery'!$C$5">
      <xdr:nvSpPr>
        <xdr:cNvPr id="68" name="TextBox 67">
          <a:extLst>
            <a:ext uri="{FF2B5EF4-FFF2-40B4-BE49-F238E27FC236}">
              <a16:creationId xmlns:a16="http://schemas.microsoft.com/office/drawing/2014/main" id="{06EAE27F-3689-4AA1-810A-FF6733A4FBC3}"/>
            </a:ext>
          </a:extLst>
        </xdr:cNvPr>
        <xdr:cNvSpPr txBox="1"/>
      </xdr:nvSpPr>
      <xdr:spPr>
        <a:xfrm>
          <a:off x="2107253" y="5202690"/>
          <a:ext cx="736299" cy="501048"/>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FFD0A29A-145A-4E7A-A253-35B56EFA02CB}" type="TxLink">
            <a:rPr kumimoji="0" lang="en-US" sz="2400" b="1" i="0" u="none" strike="noStrike" kern="0" cap="none" spc="0" normalizeH="0" baseline="0" noProof="0" smtClean="0">
              <a:ln>
                <a:noFill/>
              </a:ln>
              <a:solidFill>
                <a:schemeClr val="bg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67%</a:t>
          </a:fld>
          <a:endParaRPr kumimoji="0" lang="en-US" sz="4800" b="1"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twoCellAnchor>
  <xdr:twoCellAnchor>
    <xdr:from>
      <xdr:col>3</xdr:col>
      <xdr:colOff>653787</xdr:colOff>
      <xdr:row>34</xdr:row>
      <xdr:rowOff>163248</xdr:rowOff>
    </xdr:from>
    <xdr:to>
      <xdr:col>5</xdr:col>
      <xdr:colOff>297657</xdr:colOff>
      <xdr:row>36</xdr:row>
      <xdr:rowOff>83345</xdr:rowOff>
    </xdr:to>
    <xdr:sp macro="" textlink="">
      <xdr:nvSpPr>
        <xdr:cNvPr id="69" name="TextBox 68">
          <a:extLst>
            <a:ext uri="{FF2B5EF4-FFF2-40B4-BE49-F238E27FC236}">
              <a16:creationId xmlns:a16="http://schemas.microsoft.com/office/drawing/2014/main" id="{3859AEB4-3AC2-4FC5-B13A-B54FD035E5BB}"/>
            </a:ext>
          </a:extLst>
        </xdr:cNvPr>
        <xdr:cNvSpPr txBox="1"/>
      </xdr:nvSpPr>
      <xdr:spPr>
        <a:xfrm>
          <a:off x="1987287" y="5830623"/>
          <a:ext cx="977370" cy="324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ON-TIME</a:t>
          </a:r>
        </a:p>
      </xdr:txBody>
    </xdr:sp>
    <xdr:clientData/>
  </xdr:twoCellAnchor>
  <xdr:twoCellAnchor>
    <xdr:from>
      <xdr:col>3</xdr:col>
      <xdr:colOff>390525</xdr:colOff>
      <xdr:row>39</xdr:row>
      <xdr:rowOff>116205</xdr:rowOff>
    </xdr:from>
    <xdr:to>
      <xdr:col>5</xdr:col>
      <xdr:colOff>583407</xdr:colOff>
      <xdr:row>39</xdr:row>
      <xdr:rowOff>119062</xdr:rowOff>
    </xdr:to>
    <xdr:cxnSp macro="">
      <xdr:nvCxnSpPr>
        <xdr:cNvPr id="70" name="Straight Connector 69">
          <a:extLst>
            <a:ext uri="{FF2B5EF4-FFF2-40B4-BE49-F238E27FC236}">
              <a16:creationId xmlns:a16="http://schemas.microsoft.com/office/drawing/2014/main" id="{56A47A58-A59F-4A3F-AF09-7BF3BC366797}"/>
            </a:ext>
          </a:extLst>
        </xdr:cNvPr>
        <xdr:cNvCxnSpPr/>
      </xdr:nvCxnSpPr>
      <xdr:spPr>
        <a:xfrm>
          <a:off x="1724025" y="6795611"/>
          <a:ext cx="1526382" cy="2857"/>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491614</xdr:colOff>
      <xdr:row>29</xdr:row>
      <xdr:rowOff>147484</xdr:rowOff>
    </xdr:from>
    <xdr:to>
      <xdr:col>9</xdr:col>
      <xdr:colOff>503902</xdr:colOff>
      <xdr:row>39</xdr:row>
      <xdr:rowOff>122904</xdr:rowOff>
    </xdr:to>
    <xdr:graphicFrame macro="">
      <xdr:nvGraphicFramePr>
        <xdr:cNvPr id="71" name="Chart 70">
          <a:extLst>
            <a:ext uri="{FF2B5EF4-FFF2-40B4-BE49-F238E27FC236}">
              <a16:creationId xmlns:a16="http://schemas.microsoft.com/office/drawing/2014/main" id="{47E54C84-055E-4F67-A3D8-DEFC62EF2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373748</xdr:colOff>
      <xdr:row>32</xdr:row>
      <xdr:rowOff>96786</xdr:rowOff>
    </xdr:from>
    <xdr:to>
      <xdr:col>8</xdr:col>
      <xdr:colOff>495668</xdr:colOff>
      <xdr:row>35</xdr:row>
      <xdr:rowOff>62021</xdr:rowOff>
    </xdr:to>
    <xdr:sp macro="" textlink="'Count by Return'!$C$5">
      <xdr:nvSpPr>
        <xdr:cNvPr id="72" name="TextBox 71">
          <a:extLst>
            <a:ext uri="{FF2B5EF4-FFF2-40B4-BE49-F238E27FC236}">
              <a16:creationId xmlns:a16="http://schemas.microsoft.com/office/drawing/2014/main" id="{FEA2BD85-CE07-432F-A360-F7926C774434}"/>
            </a:ext>
          </a:extLst>
        </xdr:cNvPr>
        <xdr:cNvSpPr txBox="1"/>
      </xdr:nvSpPr>
      <xdr:spPr>
        <a:xfrm>
          <a:off x="4429554" y="5209560"/>
          <a:ext cx="797888" cy="555171"/>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BDC44CA0-4BF7-4D0F-88A8-3B3945FFBCDD}" type="TxLink">
            <a:rPr kumimoji="0" lang="en-US" sz="2400" b="1" i="0" u="none" strike="noStrike" kern="0" cap="none" spc="0" normalizeH="0" baseline="0" noProof="0" smtClean="0">
              <a:ln>
                <a:noFill/>
              </a:ln>
              <a:solidFill>
                <a:schemeClr val="bg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10%</a:t>
          </a:fld>
          <a:endParaRPr kumimoji="0" lang="en-US" sz="4800" b="1"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twoCellAnchor>
  <xdr:twoCellAnchor>
    <xdr:from>
      <xdr:col>7</xdr:col>
      <xdr:colOff>275182</xdr:colOff>
      <xdr:row>34</xdr:row>
      <xdr:rowOff>176612</xdr:rowOff>
    </xdr:from>
    <xdr:to>
      <xdr:col>8</xdr:col>
      <xdr:colOff>589936</xdr:colOff>
      <xdr:row>36</xdr:row>
      <xdr:rowOff>61452</xdr:rowOff>
    </xdr:to>
    <xdr:sp macro="" textlink="">
      <xdr:nvSpPr>
        <xdr:cNvPr id="73" name="TextBox 72">
          <a:extLst>
            <a:ext uri="{FF2B5EF4-FFF2-40B4-BE49-F238E27FC236}">
              <a16:creationId xmlns:a16="http://schemas.microsoft.com/office/drawing/2014/main" id="{79811856-856D-472E-AE21-B14EDA12F1F0}"/>
            </a:ext>
          </a:extLst>
        </xdr:cNvPr>
        <xdr:cNvSpPr txBox="1"/>
      </xdr:nvSpPr>
      <xdr:spPr>
        <a:xfrm>
          <a:off x="4330988" y="5682677"/>
          <a:ext cx="990722"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RETURNS</a:t>
          </a:r>
        </a:p>
      </xdr:txBody>
    </xdr:sp>
    <xdr:clientData/>
  </xdr:twoCellAnchor>
  <xdr:twoCellAnchor>
    <xdr:from>
      <xdr:col>3</xdr:col>
      <xdr:colOff>481487</xdr:colOff>
      <xdr:row>40</xdr:row>
      <xdr:rowOff>2857</xdr:rowOff>
    </xdr:from>
    <xdr:to>
      <xdr:col>5</xdr:col>
      <xdr:colOff>535780</xdr:colOff>
      <xdr:row>41</xdr:row>
      <xdr:rowOff>71437</xdr:rowOff>
    </xdr:to>
    <xdr:sp macro="" textlink="">
      <xdr:nvSpPr>
        <xdr:cNvPr id="75" name="TextBox 74">
          <a:extLst>
            <a:ext uri="{FF2B5EF4-FFF2-40B4-BE49-F238E27FC236}">
              <a16:creationId xmlns:a16="http://schemas.microsoft.com/office/drawing/2014/main" id="{AD861440-630A-443F-8B55-20206C027B9D}"/>
            </a:ext>
          </a:extLst>
        </xdr:cNvPr>
        <xdr:cNvSpPr txBox="1"/>
      </xdr:nvSpPr>
      <xdr:spPr>
        <a:xfrm>
          <a:off x="1814987" y="6884670"/>
          <a:ext cx="1387793" cy="27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1">
              <a:solidFill>
                <a:schemeClr val="bg1"/>
              </a:solidFill>
            </a:rPr>
            <a:t>Target: 70%</a:t>
          </a:r>
        </a:p>
      </xdr:txBody>
    </xdr:sp>
    <xdr:clientData/>
  </xdr:twoCellAnchor>
  <xdr:twoCellAnchor>
    <xdr:from>
      <xdr:col>6</xdr:col>
      <xdr:colOff>630186</xdr:colOff>
      <xdr:row>39</xdr:row>
      <xdr:rowOff>134257</xdr:rowOff>
    </xdr:from>
    <xdr:to>
      <xdr:col>9</xdr:col>
      <xdr:colOff>147101</xdr:colOff>
      <xdr:row>39</xdr:row>
      <xdr:rowOff>137114</xdr:rowOff>
    </xdr:to>
    <xdr:cxnSp macro="">
      <xdr:nvCxnSpPr>
        <xdr:cNvPr id="87" name="Straight Connector 86">
          <a:extLst>
            <a:ext uri="{FF2B5EF4-FFF2-40B4-BE49-F238E27FC236}">
              <a16:creationId xmlns:a16="http://schemas.microsoft.com/office/drawing/2014/main" id="{AA2107E0-875F-4142-A97C-1903E65C0112}"/>
            </a:ext>
          </a:extLst>
        </xdr:cNvPr>
        <xdr:cNvCxnSpPr/>
      </xdr:nvCxnSpPr>
      <xdr:spPr>
        <a:xfrm>
          <a:off x="4010025" y="6623547"/>
          <a:ext cx="1544818" cy="2857"/>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69761</xdr:colOff>
      <xdr:row>39</xdr:row>
      <xdr:rowOff>174155</xdr:rowOff>
    </xdr:from>
    <xdr:to>
      <xdr:col>9</xdr:col>
      <xdr:colOff>124054</xdr:colOff>
      <xdr:row>41</xdr:row>
      <xdr:rowOff>46090</xdr:rowOff>
    </xdr:to>
    <xdr:sp macro="" textlink="">
      <xdr:nvSpPr>
        <xdr:cNvPr id="88" name="TextBox 87">
          <a:extLst>
            <a:ext uri="{FF2B5EF4-FFF2-40B4-BE49-F238E27FC236}">
              <a16:creationId xmlns:a16="http://schemas.microsoft.com/office/drawing/2014/main" id="{CA28BEA7-15E2-4D7C-9CB8-16E6FEE9A807}"/>
            </a:ext>
          </a:extLst>
        </xdr:cNvPr>
        <xdr:cNvSpPr txBox="1"/>
      </xdr:nvSpPr>
      <xdr:spPr>
        <a:xfrm>
          <a:off x="4125567" y="6663445"/>
          <a:ext cx="1406229" cy="265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1">
              <a:solidFill>
                <a:schemeClr val="bg1"/>
              </a:solidFill>
            </a:rPr>
            <a:t>Target: 8%</a:t>
          </a:r>
        </a:p>
      </xdr:txBody>
    </xdr:sp>
    <xdr:clientData/>
  </xdr:twoCellAnchor>
  <xdr:twoCellAnchor>
    <xdr:from>
      <xdr:col>17</xdr:col>
      <xdr:colOff>517072</xdr:colOff>
      <xdr:row>14</xdr:row>
      <xdr:rowOff>149679</xdr:rowOff>
    </xdr:from>
    <xdr:to>
      <xdr:col>25</xdr:col>
      <xdr:colOff>285751</xdr:colOff>
      <xdr:row>40</xdr:row>
      <xdr:rowOff>136070</xdr:rowOff>
    </xdr:to>
    <xdr:graphicFrame macro="">
      <xdr:nvGraphicFramePr>
        <xdr:cNvPr id="89" name="Chart 88">
          <a:extLst>
            <a:ext uri="{FF2B5EF4-FFF2-40B4-BE49-F238E27FC236}">
              <a16:creationId xmlns:a16="http://schemas.microsoft.com/office/drawing/2014/main" id="{D921EF26-D663-4436-84D4-512DB148E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xdr:col>
      <xdr:colOff>156210</xdr:colOff>
      <xdr:row>23</xdr:row>
      <xdr:rowOff>179614</xdr:rowOff>
    </xdr:from>
    <xdr:to>
      <xdr:col>9</xdr:col>
      <xdr:colOff>340179</xdr:colOff>
      <xdr:row>27</xdr:row>
      <xdr:rowOff>27214</xdr:rowOff>
    </xdr:to>
    <mc:AlternateContent xmlns:mc="http://schemas.openxmlformats.org/markup-compatibility/2006" xmlns:a14="http://schemas.microsoft.com/office/drawing/2010/main">
      <mc:Choice Requires="a14">
        <xdr:graphicFrame macro="">
          <xdr:nvGraphicFramePr>
            <xdr:cNvPr id="2" name="Customer Acquisition Type">
              <a:extLst>
                <a:ext uri="{FF2B5EF4-FFF2-40B4-BE49-F238E27FC236}">
                  <a16:creationId xmlns:a16="http://schemas.microsoft.com/office/drawing/2014/main" id="{CB973095-6B26-4C80-8E40-4F0EF00F33EB}"/>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2179882" y="4776598"/>
              <a:ext cx="4243805" cy="647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136072</xdr:colOff>
      <xdr:row>43</xdr:row>
      <xdr:rowOff>13607</xdr:rowOff>
    </xdr:from>
    <xdr:to>
      <xdr:col>26</xdr:col>
      <xdr:colOff>27214</xdr:colOff>
      <xdr:row>46</xdr:row>
      <xdr:rowOff>136070</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40BDEC09-003B-4F0F-8526-9F2788BEB36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159744" y="8607968"/>
              <a:ext cx="15418454" cy="722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17962</xdr:colOff>
      <xdr:row>23</xdr:row>
      <xdr:rowOff>177438</xdr:rowOff>
    </xdr:from>
    <xdr:to>
      <xdr:col>16</xdr:col>
      <xdr:colOff>625929</xdr:colOff>
      <xdr:row>27</xdr:row>
      <xdr:rowOff>68035</xdr:rowOff>
    </xdr:to>
    <mc:AlternateContent xmlns:mc="http://schemas.openxmlformats.org/markup-compatibility/2006" xmlns:a14="http://schemas.microsoft.com/office/drawing/2010/main">
      <mc:Choice Requires="a14">
        <xdr:graphicFrame macro="">
          <xdr:nvGraphicFramePr>
            <xdr:cNvPr id="6" name="Years">
              <a:extLst>
                <a:ext uri="{FF2B5EF4-FFF2-40B4-BE49-F238E27FC236}">
                  <a16:creationId xmlns:a16="http://schemas.microsoft.com/office/drawing/2014/main" id="{ECDDD6CE-8307-4B88-9A00-B034969CB607}"/>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776028" y="4774422"/>
              <a:ext cx="4655311" cy="690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137186</xdr:colOff>
      <xdr:row>6</xdr:row>
      <xdr:rowOff>175778</xdr:rowOff>
    </xdr:from>
    <xdr:to>
      <xdr:col>26</xdr:col>
      <xdr:colOff>14722</xdr:colOff>
      <xdr:row>10</xdr:row>
      <xdr:rowOff>111008</xdr:rowOff>
    </xdr:to>
    <mc:AlternateContent xmlns:mc="http://schemas.openxmlformats.org/markup-compatibility/2006" xmlns:a14="http://schemas.microsoft.com/office/drawing/2010/main">
      <mc:Choice Requires="a14">
        <xdr:graphicFrame macro="">
          <xdr:nvGraphicFramePr>
            <xdr:cNvPr id="49" name="Product">
              <a:extLst>
                <a:ext uri="{FF2B5EF4-FFF2-40B4-BE49-F238E27FC236}">
                  <a16:creationId xmlns:a16="http://schemas.microsoft.com/office/drawing/2014/main" id="{2E8ED2BB-805B-4526-BDE3-55E06F759BB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160858" y="1374991"/>
              <a:ext cx="15404848" cy="734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324786</xdr:colOff>
      <xdr:row>0</xdr:row>
      <xdr:rowOff>37475</xdr:rowOff>
    </xdr:from>
    <xdr:to>
      <xdr:col>19</xdr:col>
      <xdr:colOff>424721</xdr:colOff>
      <xdr:row>4</xdr:row>
      <xdr:rowOff>0</xdr:rowOff>
    </xdr:to>
    <xdr:pic>
      <xdr:nvPicPr>
        <xdr:cNvPr id="16" name="Graphic 15" descr="Target Audience with solid fill">
          <a:extLst>
            <a:ext uri="{FF2B5EF4-FFF2-40B4-BE49-F238E27FC236}">
              <a16:creationId xmlns:a16="http://schemas.microsoft.com/office/drawing/2014/main" id="{31DE9AAD-1849-434B-867D-0F97637B01C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479311" y="37475"/>
          <a:ext cx="774492" cy="76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674370</xdr:colOff>
      <xdr:row>10</xdr:row>
      <xdr:rowOff>186690</xdr:rowOff>
    </xdr:from>
    <xdr:to>
      <xdr:col>9</xdr:col>
      <xdr:colOff>647700</xdr:colOff>
      <xdr:row>24</xdr:row>
      <xdr:rowOff>156210</xdr:rowOff>
    </xdr:to>
    <xdr:graphicFrame macro="">
      <xdr:nvGraphicFramePr>
        <xdr:cNvPr id="2" name="Chart 1">
          <a:extLst>
            <a:ext uri="{FF2B5EF4-FFF2-40B4-BE49-F238E27FC236}">
              <a16:creationId xmlns:a16="http://schemas.microsoft.com/office/drawing/2014/main" id="{960845CE-93D8-4549-AB15-C76610AEA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445770</xdr:colOff>
      <xdr:row>0</xdr:row>
      <xdr:rowOff>95250</xdr:rowOff>
    </xdr:from>
    <xdr:to>
      <xdr:col>12</xdr:col>
      <xdr:colOff>323850</xdr:colOff>
      <xdr:row>14</xdr:row>
      <xdr:rowOff>64770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46FCBB9-E062-472B-BA55-2B2DFFF83A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51910" y="95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140970</xdr:colOff>
      <xdr:row>0</xdr:row>
      <xdr:rowOff>22860</xdr:rowOff>
    </xdr:from>
    <xdr:to>
      <xdr:col>11</xdr:col>
      <xdr:colOff>19050</xdr:colOff>
      <xdr:row>13</xdr:row>
      <xdr:rowOff>190500</xdr:rowOff>
    </xdr:to>
    <xdr:graphicFrame macro="">
      <xdr:nvGraphicFramePr>
        <xdr:cNvPr id="2" name="Chart 1">
          <a:extLst>
            <a:ext uri="{FF2B5EF4-FFF2-40B4-BE49-F238E27FC236}">
              <a16:creationId xmlns:a16="http://schemas.microsoft.com/office/drawing/2014/main" id="{05F16D68-1D71-436F-8C82-139274F28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14</xdr:row>
      <xdr:rowOff>182880</xdr:rowOff>
    </xdr:from>
    <xdr:to>
      <xdr:col>9</xdr:col>
      <xdr:colOff>655320</xdr:colOff>
      <xdr:row>18</xdr:row>
      <xdr:rowOff>190500</xdr:rowOff>
    </xdr:to>
    <xdr:sp macro="" textlink="$C$5">
      <xdr:nvSpPr>
        <xdr:cNvPr id="4" name="TextBox 3">
          <a:extLst>
            <a:ext uri="{FF2B5EF4-FFF2-40B4-BE49-F238E27FC236}">
              <a16:creationId xmlns:a16="http://schemas.microsoft.com/office/drawing/2014/main" id="{88283367-DFA6-476A-B0CD-618FA4C63373}"/>
            </a:ext>
          </a:extLst>
        </xdr:cNvPr>
        <xdr:cNvSpPr txBox="1"/>
      </xdr:nvSpPr>
      <xdr:spPr>
        <a:xfrm>
          <a:off x="3413760" y="2956560"/>
          <a:ext cx="332994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1A4A46-CD2C-4CE3-9870-DF67CDE48AED}" type="TxLink">
            <a:rPr lang="en-US" sz="2800" b="0" i="0" u="none" strike="noStrike">
              <a:solidFill>
                <a:srgbClr val="000000"/>
              </a:solidFill>
              <a:latin typeface="Calibri"/>
              <a:ea typeface="Calibri"/>
              <a:cs typeface="Calibri"/>
            </a:rPr>
            <a:pPr algn="ctr"/>
            <a:t>10%</a:t>
          </a:fld>
          <a:endParaRPr lang="en-US" sz="2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156562</xdr:colOff>
      <xdr:row>1</xdr:row>
      <xdr:rowOff>74381</xdr:rowOff>
    </xdr:from>
    <xdr:to>
      <xdr:col>4</xdr:col>
      <xdr:colOff>271092</xdr:colOff>
      <xdr:row>4</xdr:row>
      <xdr:rowOff>174350</xdr:rowOff>
    </xdr:to>
    <xdr:sp macro="" textlink="">
      <xdr:nvSpPr>
        <xdr:cNvPr id="2" name="TextBox 30">
          <a:hlinkClick xmlns:r="http://schemas.openxmlformats.org/officeDocument/2006/relationships" r:id="rId1"/>
          <a:extLst>
            <a:ext uri="{FF2B5EF4-FFF2-40B4-BE49-F238E27FC236}">
              <a16:creationId xmlns:a16="http://schemas.microsoft.com/office/drawing/2014/main" id="{DE8730F6-1EF0-5A44-8241-153D3B7D82EF}"/>
            </a:ext>
          </a:extLst>
        </xdr:cNvPr>
        <xdr:cNvSpPr txBox="1"/>
      </xdr:nvSpPr>
      <xdr:spPr>
        <a:xfrm>
          <a:off x="982062" y="192310"/>
          <a:ext cx="2591030" cy="698683"/>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4400">
              <a:solidFill>
                <a:srgbClr val="217346"/>
              </a:solidFill>
              <a:latin typeface="Roboto Light" panose="02000000000000000000" pitchFamily="2" charset="0"/>
              <a:ea typeface="Roboto Light" panose="02000000000000000000" pitchFamily="2" charset="0"/>
            </a:rPr>
            <a:t>excel</a:t>
          </a:r>
          <a:r>
            <a:rPr lang="en-US" sz="4400" b="1" spc="300">
              <a:solidFill>
                <a:srgbClr val="217346"/>
              </a:solidFill>
              <a:latin typeface="Roboto Black" panose="02000000000000000000" pitchFamily="2" charset="0"/>
              <a:ea typeface="Roboto Black" panose="02000000000000000000" pitchFamily="2" charset="0"/>
            </a:rPr>
            <a:t>find</a:t>
          </a:r>
        </a:p>
      </xdr:txBody>
    </xdr:sp>
    <xdr:clientData/>
  </xdr:twoCellAnchor>
  <xdr:twoCellAnchor>
    <xdr:from>
      <xdr:col>0</xdr:col>
      <xdr:colOff>364670</xdr:colOff>
      <xdr:row>1</xdr:row>
      <xdr:rowOff>101025</xdr:rowOff>
    </xdr:from>
    <xdr:to>
      <xdr:col>1</xdr:col>
      <xdr:colOff>99459</xdr:colOff>
      <xdr:row>4</xdr:row>
      <xdr:rowOff>26204</xdr:rowOff>
    </xdr:to>
    <xdr:grpSp>
      <xdr:nvGrpSpPr>
        <xdr:cNvPr id="3" name="Group 2">
          <a:hlinkClick xmlns:r="http://schemas.openxmlformats.org/officeDocument/2006/relationships" r:id="rId1"/>
          <a:extLst>
            <a:ext uri="{FF2B5EF4-FFF2-40B4-BE49-F238E27FC236}">
              <a16:creationId xmlns:a16="http://schemas.microsoft.com/office/drawing/2014/main" id="{9A6074F0-6E6C-1B49-A215-775EC9C33740}"/>
            </a:ext>
          </a:extLst>
        </xdr:cNvPr>
        <xdr:cNvGrpSpPr/>
      </xdr:nvGrpSpPr>
      <xdr:grpSpPr>
        <a:xfrm>
          <a:off x="364670" y="215325"/>
          <a:ext cx="589318" cy="513008"/>
          <a:chOff x="273957" y="233470"/>
          <a:chExt cx="560289" cy="523893"/>
        </a:xfrm>
      </xdr:grpSpPr>
      <xdr:sp macro="" textlink="">
        <xdr:nvSpPr>
          <xdr:cNvPr id="4" name="Rounded Rectangle 3">
            <a:extLst>
              <a:ext uri="{FF2B5EF4-FFF2-40B4-BE49-F238E27FC236}">
                <a16:creationId xmlns:a16="http://schemas.microsoft.com/office/drawing/2014/main" id="{C5BF0DC2-F858-4C48-BA3B-C063398188FE}"/>
              </a:ext>
            </a:extLst>
          </xdr:cNvPr>
          <xdr:cNvSpPr/>
        </xdr:nvSpPr>
        <xdr:spPr>
          <a:xfrm>
            <a:off x="273957" y="233470"/>
            <a:ext cx="476173" cy="443407"/>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AA9EDF1F-1E22-3841-916E-AB0A694DF85C}"/>
              </a:ext>
            </a:extLst>
          </xdr:cNvPr>
          <xdr:cNvSpPr/>
        </xdr:nvSpPr>
        <xdr:spPr>
          <a:xfrm>
            <a:off x="358073" y="313957"/>
            <a:ext cx="476173" cy="443406"/>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254000</xdr:colOff>
      <xdr:row>5</xdr:row>
      <xdr:rowOff>58061</xdr:rowOff>
    </xdr:from>
    <xdr:to>
      <xdr:col>7</xdr:col>
      <xdr:colOff>290287</xdr:colOff>
      <xdr:row>23</xdr:row>
      <xdr:rowOff>85276</xdr:rowOff>
    </xdr:to>
    <xdr:sp macro="" textlink="">
      <xdr:nvSpPr>
        <xdr:cNvPr id="6" name="TextBox 5">
          <a:extLst>
            <a:ext uri="{FF2B5EF4-FFF2-40B4-BE49-F238E27FC236}">
              <a16:creationId xmlns:a16="http://schemas.microsoft.com/office/drawing/2014/main" id="{ECC91F1E-2918-C146-9E6C-D12F9FD91D21}"/>
            </a:ext>
          </a:extLst>
        </xdr:cNvPr>
        <xdr:cNvSpPr txBox="1"/>
      </xdr:nvSpPr>
      <xdr:spPr>
        <a:xfrm>
          <a:off x="254000" y="974275"/>
          <a:ext cx="5814787" cy="3619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i="0">
              <a:solidFill>
                <a:schemeClr val="tx1"/>
              </a:solidFill>
              <a:latin typeface="+mn-lt"/>
            </a:rPr>
            <a:t>Please read</a:t>
          </a:r>
          <a:r>
            <a:rPr lang="en-US" sz="2000" b="1" i="0" baseline="0">
              <a:solidFill>
                <a:schemeClr val="tx1"/>
              </a:solidFill>
              <a:latin typeface="+mn-lt"/>
            </a:rPr>
            <a:t> before you continue!</a:t>
          </a:r>
          <a:endParaRPr lang="en-US" sz="2000" b="1" i="0">
            <a:solidFill>
              <a:schemeClr val="tx1"/>
            </a:solidFill>
            <a:latin typeface="+mn-lt"/>
          </a:endParaRPr>
        </a:p>
        <a:p>
          <a:pPr algn="l"/>
          <a:endParaRPr lang="en-US" sz="1600" b="0" i="0">
            <a:solidFill>
              <a:schemeClr val="tx1"/>
            </a:solidFill>
            <a:latin typeface="Helvetica Light" panose="020B0403020202020204" pitchFamily="34" charset="0"/>
          </a:endParaRPr>
        </a:p>
        <a:p>
          <a:pPr algn="l"/>
          <a:r>
            <a:rPr lang="en-US" sz="1600" b="0" i="0">
              <a:solidFill>
                <a:schemeClr val="tx1"/>
              </a:solidFill>
              <a:latin typeface="+mn-lt"/>
            </a:rPr>
            <a:t>Thanks for</a:t>
          </a:r>
          <a:r>
            <a:rPr lang="en-US" sz="1600" b="0" i="0" baseline="0">
              <a:solidFill>
                <a:schemeClr val="tx1"/>
              </a:solidFill>
              <a:latin typeface="+mn-lt"/>
            </a:rPr>
            <a:t> downloading this file. We hope you like it!</a:t>
          </a:r>
          <a:endParaRPr lang="en-US" sz="1600" b="0" i="0">
            <a:solidFill>
              <a:schemeClr val="tx1"/>
            </a:solidFill>
            <a:latin typeface="+mn-lt"/>
          </a:endParaRPr>
        </a:p>
        <a:p>
          <a:pPr algn="l"/>
          <a:endParaRPr lang="en-US" sz="1600" b="0" i="0">
            <a:solidFill>
              <a:schemeClr val="tx1"/>
            </a:solidFill>
            <a:latin typeface="+mn-lt"/>
          </a:endParaRPr>
        </a:p>
        <a:p>
          <a:pPr algn="l"/>
          <a:r>
            <a:rPr lang="en-US" sz="1600" b="0" i="0">
              <a:solidFill>
                <a:schemeClr val="tx1"/>
              </a:solidFill>
              <a:latin typeface="+mn-lt"/>
            </a:rPr>
            <a:t>We have put a lot of effort in creating this file</a:t>
          </a:r>
          <a:r>
            <a:rPr lang="en-US" sz="1600" b="0" i="0" baseline="0">
              <a:solidFill>
                <a:schemeClr val="tx1"/>
              </a:solidFill>
              <a:latin typeface="+mn-lt"/>
            </a:rPr>
            <a:t> and make it </a:t>
          </a:r>
          <a:r>
            <a:rPr lang="en-US" sz="1600" b="0" i="0" baseline="0">
              <a:solidFill>
                <a:srgbClr val="0070C0"/>
              </a:solidFill>
              <a:latin typeface="+mn-lt"/>
            </a:rPr>
            <a:t>available for free</a:t>
          </a:r>
          <a:r>
            <a:rPr lang="en-US" sz="1600" b="1" i="0" baseline="0">
              <a:solidFill>
                <a:srgbClr val="0070C0"/>
              </a:solidFill>
              <a:latin typeface="+mn-lt"/>
            </a:rPr>
            <a:t> </a:t>
          </a:r>
          <a:r>
            <a:rPr lang="en-US" sz="1600" b="0" i="0" baseline="0">
              <a:solidFill>
                <a:schemeClr val="tx1"/>
              </a:solidFill>
              <a:latin typeface="+mn-lt"/>
            </a:rPr>
            <a:t>so that you and many others can benefit.</a:t>
          </a:r>
          <a:endParaRPr lang="en-US" sz="1600" b="0" i="0">
            <a:solidFill>
              <a:schemeClr val="tx1"/>
            </a:solidFill>
            <a:latin typeface="+mn-lt"/>
          </a:endParaRPr>
        </a:p>
        <a:p>
          <a:pPr algn="l"/>
          <a:endParaRPr lang="en-US" sz="1600" b="0" i="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0" i="0">
              <a:solidFill>
                <a:schemeClr val="tx1"/>
              </a:solidFill>
              <a:latin typeface="+mn-lt"/>
            </a:rPr>
            <a:t>If you want to </a:t>
          </a:r>
          <a:r>
            <a:rPr lang="en-US" sz="1600" b="0" i="0">
              <a:solidFill>
                <a:srgbClr val="0070C0"/>
              </a:solidFill>
              <a:latin typeface="+mn-lt"/>
            </a:rPr>
            <a:t>return the favor</a:t>
          </a:r>
          <a:r>
            <a:rPr lang="en-US" sz="1600" b="0" i="0">
              <a:solidFill>
                <a:schemeClr val="tx1"/>
              </a:solidFill>
              <a:latin typeface="+mn-lt"/>
            </a:rPr>
            <a:t>, please </a:t>
          </a:r>
          <a:r>
            <a:rPr lang="en-US" sz="1600" b="0" i="0" baseline="0">
              <a:solidFill>
                <a:schemeClr val="tx1"/>
              </a:solidFill>
              <a:latin typeface="+mn-lt"/>
            </a:rPr>
            <a:t>consider to help us grow by sharing our website </a:t>
          </a:r>
          <a:r>
            <a:rPr lang="en-US" sz="1600" b="0" i="0" baseline="0">
              <a:solidFill>
                <a:srgbClr val="0070C0"/>
              </a:solidFill>
              <a:latin typeface="+mn-lt"/>
            </a:rPr>
            <a:t>https://excelfind.com </a:t>
          </a:r>
          <a:r>
            <a:rPr lang="en-US" sz="1600" b="0" i="0" baseline="0">
              <a:solidFill>
                <a:schemeClr val="tx1"/>
              </a:solidFill>
              <a:latin typeface="+mn-lt"/>
            </a:rPr>
            <a:t>with your friends and colleagues.</a:t>
          </a:r>
        </a:p>
        <a:p>
          <a:pPr algn="l"/>
          <a:endParaRPr lang="en-US" sz="1600" b="0" i="0">
            <a:solidFill>
              <a:schemeClr val="tx1"/>
            </a:solidFill>
            <a:latin typeface="+mn-lt"/>
          </a:endParaRPr>
        </a:p>
        <a:p>
          <a:pPr algn="l"/>
          <a:r>
            <a:rPr lang="en-US" sz="1600" b="0" i="0" baseline="0">
              <a:solidFill>
                <a:schemeClr val="tx1"/>
              </a:solidFill>
              <a:latin typeface="+mn-lt"/>
            </a:rPr>
            <a:t>Thank you!</a:t>
          </a:r>
          <a:endParaRPr lang="en-US" sz="1600" b="0" i="0" baseline="0">
            <a:solidFill>
              <a:srgbClr val="217346"/>
            </a:solidFill>
            <a:latin typeface="+mn-lt"/>
          </a:endParaRPr>
        </a:p>
      </xdr:txBody>
    </xdr:sp>
    <xdr:clientData/>
  </xdr:twoCellAnchor>
  <xdr:twoCellAnchor>
    <xdr:from>
      <xdr:col>0</xdr:col>
      <xdr:colOff>299357</xdr:colOff>
      <xdr:row>24</xdr:row>
      <xdr:rowOff>81643</xdr:rowOff>
    </xdr:from>
    <xdr:to>
      <xdr:col>7</xdr:col>
      <xdr:colOff>235857</xdr:colOff>
      <xdr:row>35</xdr:row>
      <xdr:rowOff>117924</xdr:rowOff>
    </xdr:to>
    <xdr:grpSp>
      <xdr:nvGrpSpPr>
        <xdr:cNvPr id="13" name="Group 12">
          <a:extLst>
            <a:ext uri="{FF2B5EF4-FFF2-40B4-BE49-F238E27FC236}">
              <a16:creationId xmlns:a16="http://schemas.microsoft.com/office/drawing/2014/main" id="{24AF910C-29A7-6143-A3EA-E993CAE81E12}"/>
            </a:ext>
          </a:extLst>
        </xdr:cNvPr>
        <xdr:cNvGrpSpPr/>
      </xdr:nvGrpSpPr>
      <xdr:grpSpPr>
        <a:xfrm>
          <a:off x="299357" y="4702629"/>
          <a:ext cx="5918200" cy="2191652"/>
          <a:chOff x="235857" y="4826003"/>
          <a:chExt cx="5715000" cy="2231567"/>
        </a:xfrm>
      </xdr:grpSpPr>
      <xdr:sp macro="" textlink="">
        <xdr:nvSpPr>
          <xdr:cNvPr id="14" name="Rounded Rectangle 13">
            <a:extLst>
              <a:ext uri="{FF2B5EF4-FFF2-40B4-BE49-F238E27FC236}">
                <a16:creationId xmlns:a16="http://schemas.microsoft.com/office/drawing/2014/main" id="{CAF731EA-0E0B-7C46-B254-2A39EFFBB819}"/>
              </a:ext>
            </a:extLst>
          </xdr:cNvPr>
          <xdr:cNvSpPr/>
        </xdr:nvSpPr>
        <xdr:spPr>
          <a:xfrm>
            <a:off x="235857" y="4826003"/>
            <a:ext cx="5715000" cy="2213426"/>
          </a:xfrm>
          <a:prstGeom prst="roundRect">
            <a:avLst>
              <a:gd name="adj" fmla="val 3876"/>
            </a:avLst>
          </a:prstGeom>
          <a:noFill/>
          <a:ln>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hlinkClick xmlns:r="http://schemas.openxmlformats.org/officeDocument/2006/relationships" r:id="rId1"/>
            <a:extLst>
              <a:ext uri="{FF2B5EF4-FFF2-40B4-BE49-F238E27FC236}">
                <a16:creationId xmlns:a16="http://schemas.microsoft.com/office/drawing/2014/main" id="{C18E5EFD-78FD-A14F-9ACD-CCAD26E89EED}"/>
              </a:ext>
            </a:extLst>
          </xdr:cNvPr>
          <xdr:cNvSpPr txBox="1"/>
        </xdr:nvSpPr>
        <xdr:spPr>
          <a:xfrm>
            <a:off x="390071" y="4953003"/>
            <a:ext cx="3465286" cy="71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a:solidFill>
                  <a:schemeClr val="tx1"/>
                </a:solidFill>
                <a:latin typeface="+mn-lt"/>
              </a:rPr>
              <a:t>File Information</a:t>
            </a:r>
          </a:p>
          <a:p>
            <a:pPr algn="l"/>
            <a:endParaRPr lang="en-US" sz="1200" b="0" i="0" baseline="0">
              <a:solidFill>
                <a:srgbClr val="217346"/>
              </a:solidFill>
              <a:latin typeface="+mn-lt"/>
            </a:endParaRPr>
          </a:p>
          <a:p>
            <a:pPr algn="l"/>
            <a:r>
              <a:rPr lang="en-US" sz="1200" b="1" i="0" baseline="0">
                <a:solidFill>
                  <a:schemeClr val="tx1"/>
                </a:solidFill>
                <a:latin typeface="+mn-lt"/>
              </a:rPr>
              <a:t>Source</a:t>
            </a:r>
            <a:r>
              <a:rPr lang="en-US" sz="1200" b="0" i="0" baseline="0">
                <a:solidFill>
                  <a:schemeClr val="tx1"/>
                </a:solidFill>
                <a:latin typeface="+mn-lt"/>
              </a:rPr>
              <a:t>: 	       </a:t>
            </a:r>
            <a:r>
              <a:rPr lang="en-US" sz="1200" b="0" i="0" u="none" baseline="0">
                <a:solidFill>
                  <a:srgbClr val="217346"/>
                </a:solidFill>
                <a:latin typeface="+mn-lt"/>
              </a:rPr>
              <a:t>https://excelfind.com</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6" name="TextBox 15">
            <a:extLst>
              <a:ext uri="{FF2B5EF4-FFF2-40B4-BE49-F238E27FC236}">
                <a16:creationId xmlns:a16="http://schemas.microsoft.com/office/drawing/2014/main" id="{340CBB61-8FB4-4943-85C8-63857ADF5B63}"/>
              </a:ext>
            </a:extLst>
          </xdr:cNvPr>
          <xdr:cNvSpPr txBox="1"/>
        </xdr:nvSpPr>
        <xdr:spPr>
          <a:xfrm>
            <a:off x="390070" y="5713188"/>
            <a:ext cx="55154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File License: 	       </a:t>
            </a:r>
            <a:r>
              <a:rPr lang="en-US" sz="1200" b="0" i="0" u="none" baseline="0">
                <a:solidFill>
                  <a:schemeClr val="tx1"/>
                </a:solidFill>
                <a:latin typeface="+mn-lt"/>
              </a:rPr>
              <a:t>Free for personal Use. No distribution to any other third party.* party.</a:t>
            </a:r>
            <a:endParaRPr lang="en-US" sz="1100" b="0" i="0" baseline="0">
              <a:solidFill>
                <a:schemeClr val="tx1"/>
              </a:solidFill>
              <a:latin typeface="+mn-lt"/>
            </a:endParaRPr>
          </a:p>
        </xdr:txBody>
      </xdr:sp>
      <xdr:sp macro="" textlink="">
        <xdr:nvSpPr>
          <xdr:cNvPr id="17" name="TextBox 16">
            <a:extLst>
              <a:ext uri="{FF2B5EF4-FFF2-40B4-BE49-F238E27FC236}">
                <a16:creationId xmlns:a16="http://schemas.microsoft.com/office/drawing/2014/main" id="{A247385E-1A85-A542-9A0E-DB27CA29F9D1}"/>
              </a:ext>
            </a:extLst>
          </xdr:cNvPr>
          <xdr:cNvSpPr txBox="1"/>
        </xdr:nvSpPr>
        <xdr:spPr>
          <a:xfrm>
            <a:off x="390071" y="6056088"/>
            <a:ext cx="3465286"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Author</a:t>
            </a:r>
            <a:r>
              <a:rPr lang="en-US" sz="1200" b="0" i="0" baseline="0">
                <a:solidFill>
                  <a:schemeClr val="tx1"/>
                </a:solidFill>
                <a:latin typeface="+mn-lt"/>
              </a:rPr>
              <a:t>:	       </a:t>
            </a:r>
            <a:r>
              <a:rPr lang="en-US" sz="1200" b="0" i="0" u="none" baseline="0">
                <a:solidFill>
                  <a:schemeClr val="tx1"/>
                </a:solidFill>
                <a:latin typeface="+mn-lt"/>
              </a:rPr>
              <a:t>The Office Lab</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8" name="TextBox 17">
            <a:extLst>
              <a:ext uri="{FF2B5EF4-FFF2-40B4-BE49-F238E27FC236}">
                <a16:creationId xmlns:a16="http://schemas.microsoft.com/office/drawing/2014/main" id="{6B8E50E5-A6F0-A74F-91DB-405C2D4B85A1}"/>
              </a:ext>
            </a:extLst>
          </xdr:cNvPr>
          <xdr:cNvSpPr txBox="1"/>
        </xdr:nvSpPr>
        <xdr:spPr>
          <a:xfrm>
            <a:off x="399143" y="6377215"/>
            <a:ext cx="5515429" cy="68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baseline="0">
                <a:solidFill>
                  <a:schemeClr val="tx1"/>
                </a:solidFill>
                <a:latin typeface="+mn-lt"/>
              </a:rPr>
              <a:t>* If you want to share that file with others, please refer them to </a:t>
            </a:r>
            <a:r>
              <a:rPr lang="en-US" sz="800" b="0" i="0" baseline="0">
                <a:solidFill>
                  <a:srgbClr val="217346"/>
                </a:solidFill>
                <a:latin typeface="+mn-lt"/>
              </a:rPr>
              <a:t>https://excelfind.com </a:t>
            </a:r>
            <a:r>
              <a:rPr lang="en-US" sz="800" b="0" i="0" baseline="0">
                <a:solidFill>
                  <a:schemeClr val="tx1"/>
                </a:solidFill>
                <a:latin typeface="+mn-lt"/>
              </a:rPr>
              <a:t>or </a:t>
            </a:r>
            <a:r>
              <a:rPr lang="en-US" sz="800" b="0" i="0" baseline="0">
                <a:solidFill>
                  <a:srgbClr val="217346"/>
                </a:solidFill>
                <a:latin typeface="+mn-lt"/>
              </a:rPr>
              <a:t>https://excelfind.com/downloads </a:t>
            </a:r>
          </a:p>
          <a:p>
            <a:pPr algn="l"/>
            <a:endParaRPr lang="en-US" sz="800" b="0" i="0" baseline="0">
              <a:solidFill>
                <a:srgbClr val="217346"/>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800" b="1" i="0" baseline="0">
                <a:solidFill>
                  <a:schemeClr val="tx1"/>
                </a:solidFill>
                <a:latin typeface="+mn-lt"/>
              </a:rPr>
              <a:t>   Disclaimer:</a:t>
            </a:r>
            <a:r>
              <a:rPr lang="en-US" sz="800" b="0" i="0" baseline="0">
                <a:solidFill>
                  <a:schemeClr val="tx1"/>
                </a:solidFill>
                <a:latin typeface="+mn-lt"/>
              </a:rPr>
              <a:t> This file is only an examplary showcase file. No liability is taken for any damage that might arise from its use in a  </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b="0" i="0" baseline="0">
                <a:solidFill>
                  <a:schemeClr val="tx1"/>
                </a:solidFill>
                <a:latin typeface="+mn-lt"/>
              </a:rPr>
              <a:t>   business or personal context.</a:t>
            </a:r>
          </a:p>
          <a:p>
            <a:pPr algn="l"/>
            <a:endParaRPr lang="en-US" sz="800" b="0" i="0" baseline="0">
              <a:solidFill>
                <a:srgbClr val="217346"/>
              </a:solidFill>
              <a:latin typeface="+mn-lt"/>
            </a:endParaRPr>
          </a:p>
          <a:p>
            <a:pPr algn="l"/>
            <a:endParaRPr lang="en-US" sz="700" b="0" i="0" baseline="0">
              <a:solidFill>
                <a:srgbClr val="217346"/>
              </a:solidFill>
              <a:latin typeface="+mn-lt"/>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11</xdr:row>
      <xdr:rowOff>11430</xdr:rowOff>
    </xdr:from>
    <xdr:to>
      <xdr:col>6</xdr:col>
      <xdr:colOff>45720</xdr:colOff>
      <xdr:row>24</xdr:row>
      <xdr:rowOff>179070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FF4EF7AD-7E10-4EEF-BD20-8B368BF3A1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190750"/>
              <a:ext cx="5295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xdr:colOff>
      <xdr:row>0</xdr:row>
      <xdr:rowOff>34290</xdr:rowOff>
    </xdr:from>
    <xdr:to>
      <xdr:col>12</xdr:col>
      <xdr:colOff>15240</xdr:colOff>
      <xdr:row>15</xdr:row>
      <xdr:rowOff>22860</xdr:rowOff>
    </xdr:to>
    <xdr:graphicFrame macro="">
      <xdr:nvGraphicFramePr>
        <xdr:cNvPr id="2" name="Chart 1">
          <a:extLst>
            <a:ext uri="{FF2B5EF4-FFF2-40B4-BE49-F238E27FC236}">
              <a16:creationId xmlns:a16="http://schemas.microsoft.com/office/drawing/2014/main" id="{C72820F6-94ED-4663-B766-D08C44EF03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643890</xdr:colOff>
      <xdr:row>0</xdr:row>
      <xdr:rowOff>0</xdr:rowOff>
    </xdr:from>
    <xdr:to>
      <xdr:col>10</xdr:col>
      <xdr:colOff>45720</xdr:colOff>
      <xdr:row>11</xdr:row>
      <xdr:rowOff>7620</xdr:rowOff>
    </xdr:to>
    <xdr:graphicFrame macro="">
      <xdr:nvGraphicFramePr>
        <xdr:cNvPr id="2" name="Chart 1">
          <a:extLst>
            <a:ext uri="{FF2B5EF4-FFF2-40B4-BE49-F238E27FC236}">
              <a16:creationId xmlns:a16="http://schemas.microsoft.com/office/drawing/2014/main" id="{B4038C38-3EB4-4DD1-A74E-A792F8196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11</xdr:row>
      <xdr:rowOff>45720</xdr:rowOff>
    </xdr:from>
    <xdr:to>
      <xdr:col>9</xdr:col>
      <xdr:colOff>495300</xdr:colOff>
      <xdr:row>16</xdr:row>
      <xdr:rowOff>83820</xdr:rowOff>
    </xdr:to>
    <xdr:sp macro="" textlink="$C$5">
      <xdr:nvSpPr>
        <xdr:cNvPr id="3" name="TextBox 2">
          <a:extLst>
            <a:ext uri="{FF2B5EF4-FFF2-40B4-BE49-F238E27FC236}">
              <a16:creationId xmlns:a16="http://schemas.microsoft.com/office/drawing/2014/main" id="{FB230A4F-7F1E-4095-86AF-82C488828BAF}"/>
            </a:ext>
          </a:extLst>
        </xdr:cNvPr>
        <xdr:cNvSpPr txBox="1"/>
      </xdr:nvSpPr>
      <xdr:spPr>
        <a:xfrm>
          <a:off x="3230880" y="2225040"/>
          <a:ext cx="33528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3D7D27-2ADD-4CFA-8E64-4ED110A64BFD}" type="TxLink">
            <a:rPr lang="en-US" sz="3200" b="0" i="0" u="none" strike="noStrike">
              <a:solidFill>
                <a:srgbClr val="000000"/>
              </a:solidFill>
              <a:latin typeface="Calibri"/>
              <a:ea typeface="Calibri"/>
              <a:cs typeface="Calibri"/>
            </a:rPr>
            <a:pPr algn="ctr"/>
            <a:t>67%</a:t>
          </a:fld>
          <a:endParaRPr lang="en-US" sz="2800" b="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434515624998" createdVersion="7" refreshedVersion="7" minRefreshableVersion="3" recordCount="5780" xr:uid="{70A8F9F1-D4D6-4267-9450-F6F40E2AD5F2}">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364314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A764BB-5FD1-4ACE-A989-D1B33A0E156E}"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G10"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sortType="ascending">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fld="6" subtotal="count" baseField="9" baseItem="0"/>
  </dataFields>
  <chartFormats count="36">
    <chartFormat chart="0" format="0" series="1">
      <pivotArea type="data" outline="0" fieldPosition="0">
        <references count="2">
          <reference field="4294967294" count="1" selected="0">
            <x v="0"/>
          </reference>
          <reference field="3" count="1" selected="0">
            <x v="4"/>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3"/>
          </reference>
        </references>
      </pivotArea>
    </chartFormat>
    <chartFormat chart="0" format="7" series="1">
      <pivotArea type="data" outline="0" fieldPosition="0">
        <references count="2">
          <reference field="4294967294" count="1" selected="0">
            <x v="0"/>
          </reference>
          <reference field="9" count="1" selected="0">
            <x v="2"/>
          </reference>
        </references>
      </pivotArea>
    </chartFormat>
    <chartFormat chart="0" format="8" series="1">
      <pivotArea type="data" outline="0" fieldPosition="0">
        <references count="2">
          <reference field="4294967294" count="1" selected="0">
            <x v="0"/>
          </reference>
          <reference field="9" count="1" selected="0">
            <x v="1"/>
          </reference>
        </references>
      </pivotArea>
    </chartFormat>
    <chartFormat chart="0" format="9" series="1">
      <pivotArea type="data" outline="0" fieldPosition="0">
        <references count="2">
          <reference field="4294967294" count="1" selected="0">
            <x v="0"/>
          </reference>
          <reference field="9" count="1" selected="0">
            <x v="0"/>
          </reference>
        </references>
      </pivotArea>
    </chartFormat>
    <chartFormat chart="1" format="10" series="1">
      <pivotArea type="data" outline="0" fieldPosition="0">
        <references count="2">
          <reference field="4294967294" count="1" selected="0">
            <x v="0"/>
          </reference>
          <reference field="9" count="1" selected="0">
            <x v="4"/>
          </reference>
        </references>
      </pivotArea>
    </chartFormat>
    <chartFormat chart="1" format="11" series="1">
      <pivotArea type="data" outline="0" fieldPosition="0">
        <references count="2">
          <reference field="4294967294" count="1" selected="0">
            <x v="0"/>
          </reference>
          <reference field="9" count="1" selected="0">
            <x v="3"/>
          </reference>
        </references>
      </pivotArea>
    </chartFormat>
    <chartFormat chart="1" format="12" series="1">
      <pivotArea type="data" outline="0" fieldPosition="0">
        <references count="2">
          <reference field="4294967294" count="1" selected="0">
            <x v="0"/>
          </reference>
          <reference field="9" count="1" selected="0">
            <x v="2"/>
          </reference>
        </references>
      </pivotArea>
    </chartFormat>
    <chartFormat chart="1" format="13" series="1">
      <pivotArea type="data" outline="0" fieldPosition="0">
        <references count="2">
          <reference field="4294967294" count="1" selected="0">
            <x v="0"/>
          </reference>
          <reference field="9" count="1" selected="0">
            <x v="1"/>
          </reference>
        </references>
      </pivotArea>
    </chartFormat>
    <chartFormat chart="1" format="14" series="1">
      <pivotArea type="data" outline="0" fieldPosition="0">
        <references count="2">
          <reference field="4294967294" count="1" selected="0">
            <x v="0"/>
          </reference>
          <reference field="9" count="1" selected="0">
            <x v="0"/>
          </reference>
        </references>
      </pivotArea>
    </chartFormat>
    <chartFormat chart="2" format="15" series="1">
      <pivotArea type="data" outline="0" fieldPosition="0">
        <references count="2">
          <reference field="4294967294" count="1" selected="0">
            <x v="0"/>
          </reference>
          <reference field="9" count="1" selected="0">
            <x v="4"/>
          </reference>
        </references>
      </pivotArea>
    </chartFormat>
    <chartFormat chart="2" format="16" series="1">
      <pivotArea type="data" outline="0" fieldPosition="0">
        <references count="2">
          <reference field="4294967294" count="1" selected="0">
            <x v="0"/>
          </reference>
          <reference field="9" count="1" selected="0">
            <x v="3"/>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1"/>
          </reference>
        </references>
      </pivotArea>
    </chartFormat>
    <chartFormat chart="2" format="19" series="1">
      <pivotArea type="data" outline="0" fieldPosition="0">
        <references count="2">
          <reference field="4294967294" count="1" selected="0">
            <x v="0"/>
          </reference>
          <reference field="9" count="1" selected="0">
            <x v="0"/>
          </reference>
        </references>
      </pivotArea>
    </chartFormat>
    <chartFormat chart="3" format="25" series="1">
      <pivotArea type="data" outline="0" fieldPosition="0">
        <references count="2">
          <reference field="4294967294" count="1" selected="0">
            <x v="0"/>
          </reference>
          <reference field="3" count="1" selected="0">
            <x v="0"/>
          </reference>
        </references>
      </pivotArea>
    </chartFormat>
    <chartFormat chart="3" format="26" series="1">
      <pivotArea type="data" outline="0" fieldPosition="0">
        <references count="2">
          <reference field="4294967294" count="1" selected="0">
            <x v="0"/>
          </reference>
          <reference field="3" count="1" selected="0">
            <x v="1"/>
          </reference>
        </references>
      </pivotArea>
    </chartFormat>
    <chartFormat chart="3" format="27" series="1">
      <pivotArea type="data" outline="0" fieldPosition="0">
        <references count="2">
          <reference field="4294967294" count="1" selected="0">
            <x v="0"/>
          </reference>
          <reference field="3" count="1" selected="0">
            <x v="2"/>
          </reference>
        </references>
      </pivotArea>
    </chartFormat>
    <chartFormat chart="3" format="28" series="1">
      <pivotArea type="data" outline="0" fieldPosition="0">
        <references count="2">
          <reference field="4294967294" count="1" selected="0">
            <x v="0"/>
          </reference>
          <reference field="3" count="1" selected="0">
            <x v="3"/>
          </reference>
        </references>
      </pivotArea>
    </chartFormat>
    <chartFormat chart="3" format="29" series="1">
      <pivotArea type="data" outline="0" fieldPosition="0">
        <references count="2">
          <reference field="4294967294" count="1" selected="0">
            <x v="0"/>
          </reference>
          <reference field="3" count="1" selected="0">
            <x v="4"/>
          </reference>
        </references>
      </pivotArea>
    </chartFormat>
    <chartFormat chart="2" format="20" series="1">
      <pivotArea type="data" outline="0" fieldPosition="0">
        <references count="2">
          <reference field="4294967294" count="1" selected="0">
            <x v="0"/>
          </reference>
          <reference field="3" count="1" selected="0">
            <x v="0"/>
          </reference>
        </references>
      </pivotArea>
    </chartFormat>
    <chartFormat chart="2" format="21" series="1">
      <pivotArea type="data" outline="0" fieldPosition="0">
        <references count="2">
          <reference field="4294967294" count="1" selected="0">
            <x v="0"/>
          </reference>
          <reference field="3" count="1" selected="0">
            <x v="1"/>
          </reference>
        </references>
      </pivotArea>
    </chartFormat>
    <chartFormat chart="2" format="22" series="1">
      <pivotArea type="data" outline="0" fieldPosition="0">
        <references count="2">
          <reference field="4294967294" count="1" selected="0">
            <x v="0"/>
          </reference>
          <reference field="3" count="1" selected="0">
            <x v="2"/>
          </reference>
        </references>
      </pivotArea>
    </chartFormat>
    <chartFormat chart="2" format="23" series="1">
      <pivotArea type="data" outline="0" fieldPosition="0">
        <references count="2">
          <reference field="4294967294" count="1" selected="0">
            <x v="0"/>
          </reference>
          <reference field="3" count="1" selected="0">
            <x v="3"/>
          </reference>
        </references>
      </pivotArea>
    </chartFormat>
    <chartFormat chart="2" format="24" series="1">
      <pivotArea type="data" outline="0" fieldPosition="0">
        <references count="2">
          <reference field="4294967294" count="1" selected="0">
            <x v="0"/>
          </reference>
          <reference field="3" count="1" selected="0">
            <x v="4"/>
          </reference>
        </references>
      </pivotArea>
    </chartFormat>
    <chartFormat chart="3" format="30" series="1">
      <pivotArea type="data" outline="0" fieldPosition="0">
        <references count="2">
          <reference field="4294967294" count="1" selected="0">
            <x v="0"/>
          </reference>
          <reference field="9" count="1" selected="0">
            <x v="4"/>
          </reference>
        </references>
      </pivotArea>
    </chartFormat>
    <chartFormat chart="3" format="31" series="1">
      <pivotArea type="data" outline="0" fieldPosition="0">
        <references count="2">
          <reference field="4294967294" count="1" selected="0">
            <x v="0"/>
          </reference>
          <reference field="9" count="1" selected="0">
            <x v="3"/>
          </reference>
        </references>
      </pivotArea>
    </chartFormat>
    <chartFormat chart="3" format="32" series="1">
      <pivotArea type="data" outline="0" fieldPosition="0">
        <references count="2">
          <reference field="4294967294" count="1" selected="0">
            <x v="0"/>
          </reference>
          <reference field="9" count="1" selected="0">
            <x v="2"/>
          </reference>
        </references>
      </pivotArea>
    </chartFormat>
    <chartFormat chart="3" format="33" series="1">
      <pivotArea type="data" outline="0" fieldPosition="0">
        <references count="2">
          <reference field="4294967294" count="1" selected="0">
            <x v="0"/>
          </reference>
          <reference field="9" count="1" selected="0">
            <x v="1"/>
          </reference>
        </references>
      </pivotArea>
    </chartFormat>
    <chartFormat chart="3" format="34" series="1">
      <pivotArea type="data" outline="0" fieldPosition="0">
        <references count="2">
          <reference field="4294967294" count="1" selected="0">
            <x v="0"/>
          </reference>
          <reference field="9" count="1" selected="0">
            <x v="0"/>
          </reference>
        </references>
      </pivotArea>
    </chartFormat>
    <chartFormat chart="0" format="10"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601196-8DE9-4E91-8932-3054954C494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4C18F0-B381-4248-85FE-63EEDC9B804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fld="6" subtotal="count" baseField="8" baseItem="0"/>
  </dataFields>
  <chartFormats count="6">
    <chartFormat chart="0"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8" count="1" selected="0">
            <x v="0"/>
          </reference>
        </references>
      </pivotArea>
    </chartFormat>
    <chartFormat chart="4" format="1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86AC41-A224-4D0B-9A16-3445325D5DB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I5"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707126-8410-4305-AF61-3F92E8C7CC2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43"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4B6AFC-6A90-4D83-80A2-DFB3AADA3AE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items count="3">
        <item x="1"/>
        <item x="0"/>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fld="6" subtotal="count" baseField="7" baseItem="0"/>
  </dataFields>
  <chartFormats count="6">
    <chartFormat chart="0" format="0"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6" format="1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0" format="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96D3FD72-A2A2-4E0F-B815-B553FD6AF539}" sourceName="Customer Acquisition Type">
  <pivotTables>
    <pivotTable tabId="4" name="PivotTable1"/>
    <pivotTable tabId="8" name="PivotTable5"/>
    <pivotTable tabId="6" name="PivotTable3"/>
    <pivotTable tabId="7" name="PivotTable4"/>
    <pivotTable tabId="5" name="PivotTable2"/>
    <pivotTable tabId="10" name="PivotTable12"/>
  </pivotTables>
  <data>
    <tabular pivotCacheId="364314835">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AAF61E8-0156-4EB4-A9B1-EE17C3C3C5FE}" sourceName="State">
  <pivotTables>
    <pivotTable tabId="4" name="PivotTable1"/>
    <pivotTable tabId="8" name="PivotTable5"/>
    <pivotTable tabId="6" name="PivotTable3"/>
    <pivotTable tabId="7" name="PivotTable4"/>
    <pivotTable tabId="5" name="PivotTable2"/>
    <pivotTable tabId="10" name="PivotTable12"/>
  </pivotTables>
  <data>
    <tabular pivotCacheId="364314835">
      <items count="7">
        <i x="5" s="1"/>
        <i x="0" s="1"/>
        <i x="3" s="1"/>
        <i x="2"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B2A25B3-1BCB-44F0-84CE-699B62310674}" sourceName="Years">
  <pivotTables>
    <pivotTable tabId="4" name="PivotTable1"/>
    <pivotTable tabId="8" name="PivotTable5"/>
    <pivotTable tabId="6" name="PivotTable3"/>
    <pivotTable tabId="7" name="PivotTable4"/>
    <pivotTable tabId="5" name="PivotTable2"/>
    <pivotTable tabId="10" name="PivotTable12"/>
  </pivotTables>
  <data>
    <tabular pivotCacheId="364314835">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3F17B48-8AA1-45A3-8A26-35541B017C3B}" sourceName="Product">
  <pivotTables>
    <pivotTable tabId="4" name="PivotTable1"/>
    <pivotTable tabId="8" name="PivotTable5"/>
    <pivotTable tabId="6" name="PivotTable3"/>
    <pivotTable tabId="7" name="PivotTable4"/>
    <pivotTable tabId="5" name="PivotTable2"/>
    <pivotTable tabId="10" name="PivotTable12"/>
  </pivotTables>
  <data>
    <tabular pivotCacheId="364314835">
      <items count="5">
        <i x="3" s="1"/>
        <i x="0"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1316DC24-F84D-4A0A-9A86-BD01D7C47314}" cache="Slicer_Customer_Acquisition_Type" caption="Customer Acquisition Type" columnCount="3" style="SlicerStyleLight2 2" rowHeight="260350"/>
  <slicer name="State" xr10:uid="{7B85A55E-5379-46BE-945F-81239543D77C}" cache="Slicer_State" caption="State" columnCount="7" style="SlicerStyleLight2 2" rowHeight="260350"/>
  <slicer name="Years" xr10:uid="{25F1DD5C-1A17-400D-9C83-0FA42F1D0B41}" cache="Slicer_Years" caption="Years" columnCount="3" style="SlicerStyleLight2 2" rowHeight="260350"/>
  <slicer name="Product" xr10:uid="{30DA7048-96B0-4444-ADAF-20849B779A0B}" cache="Slicer_Product" caption="Product" columnCount="5" style="SlicerStyleLight2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EC00-29D2-4C70-9401-08F24F89688D}">
  <sheetPr>
    <pageSetUpPr fitToPage="1"/>
  </sheetPr>
  <dimension ref="A5:AC51"/>
  <sheetViews>
    <sheetView showGridLines="0" tabSelected="1" zoomScale="60" zoomScaleNormal="60" workbookViewId="0">
      <selection activeCell="AE3" sqref="AE3"/>
    </sheetView>
  </sheetViews>
  <sheetFormatPr defaultRowHeight="15.6" x14ac:dyDescent="0.3"/>
  <cols>
    <col min="1" max="8" width="8.796875" style="11"/>
    <col min="9" max="9" width="9" style="11" customWidth="1"/>
    <col min="10" max="11" width="8.796875" style="11"/>
    <col min="12" max="12" width="8.796875" style="11" customWidth="1"/>
    <col min="13" max="16384" width="8.796875" style="11"/>
  </cols>
  <sheetData>
    <row r="5" spans="1:29"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ht="15.6" customHeight="1"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x14ac:dyDescent="0.3">
      <c r="A35" s="9"/>
      <c r="B35" s="9"/>
      <c r="C35" s="9"/>
      <c r="D35" s="9"/>
      <c r="E35" s="9"/>
      <c r="F35" s="9"/>
      <c r="G35" s="9"/>
      <c r="H35" s="9"/>
      <c r="I35" s="9"/>
      <c r="J35" s="9"/>
      <c r="K35" s="9"/>
      <c r="L35" s="9"/>
      <c r="M35" s="9"/>
      <c r="N35" s="9"/>
      <c r="O35" s="9"/>
      <c r="P35" s="9"/>
      <c r="Q35" s="9"/>
      <c r="R35" s="9"/>
      <c r="S35" s="10"/>
      <c r="T35" s="9"/>
      <c r="U35" s="9"/>
      <c r="V35" s="9"/>
      <c r="W35" s="9"/>
      <c r="X35" s="9"/>
      <c r="Y35" s="9"/>
      <c r="Z35" s="9"/>
      <c r="AA35" s="9"/>
      <c r="AB35" s="9"/>
      <c r="AC35" s="9"/>
    </row>
    <row r="36" spans="1:29"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x14ac:dyDescent="0.3">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spans="1:29"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spans="1:29" x14ac:dyDescent="0.3">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x14ac:dyDescent="0.3">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spans="1:29"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x14ac:dyDescent="0.3">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sheetData>
  <pageMargins left="0.7" right="0.7" top="0.75" bottom="0.75" header="0.3" footer="0.3"/>
  <pageSetup scale="72" fitToWidth="2" fitToHeight="0"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38D66-0F6B-498F-8BB1-C1C5E0A37A56}">
  <dimension ref="A3:G10"/>
  <sheetViews>
    <sheetView workbookViewId="0">
      <selection activeCell="N11" sqref="N11"/>
    </sheetView>
  </sheetViews>
  <sheetFormatPr defaultRowHeight="15.6" x14ac:dyDescent="0.3"/>
  <cols>
    <col min="1" max="1" width="12.296875" bestFit="1" customWidth="1"/>
    <col min="2" max="2" width="15.19921875" bestFit="1" customWidth="1"/>
    <col min="3" max="3" width="6.69921875" bestFit="1" customWidth="1"/>
    <col min="4" max="4" width="5.69921875" bestFit="1" customWidth="1"/>
    <col min="5" max="5" width="7.19921875" bestFit="1" customWidth="1"/>
    <col min="6" max="6" width="11.19921875" bestFit="1" customWidth="1"/>
    <col min="7" max="7" width="10.8984375" bestFit="1" customWidth="1"/>
  </cols>
  <sheetData>
    <row r="3" spans="1:7" x14ac:dyDescent="0.3">
      <c r="A3" s="3" t="s">
        <v>55</v>
      </c>
      <c r="B3" s="3" t="s">
        <v>52</v>
      </c>
    </row>
    <row r="4" spans="1:7" x14ac:dyDescent="0.3">
      <c r="A4" s="3" t="s">
        <v>34</v>
      </c>
      <c r="B4" t="s">
        <v>28</v>
      </c>
      <c r="C4" t="s">
        <v>27</v>
      </c>
      <c r="D4" t="s">
        <v>29</v>
      </c>
      <c r="E4" t="s">
        <v>30</v>
      </c>
      <c r="F4" t="s">
        <v>31</v>
      </c>
      <c r="G4" t="s">
        <v>35</v>
      </c>
    </row>
    <row r="5" spans="1:7" x14ac:dyDescent="0.3">
      <c r="A5" s="4" t="s">
        <v>17</v>
      </c>
      <c r="B5" s="5">
        <v>106</v>
      </c>
      <c r="C5" s="5">
        <v>243</v>
      </c>
      <c r="D5" s="5">
        <v>474</v>
      </c>
      <c r="E5" s="5">
        <v>244</v>
      </c>
      <c r="F5" s="5">
        <v>104</v>
      </c>
      <c r="G5" s="5">
        <v>1171</v>
      </c>
    </row>
    <row r="6" spans="1:7" x14ac:dyDescent="0.3">
      <c r="A6" s="4" t="s">
        <v>18</v>
      </c>
      <c r="B6" s="5">
        <v>123</v>
      </c>
      <c r="C6" s="5">
        <v>200</v>
      </c>
      <c r="D6" s="5">
        <v>459</v>
      </c>
      <c r="E6" s="5">
        <v>240</v>
      </c>
      <c r="F6" s="5">
        <v>113</v>
      </c>
      <c r="G6" s="5">
        <v>1135</v>
      </c>
    </row>
    <row r="7" spans="1:7" x14ac:dyDescent="0.3">
      <c r="A7" s="4" t="s">
        <v>14</v>
      </c>
      <c r="B7" s="5">
        <v>133</v>
      </c>
      <c r="C7" s="5">
        <v>231</v>
      </c>
      <c r="D7" s="5">
        <v>421</v>
      </c>
      <c r="E7" s="5">
        <v>249</v>
      </c>
      <c r="F7" s="5">
        <v>119</v>
      </c>
      <c r="G7" s="5">
        <v>1153</v>
      </c>
    </row>
    <row r="8" spans="1:7" x14ac:dyDescent="0.3">
      <c r="A8" s="4" t="s">
        <v>21</v>
      </c>
      <c r="B8" s="5">
        <v>126</v>
      </c>
      <c r="C8" s="5">
        <v>248</v>
      </c>
      <c r="D8" s="5">
        <v>445</v>
      </c>
      <c r="E8" s="5">
        <v>249</v>
      </c>
      <c r="F8" s="5">
        <v>92</v>
      </c>
      <c r="G8" s="5">
        <v>1160</v>
      </c>
    </row>
    <row r="9" spans="1:7" x14ac:dyDescent="0.3">
      <c r="A9" s="4" t="s">
        <v>6</v>
      </c>
      <c r="B9" s="5">
        <v>109</v>
      </c>
      <c r="C9" s="5">
        <v>198</v>
      </c>
      <c r="D9" s="5">
        <v>509</v>
      </c>
      <c r="E9" s="5">
        <v>231</v>
      </c>
      <c r="F9" s="5">
        <v>114</v>
      </c>
      <c r="G9" s="5">
        <v>1161</v>
      </c>
    </row>
    <row r="10" spans="1:7" x14ac:dyDescent="0.3">
      <c r="A10" s="4" t="s">
        <v>35</v>
      </c>
      <c r="B10" s="5">
        <v>597</v>
      </c>
      <c r="C10" s="5">
        <v>1120</v>
      </c>
      <c r="D10" s="5">
        <v>2308</v>
      </c>
      <c r="E10" s="5">
        <v>1213</v>
      </c>
      <c r="F10" s="5">
        <v>542</v>
      </c>
      <c r="G10" s="5">
        <v>5780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A2" zoomScale="90" zoomScaleNormal="120" workbookViewId="0">
      <selection activeCell="H8" sqref="H8"/>
    </sheetView>
  </sheetViews>
  <sheetFormatPr defaultColWidth="11.19921875"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1.0976562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2AF0-1B73-490B-B8F1-0D0531531D32}">
  <dimension ref="A3:E7"/>
  <sheetViews>
    <sheetView workbookViewId="0">
      <selection activeCell="E23" sqref="E23"/>
    </sheetView>
  </sheetViews>
  <sheetFormatPr defaultRowHeight="15.6" x14ac:dyDescent="0.3"/>
  <cols>
    <col min="1" max="1" width="12.296875" bestFit="1" customWidth="1"/>
    <col min="2" max="2" width="6" bestFit="1" customWidth="1"/>
  </cols>
  <sheetData>
    <row r="3" spans="1:5" x14ac:dyDescent="0.3">
      <c r="A3" s="3" t="s">
        <v>34</v>
      </c>
      <c r="B3" t="s">
        <v>55</v>
      </c>
    </row>
    <row r="4" spans="1:5" x14ac:dyDescent="0.3">
      <c r="A4" s="4" t="s">
        <v>13</v>
      </c>
      <c r="B4" s="5">
        <v>1982</v>
      </c>
      <c r="D4" t="s">
        <v>16</v>
      </c>
      <c r="E4">
        <f>GETPIVOTDATA("Revenue",$A$3,"Customer Acquisition Type","Returning")</f>
        <v>1851</v>
      </c>
    </row>
    <row r="5" spans="1:5" x14ac:dyDescent="0.3">
      <c r="A5" s="4" t="s">
        <v>5</v>
      </c>
      <c r="B5" s="5">
        <v>1947</v>
      </c>
      <c r="D5" t="s">
        <v>5</v>
      </c>
      <c r="E5">
        <f>GETPIVOTDATA("Revenue",$A$3,"Customer Acquisition Type","Organic")</f>
        <v>1947</v>
      </c>
    </row>
    <row r="6" spans="1:5" x14ac:dyDescent="0.3">
      <c r="A6" s="4" t="s">
        <v>16</v>
      </c>
      <c r="B6" s="5">
        <v>1851</v>
      </c>
      <c r="D6" t="s">
        <v>13</v>
      </c>
      <c r="E6">
        <f>GETPIVOTDATA("Revenue",$A$3,"Customer Acquisition Type","Ad")</f>
        <v>1982</v>
      </c>
    </row>
    <row r="7" spans="1:5" x14ac:dyDescent="0.3">
      <c r="A7" s="4" t="s">
        <v>35</v>
      </c>
      <c r="B7" s="5">
        <v>5780</v>
      </c>
      <c r="D7" t="s">
        <v>53</v>
      </c>
      <c r="E7">
        <f>GETPIVOTDATA("Revenue",$A$3)</f>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D202-92F7-47BB-B6DD-28D27B4E570B}">
  <dimension ref="A3:C6"/>
  <sheetViews>
    <sheetView workbookViewId="0">
      <selection activeCell="M18" sqref="M18"/>
    </sheetView>
  </sheetViews>
  <sheetFormatPr defaultRowHeight="15.6" x14ac:dyDescent="0.3"/>
  <cols>
    <col min="1" max="1" width="12.296875" bestFit="1" customWidth="1"/>
    <col min="2" max="2" width="6" bestFit="1" customWidth="1"/>
  </cols>
  <sheetData>
    <row r="3" spans="1:3" x14ac:dyDescent="0.3">
      <c r="A3" s="3" t="s">
        <v>34</v>
      </c>
      <c r="B3" t="s">
        <v>55</v>
      </c>
    </row>
    <row r="4" spans="1:3" x14ac:dyDescent="0.3">
      <c r="A4" s="4" t="s">
        <v>10</v>
      </c>
      <c r="B4" s="5">
        <v>5184</v>
      </c>
    </row>
    <row r="5" spans="1:3" x14ac:dyDescent="0.3">
      <c r="A5" s="4" t="s">
        <v>9</v>
      </c>
      <c r="B5" s="5">
        <v>596</v>
      </c>
      <c r="C5" s="8">
        <f>GETPIVOTDATA("Revenue",$A$3,"Return","yes")/GETPIVOTDATA("Revenue",$A$3)</f>
        <v>0.10311418685121107</v>
      </c>
    </row>
    <row r="6" spans="1:3" x14ac:dyDescent="0.3">
      <c r="A6" s="4" t="s">
        <v>35</v>
      </c>
      <c r="B6" s="5">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097B-A30B-2D43-91FB-21A4228A0513}">
  <dimension ref="A1"/>
  <sheetViews>
    <sheetView showGridLines="0" zoomScale="140" zoomScaleNormal="140" workbookViewId="0"/>
  </sheetViews>
  <sheetFormatPr defaultColWidth="11.19921875" defaultRowHeight="15.6" x14ac:dyDescent="0.3"/>
  <sheetData>
    <row r="1" ht="9" customHeight="1" x14ac:dyDescent="0.3"/>
  </sheetData>
  <sheetProtection algorithmName="SHA-512" hashValue="jnIz4eEkYleamZNbITdo8ofoLEai72tcAxxUDQx6mb4TfvrLwjYw5w+5crSI8ZX2WftmUPwmnm/dapSQXEfCcg==" saltValue="lrRHAtCKUCPe3A+ye93kBQ==" spinCount="100000" sheet="1" objects="1" scenarios="1" selectLockedCells="1" selectUnlockedCell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954EA-679F-49EA-98EC-99102FD89F10}">
  <dimension ref="A3:I10"/>
  <sheetViews>
    <sheetView topLeftCell="A10" workbookViewId="0">
      <selection activeCell="A9" sqref="A9:H10"/>
    </sheetView>
  </sheetViews>
  <sheetFormatPr defaultRowHeight="15.6" x14ac:dyDescent="0.3"/>
  <cols>
    <col min="1" max="1" width="14.5" bestFit="1" customWidth="1"/>
    <col min="2" max="2" width="15.19921875" bestFit="1" customWidth="1"/>
    <col min="3" max="4" width="7.8984375" bestFit="1" customWidth="1"/>
    <col min="5" max="5" width="10" bestFit="1" customWidth="1"/>
    <col min="6" max="7" width="13.3984375" bestFit="1" customWidth="1"/>
    <col min="8" max="8" width="9.69921875" bestFit="1" customWidth="1"/>
    <col min="9" max="9" width="10.8984375" bestFit="1" customWidth="1"/>
  </cols>
  <sheetData>
    <row r="3" spans="1:9" x14ac:dyDescent="0.3">
      <c r="B3" s="3" t="s">
        <v>52</v>
      </c>
    </row>
    <row r="4" spans="1:9" x14ac:dyDescent="0.3">
      <c r="B4" t="s">
        <v>23</v>
      </c>
      <c r="C4" t="s">
        <v>19</v>
      </c>
      <c r="D4" t="s">
        <v>15</v>
      </c>
      <c r="E4" t="s">
        <v>22</v>
      </c>
      <c r="F4" t="s">
        <v>12</v>
      </c>
      <c r="G4" t="s">
        <v>20</v>
      </c>
      <c r="H4" t="s">
        <v>24</v>
      </c>
      <c r="I4" t="s">
        <v>35</v>
      </c>
    </row>
    <row r="5" spans="1:9" x14ac:dyDescent="0.3">
      <c r="A5" t="s">
        <v>51</v>
      </c>
      <c r="B5" s="5">
        <v>1353090</v>
      </c>
      <c r="C5" s="5">
        <v>1412456</v>
      </c>
      <c r="D5" s="5">
        <v>1381150</v>
      </c>
      <c r="E5" s="5">
        <v>1376333</v>
      </c>
      <c r="F5" s="5">
        <v>1314385</v>
      </c>
      <c r="G5" s="5">
        <v>1439951</v>
      </c>
      <c r="H5" s="5">
        <v>1308503</v>
      </c>
      <c r="I5" s="5">
        <v>9585868</v>
      </c>
    </row>
    <row r="9" spans="1:9" x14ac:dyDescent="0.3">
      <c r="B9" s="6" t="s">
        <v>23</v>
      </c>
      <c r="C9" s="6" t="s">
        <v>19</v>
      </c>
      <c r="D9" s="6" t="s">
        <v>15</v>
      </c>
      <c r="E9" s="6" t="s">
        <v>22</v>
      </c>
      <c r="F9" s="6" t="s">
        <v>12</v>
      </c>
      <c r="G9" s="6" t="s">
        <v>20</v>
      </c>
      <c r="H9" s="6" t="s">
        <v>24</v>
      </c>
    </row>
    <row r="10" spans="1:9" x14ac:dyDescent="0.3">
      <c r="A10" s="6" t="s">
        <v>54</v>
      </c>
      <c r="B10">
        <f>GETPIVOTDATA("Revenue",$A$3,"State","Alabama")</f>
        <v>1353090</v>
      </c>
      <c r="C10">
        <f>GETPIVOTDATA("Revenue",$A$3,"State","Florida")</f>
        <v>1412456</v>
      </c>
      <c r="D10">
        <f>GETPIVOTDATA("Revenue",$A$3,"State","Georgia")</f>
        <v>1381150</v>
      </c>
      <c r="E10">
        <f>GETPIVOTDATA("Revenue",$A$3,"State","Mississippi")</f>
        <v>1376333</v>
      </c>
      <c r="F10">
        <f>GETPIVOTDATA("Revenue",$A$3,"State","North Carolina")</f>
        <v>1314385</v>
      </c>
      <c r="G10">
        <f>GETPIVOTDATA("Revenue",$A$3,"State","South Carolina")</f>
        <v>1439951</v>
      </c>
      <c r="H10">
        <f>GETPIVOTDATA("Revenue",$A$3,"State","Tennessee")</f>
        <v>1308503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EA71-240F-4BA4-8C7D-66764E2F729B}">
  <dimension ref="A3:B43"/>
  <sheetViews>
    <sheetView workbookViewId="0">
      <selection activeCell="D19" sqref="D19"/>
    </sheetView>
  </sheetViews>
  <sheetFormatPr defaultRowHeight="15.6" x14ac:dyDescent="0.3"/>
  <cols>
    <col min="1" max="1" width="12.296875" bestFit="1" customWidth="1"/>
    <col min="2" max="2" width="14.5" bestFit="1" customWidth="1"/>
  </cols>
  <sheetData>
    <row r="3" spans="1:2" x14ac:dyDescent="0.3">
      <c r="A3" s="3" t="s">
        <v>34</v>
      </c>
      <c r="B3" t="s">
        <v>51</v>
      </c>
    </row>
    <row r="4" spans="1:2" x14ac:dyDescent="0.3">
      <c r="A4" s="4" t="s">
        <v>36</v>
      </c>
      <c r="B4" s="5">
        <v>3440257</v>
      </c>
    </row>
    <row r="5" spans="1:2" x14ac:dyDescent="0.3">
      <c r="A5" s="7" t="s">
        <v>37</v>
      </c>
      <c r="B5" s="5">
        <v>225731</v>
      </c>
    </row>
    <row r="6" spans="1:2" x14ac:dyDescent="0.3">
      <c r="A6" s="7" t="s">
        <v>38</v>
      </c>
      <c r="B6" s="5">
        <v>224548</v>
      </c>
    </row>
    <row r="7" spans="1:2" x14ac:dyDescent="0.3">
      <c r="A7" s="7" t="s">
        <v>39</v>
      </c>
      <c r="B7" s="5">
        <v>223484</v>
      </c>
    </row>
    <row r="8" spans="1:2" x14ac:dyDescent="0.3">
      <c r="A8" s="7" t="s">
        <v>40</v>
      </c>
      <c r="B8" s="5">
        <v>278196</v>
      </c>
    </row>
    <row r="9" spans="1:2" x14ac:dyDescent="0.3">
      <c r="A9" s="7" t="s">
        <v>41</v>
      </c>
      <c r="B9" s="5">
        <v>266230</v>
      </c>
    </row>
    <row r="10" spans="1:2" x14ac:dyDescent="0.3">
      <c r="A10" s="7" t="s">
        <v>42</v>
      </c>
      <c r="B10" s="5">
        <v>290545</v>
      </c>
    </row>
    <row r="11" spans="1:2" x14ac:dyDescent="0.3">
      <c r="A11" s="7" t="s">
        <v>43</v>
      </c>
      <c r="B11" s="5">
        <v>355169</v>
      </c>
    </row>
    <row r="12" spans="1:2" x14ac:dyDescent="0.3">
      <c r="A12" s="7" t="s">
        <v>44</v>
      </c>
      <c r="B12" s="5">
        <v>393933</v>
      </c>
    </row>
    <row r="13" spans="1:2" x14ac:dyDescent="0.3">
      <c r="A13" s="7" t="s">
        <v>45</v>
      </c>
      <c r="B13" s="5">
        <v>229320</v>
      </c>
    </row>
    <row r="14" spans="1:2" x14ac:dyDescent="0.3">
      <c r="A14" s="7" t="s">
        <v>46</v>
      </c>
      <c r="B14" s="5">
        <v>335450</v>
      </c>
    </row>
    <row r="15" spans="1:2" x14ac:dyDescent="0.3">
      <c r="A15" s="7" t="s">
        <v>47</v>
      </c>
      <c r="B15" s="5">
        <v>351046</v>
      </c>
    </row>
    <row r="16" spans="1:2" x14ac:dyDescent="0.3">
      <c r="A16" s="7" t="s">
        <v>48</v>
      </c>
      <c r="B16" s="5">
        <v>266605</v>
      </c>
    </row>
    <row r="17" spans="1:2" x14ac:dyDescent="0.3">
      <c r="A17" s="4" t="s">
        <v>49</v>
      </c>
      <c r="B17" s="5">
        <v>3215757</v>
      </c>
    </row>
    <row r="18" spans="1:2" x14ac:dyDescent="0.3">
      <c r="A18" s="7" t="s">
        <v>37</v>
      </c>
      <c r="B18" s="5">
        <v>259495</v>
      </c>
    </row>
    <row r="19" spans="1:2" x14ac:dyDescent="0.3">
      <c r="A19" s="7" t="s">
        <v>38</v>
      </c>
      <c r="B19" s="5">
        <v>257885</v>
      </c>
    </row>
    <row r="20" spans="1:2" x14ac:dyDescent="0.3">
      <c r="A20" s="7" t="s">
        <v>39</v>
      </c>
      <c r="B20" s="5">
        <v>349520</v>
      </c>
    </row>
    <row r="21" spans="1:2" x14ac:dyDescent="0.3">
      <c r="A21" s="7" t="s">
        <v>40</v>
      </c>
      <c r="B21" s="5">
        <v>303523</v>
      </c>
    </row>
    <row r="22" spans="1:2" x14ac:dyDescent="0.3">
      <c r="A22" s="7" t="s">
        <v>41</v>
      </c>
      <c r="B22" s="5">
        <v>271232</v>
      </c>
    </row>
    <row r="23" spans="1:2" x14ac:dyDescent="0.3">
      <c r="A23" s="7" t="s">
        <v>42</v>
      </c>
      <c r="B23" s="5">
        <v>211561</v>
      </c>
    </row>
    <row r="24" spans="1:2" x14ac:dyDescent="0.3">
      <c r="A24" s="7" t="s">
        <v>43</v>
      </c>
      <c r="B24" s="5">
        <v>258372</v>
      </c>
    </row>
    <row r="25" spans="1:2" x14ac:dyDescent="0.3">
      <c r="A25" s="7" t="s">
        <v>44</v>
      </c>
      <c r="B25" s="5">
        <v>264448</v>
      </c>
    </row>
    <row r="26" spans="1:2" x14ac:dyDescent="0.3">
      <c r="A26" s="7" t="s">
        <v>45</v>
      </c>
      <c r="B26" s="5">
        <v>251170</v>
      </c>
    </row>
    <row r="27" spans="1:2" x14ac:dyDescent="0.3">
      <c r="A27" s="7" t="s">
        <v>46</v>
      </c>
      <c r="B27" s="5">
        <v>268407</v>
      </c>
    </row>
    <row r="28" spans="1:2" x14ac:dyDescent="0.3">
      <c r="A28" s="7" t="s">
        <v>47</v>
      </c>
      <c r="B28" s="5">
        <v>255850</v>
      </c>
    </row>
    <row r="29" spans="1:2" x14ac:dyDescent="0.3">
      <c r="A29" s="7" t="s">
        <v>48</v>
      </c>
      <c r="B29" s="5">
        <v>264294</v>
      </c>
    </row>
    <row r="30" spans="1:2" x14ac:dyDescent="0.3">
      <c r="A30" s="4" t="s">
        <v>50</v>
      </c>
      <c r="B30" s="5">
        <v>2929854</v>
      </c>
    </row>
    <row r="31" spans="1:2" x14ac:dyDescent="0.3">
      <c r="A31" s="7" t="s">
        <v>37</v>
      </c>
      <c r="B31" s="5">
        <v>291449</v>
      </c>
    </row>
    <row r="32" spans="1:2" x14ac:dyDescent="0.3">
      <c r="A32" s="7" t="s">
        <v>38</v>
      </c>
      <c r="B32" s="5">
        <v>170811</v>
      </c>
    </row>
    <row r="33" spans="1:2" x14ac:dyDescent="0.3">
      <c r="A33" s="7" t="s">
        <v>39</v>
      </c>
      <c r="B33" s="5">
        <v>240407</v>
      </c>
    </row>
    <row r="34" spans="1:2" x14ac:dyDescent="0.3">
      <c r="A34" s="7" t="s">
        <v>40</v>
      </c>
      <c r="B34" s="5">
        <v>204011</v>
      </c>
    </row>
    <row r="35" spans="1:2" x14ac:dyDescent="0.3">
      <c r="A35" s="7" t="s">
        <v>41</v>
      </c>
      <c r="B35" s="5">
        <v>236108</v>
      </c>
    </row>
    <row r="36" spans="1:2" x14ac:dyDescent="0.3">
      <c r="A36" s="7" t="s">
        <v>42</v>
      </c>
      <c r="B36" s="5">
        <v>275295</v>
      </c>
    </row>
    <row r="37" spans="1:2" x14ac:dyDescent="0.3">
      <c r="A37" s="7" t="s">
        <v>43</v>
      </c>
      <c r="B37" s="5">
        <v>302998</v>
      </c>
    </row>
    <row r="38" spans="1:2" x14ac:dyDescent="0.3">
      <c r="A38" s="7" t="s">
        <v>44</v>
      </c>
      <c r="B38" s="5">
        <v>239334</v>
      </c>
    </row>
    <row r="39" spans="1:2" x14ac:dyDescent="0.3">
      <c r="A39" s="7" t="s">
        <v>45</v>
      </c>
      <c r="B39" s="5">
        <v>242180</v>
      </c>
    </row>
    <row r="40" spans="1:2" x14ac:dyDescent="0.3">
      <c r="A40" s="7" t="s">
        <v>46</v>
      </c>
      <c r="B40" s="5">
        <v>186102</v>
      </c>
    </row>
    <row r="41" spans="1:2" x14ac:dyDescent="0.3">
      <c r="A41" s="7" t="s">
        <v>47</v>
      </c>
      <c r="B41" s="5">
        <v>271812</v>
      </c>
    </row>
    <row r="42" spans="1:2" x14ac:dyDescent="0.3">
      <c r="A42" s="7" t="s">
        <v>48</v>
      </c>
      <c r="B42" s="5">
        <v>269347</v>
      </c>
    </row>
    <row r="43" spans="1:2" x14ac:dyDescent="0.3">
      <c r="A43" s="4" t="s">
        <v>35</v>
      </c>
      <c r="B43" s="5">
        <v>9585868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F58B8-8291-4453-A83F-7244043BEB79}">
  <dimension ref="A3:C6"/>
  <sheetViews>
    <sheetView zoomScale="87" workbookViewId="0">
      <selection activeCell="B4" sqref="B4"/>
    </sheetView>
  </sheetViews>
  <sheetFormatPr defaultRowHeight="15.6" x14ac:dyDescent="0.3"/>
  <cols>
    <col min="1" max="1" width="12.5" bestFit="1" customWidth="1"/>
    <col min="2" max="2" width="6" bestFit="1" customWidth="1"/>
  </cols>
  <sheetData>
    <row r="3" spans="1:3" x14ac:dyDescent="0.3">
      <c r="A3" s="3" t="s">
        <v>34</v>
      </c>
      <c r="B3" t="s">
        <v>55</v>
      </c>
    </row>
    <row r="4" spans="1:3" x14ac:dyDescent="0.3">
      <c r="A4" s="4" t="s">
        <v>8</v>
      </c>
      <c r="B4" s="5">
        <v>1891</v>
      </c>
    </row>
    <row r="5" spans="1:3" x14ac:dyDescent="0.3">
      <c r="A5" s="4" t="s">
        <v>7</v>
      </c>
      <c r="B5" s="5">
        <v>3889</v>
      </c>
      <c r="C5" s="8">
        <f>GETPIVOTDATA("Revenue",$A$3,"Delivery Performance","on-time")/GETPIVOTDATA("Revenue",$A$3)</f>
        <v>0.67283737024221457</v>
      </c>
    </row>
    <row r="6" spans="1:3" x14ac:dyDescent="0.3">
      <c r="A6" s="4" t="s">
        <v>35</v>
      </c>
      <c r="B6" s="5">
        <v>5780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Satisfaction</vt:lpstr>
      <vt:lpstr>Data</vt:lpstr>
      <vt:lpstr>Count by Acquisition type</vt:lpstr>
      <vt:lpstr>Count by Return</vt:lpstr>
      <vt:lpstr>Information</vt:lpstr>
      <vt:lpstr>Revenue by State</vt:lpstr>
      <vt:lpstr>Revenue by Date</vt:lpstr>
      <vt:lpstr>Count by Delivery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User</cp:lastModifiedBy>
  <dcterms:created xsi:type="dcterms:W3CDTF">2019-08-26T17:24:45Z</dcterms:created>
  <dcterms:modified xsi:type="dcterms:W3CDTF">2024-09-08T18:33:07Z</dcterms:modified>
  <cp:category/>
</cp:coreProperties>
</file>