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E68D7DA3-0C5A-439E-8A50-C4ABC236366B}" xr6:coauthVersionLast="46" xr6:coauthVersionMax="46" xr10:uidLastSave="{00000000-0000-0000-0000-000000000000}"/>
  <bookViews>
    <workbookView xWindow="-120" yWindow="-120" windowWidth="20730" windowHeight="11040" activeTab="2" xr2:uid="{00000000-000D-0000-FFFF-FFFF00000000}"/>
  </bookViews>
  <sheets>
    <sheet name="олимтой" sheetId="1" r:id="rId1"/>
    <sheet name="абдурахим ака" sheetId="4" r:id="rId2"/>
    <sheet name="jahongir" sheetId="5" r:id="rId3"/>
    <sheet name="Sobitxon" sheetId="7" r:id="rId4"/>
    <sheet name="Лист2" sheetId="3" r:id="rId5"/>
    <sheet name="Лист1" sheetId="2" r:id="rId6"/>
    <sheet name="Лист3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7" l="1"/>
  <c r="G26" i="1" l="1"/>
  <c r="A5" i="7" l="1"/>
  <c r="A6" i="7" s="1"/>
  <c r="A7" i="7" s="1"/>
  <c r="A8" i="7" s="1"/>
  <c r="A9" i="7" s="1"/>
  <c r="A10" i="7" s="1"/>
  <c r="A11" i="7" s="1"/>
  <c r="A13" i="7" s="1"/>
  <c r="A14" i="7" s="1"/>
  <c r="A15" i="7" s="1"/>
  <c r="A16" i="7" s="1"/>
  <c r="A17" i="7" s="1"/>
  <c r="A18" i="7" s="1"/>
  <c r="A19" i="7" s="1"/>
  <c r="A20" i="7" s="1"/>
  <c r="A21" i="7" s="1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S9" i="1"/>
  <c r="T9" i="1" s="1"/>
  <c r="S4" i="1"/>
  <c r="A5" i="4" l="1"/>
  <c r="A6" i="4" s="1"/>
  <c r="A7" i="4" s="1"/>
  <c r="A8" i="4" s="1"/>
  <c r="A9" i="4" s="1"/>
  <c r="A10" i="4" s="1"/>
  <c r="A11" i="4" s="1"/>
  <c r="A12" i="4" s="1"/>
  <c r="A13" i="4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<sst xmlns="http://schemas.openxmlformats.org/spreadsheetml/2006/main" count="438" uniqueCount="270">
  <si>
    <t>Учқўрғон тумани</t>
  </si>
  <si>
    <t>№</t>
  </si>
  <si>
    <t>МФЙ</t>
  </si>
  <si>
    <t>93 944-49-69</t>
  </si>
  <si>
    <t>Salom123*</t>
  </si>
  <si>
    <t>Логин</t>
  </si>
  <si>
    <t>Парол</t>
  </si>
  <si>
    <t>Ўйин куни</t>
  </si>
  <si>
    <t>ФИО</t>
  </si>
  <si>
    <t>Узункўча МФЙ</t>
  </si>
  <si>
    <t>Норин МФЙ</t>
  </si>
  <si>
    <t>Навбахор МФЙ</t>
  </si>
  <si>
    <t>Боғкўча МФЙ</t>
  </si>
  <si>
    <t>Истиқлол МФЙ</t>
  </si>
  <si>
    <t>Ўлжатўпи МФЙ</t>
  </si>
  <si>
    <t>Халфатўпи МФЙ</t>
  </si>
  <si>
    <t>Қозоқовул МФЙ</t>
  </si>
  <si>
    <t>Каттачек МФЙ</t>
  </si>
  <si>
    <t>Ёписхон МФЙ</t>
  </si>
  <si>
    <t>Яшиқ МФЙ</t>
  </si>
  <si>
    <t>Эшонтўпи МФЙ</t>
  </si>
  <si>
    <t>Атлас МФЙ</t>
  </si>
  <si>
    <t>Элатан МФЙ</t>
  </si>
  <si>
    <t>Кучабоши МФЙ</t>
  </si>
  <si>
    <t>2-сектор</t>
  </si>
  <si>
    <t>Узункўча</t>
  </si>
  <si>
    <t>AZIZOVA MAXBUBA SALIMJON QIZI</t>
  </si>
  <si>
    <t>94 026-39-69</t>
  </si>
  <si>
    <t>AZIZOV OLIMJON ODILJON O‘G‘LI</t>
  </si>
  <si>
    <t>93-491-09-78</t>
  </si>
  <si>
    <t>AB5571584</t>
  </si>
  <si>
    <t>ADASHEVA SHAXLOXON ASQORALIYEVNA</t>
  </si>
  <si>
    <t>AA4468635</t>
  </si>
  <si>
    <t>AB2324396</t>
  </si>
  <si>
    <t>AB5540411</t>
  </si>
  <si>
    <t>93-880-21-70</t>
  </si>
  <si>
    <t>TURSUNPO‘LATOVA MUXTASARXON VALIJON QIZI</t>
  </si>
  <si>
    <t>93-050-29-66</t>
  </si>
  <si>
    <t>AB0041204</t>
  </si>
  <si>
    <t>AC1779444</t>
  </si>
  <si>
    <t>93-577-67-93</t>
  </si>
  <si>
    <t>SHARIPOVA MINAVARXON KODIROVNA</t>
  </si>
  <si>
    <t>93-051-93-01</t>
  </si>
  <si>
    <t>94-941-91-39</t>
  </si>
  <si>
    <t>Qwerty123*</t>
  </si>
  <si>
    <t>SHARIPOVA MUYASSARXON ABDULATIF QIZI</t>
  </si>
  <si>
    <t>Истиқлол</t>
  </si>
  <si>
    <t>ADASHEV VALIJON TURSUNPULATOVICH</t>
  </si>
  <si>
    <t>KARIMOV IBROHIMJON ABDULXAKIM O‘G‘LI</t>
  </si>
  <si>
    <t>Qwerty123</t>
  </si>
  <si>
    <t>94-273-10-93</t>
  </si>
  <si>
    <t>AA2173071</t>
  </si>
  <si>
    <t>99-510-43-06</t>
  </si>
  <si>
    <t>AB2908349</t>
  </si>
  <si>
    <t>EGAMBERDIYEVA MAXBUBAXON XABIBULLAYEVNA</t>
  </si>
  <si>
    <t>93-778-99-00</t>
  </si>
  <si>
    <t>TOSHPO‘LATOV DILSHODBEK SHODMONJON O‘G‘LI</t>
  </si>
  <si>
    <t>94-590-98-02</t>
  </si>
  <si>
    <t>AB6413746</t>
  </si>
  <si>
    <t>MUXIDDINOVA NARGIZA ABDULBORI QIZI</t>
  </si>
  <si>
    <t>ERGASHEVA XAFIZAXON ISMONJONOVNA</t>
  </si>
  <si>
    <t>AA6172249</t>
  </si>
  <si>
    <t>94-176-66-63</t>
  </si>
  <si>
    <t>KOMILOV ISLOMJON KARIMJON O‘G‘LI</t>
  </si>
  <si>
    <t>AA6880598</t>
  </si>
  <si>
    <t>94-503-34-30</t>
  </si>
  <si>
    <t>MIRZAMATOVA OYDINAXON MIRZOHID QIZI</t>
  </si>
  <si>
    <t>+</t>
  </si>
  <si>
    <t>Пул</t>
  </si>
  <si>
    <t>Лот</t>
  </si>
  <si>
    <t>AB9955184</t>
  </si>
  <si>
    <t>93-945-2010</t>
  </si>
  <si>
    <t>д-х оламиз 709 дан</t>
  </si>
  <si>
    <t>4452895</t>
  </si>
  <si>
    <t>4452974</t>
  </si>
  <si>
    <t>4452984</t>
  </si>
  <si>
    <t>4452887</t>
  </si>
  <si>
    <t>4452942</t>
  </si>
  <si>
    <t>4452958</t>
  </si>
  <si>
    <t>4452962</t>
  </si>
  <si>
    <t>4452987</t>
  </si>
  <si>
    <t>4452955</t>
  </si>
  <si>
    <t>4452966</t>
  </si>
  <si>
    <t>4452977</t>
  </si>
  <si>
    <t>4452986</t>
  </si>
  <si>
    <t>4452963</t>
  </si>
  <si>
    <t>4452978</t>
  </si>
  <si>
    <t>4452992</t>
  </si>
  <si>
    <t>4452896</t>
  </si>
  <si>
    <t>4452906</t>
  </si>
  <si>
    <t>4452940</t>
  </si>
  <si>
    <t>4452982</t>
  </si>
  <si>
    <t>4452988</t>
  </si>
  <si>
    <t>4452979</t>
  </si>
  <si>
    <t>4452950</t>
  </si>
  <si>
    <t>4452957</t>
  </si>
  <si>
    <t>4452969</t>
  </si>
  <si>
    <t>4452894</t>
  </si>
  <si>
    <t>4452913</t>
  </si>
  <si>
    <t>4452954</t>
  </si>
  <si>
    <t>4452983</t>
  </si>
  <si>
    <t>4452989</t>
  </si>
  <si>
    <t>4452943</t>
  </si>
  <si>
    <t>4452993</t>
  </si>
  <si>
    <t>4453080</t>
  </si>
  <si>
    <t>4452985</t>
  </si>
  <si>
    <t xml:space="preserve">Паспорт </t>
  </si>
  <si>
    <t>ИНПЭС</t>
  </si>
  <si>
    <t>AD1909714</t>
  </si>
  <si>
    <t>AD1909697</t>
  </si>
  <si>
    <t>AB6247230</t>
  </si>
  <si>
    <t>AB6263151</t>
  </si>
  <si>
    <t>AA1706490</t>
  </si>
  <si>
    <t>AB2049146</t>
  </si>
  <si>
    <t>AA2683823</t>
  </si>
  <si>
    <t>97-621-91-91</t>
  </si>
  <si>
    <t>97-519-91-91</t>
  </si>
  <si>
    <t>93-496-91-91</t>
  </si>
  <si>
    <t>88-850-96-96</t>
  </si>
  <si>
    <t>94-303-51-55</t>
  </si>
  <si>
    <t>94-849-20-05</t>
  </si>
  <si>
    <t>AC1541093</t>
  </si>
  <si>
    <t>AC2883038</t>
  </si>
  <si>
    <t>AB2092103</t>
  </si>
  <si>
    <t>93-104-24-32</t>
  </si>
  <si>
    <t>Uch321123*</t>
  </si>
  <si>
    <t>88 571-08-58</t>
  </si>
  <si>
    <t>94-467-74-67</t>
  </si>
  <si>
    <t>MIRZAYEVA MAXBUBA TURSUNOVNA</t>
  </si>
  <si>
    <t>93 674-52-51</t>
  </si>
  <si>
    <t>XODJAXMEDOV MUZAFFAR TOJIDINOVICH</t>
  </si>
  <si>
    <t>MIRZAYEVA MAXLIYO XABIBULLO QIZI</t>
  </si>
  <si>
    <t>NURMAMATOV ABDURAYIM ABDULXAY O‘G‘LI</t>
  </si>
  <si>
    <t>NURMAMATOV RIVOJIDDIN ABDULXAY O‘G‘LI</t>
  </si>
  <si>
    <t>MIRZAYEVA MASHXURA ABDUMALIKOVNA</t>
  </si>
  <si>
    <t>TOJIDDINOV ABDULMUXSIN MUZAFFAR O‘G‘LI</t>
  </si>
  <si>
    <t>TURAYEV LUTFULLA URINOVICH</t>
  </si>
  <si>
    <t>MIRZAYEV ABDULXAY NURMOMATOVICH</t>
  </si>
  <si>
    <t>навбахор</t>
  </si>
  <si>
    <t>ABDULAZIZOV SHOXJAXON ABDURASHID O‘G‘LI</t>
  </si>
  <si>
    <t>94-120-64-40</t>
  </si>
  <si>
    <t>TURAYEV MAXAMMADOLIM GULOMOVICH</t>
  </si>
  <si>
    <t>94-610-86-60</t>
  </si>
  <si>
    <t>SHOKIROV BAXRIDDIN BAXTIYOR O‘G‘LI</t>
  </si>
  <si>
    <t>94-856-68-80</t>
  </si>
  <si>
    <t>MAXMUDOV BAXADIRXOJA XXX</t>
  </si>
  <si>
    <t>94-856-65-50</t>
  </si>
  <si>
    <t>93-323-80-44</t>
  </si>
  <si>
    <t>94-508-97-97</t>
  </si>
  <si>
    <t>ISMOILOV ISLOMJON AXMADJON O‘G‘LI</t>
  </si>
  <si>
    <t>NEMATOV MAXAMMADSOLI MAMAJANOVICH</t>
  </si>
  <si>
    <t>94-420-64-40</t>
  </si>
  <si>
    <t>PO‘LATOV JAXONGIR XUSNIDIN O‘G‘LI</t>
  </si>
  <si>
    <t>AB0648297</t>
  </si>
  <si>
    <t>94-480-64-40</t>
  </si>
  <si>
    <t>AB2888339</t>
  </si>
  <si>
    <t>94-420-94-40</t>
  </si>
  <si>
    <t>AA8852256</t>
  </si>
  <si>
    <t>94-856-76-60</t>
  </si>
  <si>
    <t>AB0888000</t>
  </si>
  <si>
    <t>94-480-53-30</t>
  </si>
  <si>
    <t>AB5955006</t>
  </si>
  <si>
    <t>94-856-15-50</t>
  </si>
  <si>
    <t>AB0648374</t>
  </si>
  <si>
    <t>94-480-63-30</t>
  </si>
  <si>
    <t>AB9798786</t>
  </si>
  <si>
    <t>94-480-73-30</t>
  </si>
  <si>
    <t>AB9792498</t>
  </si>
  <si>
    <t>94-857-67-37</t>
  </si>
  <si>
    <t>AC3022001</t>
  </si>
  <si>
    <t>93-434-64-42</t>
  </si>
  <si>
    <t>-</t>
  </si>
  <si>
    <t>AB8623042</t>
  </si>
  <si>
    <t>94-856-75-50</t>
  </si>
  <si>
    <t>Берилган сана</t>
  </si>
  <si>
    <t>4506673</t>
  </si>
  <si>
    <t>4506504</t>
  </si>
  <si>
    <t>puli</t>
  </si>
  <si>
    <t>odam</t>
  </si>
  <si>
    <t>4506637</t>
  </si>
  <si>
    <t>4506674</t>
  </si>
  <si>
    <t>sholdirama</t>
  </si>
  <si>
    <t>4506692</t>
  </si>
  <si>
    <t>AA5292408</t>
  </si>
  <si>
    <t>Sulaymon</t>
  </si>
  <si>
    <t>94-309-19-88</t>
  </si>
  <si>
    <t>AA5913660</t>
  </si>
  <si>
    <t>Odina</t>
  </si>
  <si>
    <t>93-170-41-04</t>
  </si>
  <si>
    <t>AA3451124</t>
  </si>
  <si>
    <t>Sultonboy</t>
  </si>
  <si>
    <t>94-837-47-88</t>
  </si>
  <si>
    <t>AA2537686</t>
  </si>
  <si>
    <t>Umida</t>
  </si>
  <si>
    <t>95-950-57-88</t>
  </si>
  <si>
    <t>4506671</t>
  </si>
  <si>
    <t>navbahor</t>
  </si>
  <si>
    <t>4576161</t>
  </si>
  <si>
    <t>4576178</t>
  </si>
  <si>
    <t>4576157</t>
  </si>
  <si>
    <t>4576165</t>
  </si>
  <si>
    <t>4576155</t>
  </si>
  <si>
    <t>4576163</t>
  </si>
  <si>
    <t>4576198</t>
  </si>
  <si>
    <t>4506497</t>
  </si>
  <si>
    <t>4506635</t>
  </si>
  <si>
    <t>4506710</t>
  </si>
  <si>
    <t>4506672</t>
  </si>
  <si>
    <t>шолдирама</t>
  </si>
  <si>
    <t>4506490</t>
  </si>
  <si>
    <t>4506639</t>
  </si>
  <si>
    <t>TURSUNOV JAMOL MUXAMADXUJAYEVICH</t>
  </si>
  <si>
    <t>4506642</t>
  </si>
  <si>
    <t>MAXAMMATVALIYEV AVAZBEK MURODULLAYEVICH</t>
  </si>
  <si>
    <t>4506651</t>
  </si>
  <si>
    <t>4506658</t>
  </si>
  <si>
    <t>4506632</t>
  </si>
  <si>
    <t>4506640</t>
  </si>
  <si>
    <t>4506631</t>
  </si>
  <si>
    <t>4506641</t>
  </si>
  <si>
    <t>kluch yo</t>
  </si>
  <si>
    <t>MIRZAYEV IBROXIM XABIBULLO O‘G‘LI</t>
  </si>
  <si>
    <t>MUSAXANOVA KARIMA XXX</t>
  </si>
  <si>
    <t>MAXMUDOVA NISOLAT TOXTASINOVNA</t>
  </si>
  <si>
    <t>ASHUROVA NAZOKAT SHARIFJANOVNA</t>
  </si>
  <si>
    <t>NOSIRJONOV BOBURJON NOSIRJON O‘G‘LI</t>
  </si>
  <si>
    <t>MUSAXONOV ABDURASHID ABDULMUXTOROVICH</t>
  </si>
  <si>
    <t>4506634</t>
  </si>
  <si>
    <t>4506502</t>
  </si>
  <si>
    <t>PO‘LATOVA ZULXUMOR MAXAMATVALIYEVNA</t>
  </si>
  <si>
    <t>4506493</t>
  </si>
  <si>
    <t>4506491</t>
  </si>
  <si>
    <t>4506623</t>
  </si>
  <si>
    <t>4506630</t>
  </si>
  <si>
    <t>4506636</t>
  </si>
  <si>
    <t>AA2860600</t>
  </si>
  <si>
    <t>AA4868574</t>
  </si>
  <si>
    <t>AA5913695</t>
  </si>
  <si>
    <t>94-946-91-17</t>
  </si>
  <si>
    <t>94-555-42-63</t>
  </si>
  <si>
    <t>93-941-04-89</t>
  </si>
  <si>
    <t>MADAMILOVA SHIRMON MAZOIRJONOVNA</t>
  </si>
  <si>
    <t>MAMADINOVA SHIRINJON ALINAZAROVNA</t>
  </si>
  <si>
    <t>MADOMILOV GAVXARALI MAZOIRJONOVICH</t>
  </si>
  <si>
    <t>93-825-31-91</t>
  </si>
  <si>
    <t>93-495-31-91</t>
  </si>
  <si>
    <t>94-503-21-41</t>
  </si>
  <si>
    <t>94-021-60-44</t>
  </si>
  <si>
    <t>4576158</t>
  </si>
  <si>
    <t>4576181</t>
  </si>
  <si>
    <t>4576186</t>
  </si>
  <si>
    <t>4576168</t>
  </si>
  <si>
    <t>4576197</t>
  </si>
  <si>
    <t>4576184</t>
  </si>
  <si>
    <t>AA3896701</t>
  </si>
  <si>
    <t>AD1842550</t>
  </si>
  <si>
    <t>93-187-62-28</t>
  </si>
  <si>
    <t>94-154-68-79</t>
  </si>
  <si>
    <t>AA7168647</t>
  </si>
  <si>
    <t>94-153-68-79</t>
  </si>
  <si>
    <t>HOKIMOV RAFIQJON AMINJONOVICH</t>
  </si>
  <si>
    <t>HOKIMOV OBIDJON AMINJONOVICH</t>
  </si>
  <si>
    <t>94-153-62-28</t>
  </si>
  <si>
    <t>93-060-01-27</t>
  </si>
  <si>
    <t>AB1361090</t>
  </si>
  <si>
    <t>AB1361091</t>
  </si>
  <si>
    <t>bim</t>
  </si>
  <si>
    <t>muhabbat</t>
  </si>
  <si>
    <t>muslima</t>
  </si>
  <si>
    <t>davron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</si>
</sst>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₽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charset val="204"/>
    </font>
    <font>
      <b/>
      <sz val="11"/>
      <color theme="1"/>
      <name val="Cambria"/>
      <family val="1"/>
      <charset val="204"/>
    </font>
    <font>
      <sz val="10"/>
      <name val="Arial"/>
      <family val="2"/>
      <charset val="204"/>
    </font>
    <font>
      <sz val="12"/>
      <name val="Cambria"/>
      <family val="1"/>
      <charset val="204"/>
    </font>
    <font>
      <sz val="11"/>
      <name val="Cambria"/>
      <family val="1"/>
      <charset val="204"/>
    </font>
    <font>
      <sz val="11"/>
      <color rgb="FFFF0000"/>
      <name val="Cambria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</cellStyleXfs>
  <cellXfs count="8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7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6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/>
    <xf numFmtId="14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164" fontId="0" fillId="0" borderId="0" xfId="0" applyNumberFormat="1"/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0" fillId="4" borderId="0" xfId="0" applyNumberFormat="1" applyFill="1"/>
    <xf numFmtId="0" fontId="3" fillId="4" borderId="0" xfId="0" applyFont="1" applyFill="1"/>
    <xf numFmtId="0" fontId="0" fillId="4" borderId="0" xfId="0" applyFill="1"/>
    <xf numFmtId="164" fontId="7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3" fillId="0" borderId="0" xfId="0" applyNumberFormat="1" applyFont="1"/>
    <xf numFmtId="0" fontId="0" fillId="5" borderId="2" xfId="0" applyFill="1" applyBorder="1"/>
    <xf numFmtId="0" fontId="0" fillId="5" borderId="1" xfId="0" applyFill="1" applyBorder="1"/>
    <xf numFmtId="0" fontId="0" fillId="5" borderId="0" xfId="0" applyFill="1"/>
    <xf numFmtId="0" fontId="6" fillId="6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4" fontId="7" fillId="7" borderId="3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left" vertical="center"/>
    </xf>
    <xf numFmtId="0" fontId="6" fillId="8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/>
    <xf numFmtId="14" fontId="7" fillId="8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0" fillId="8" borderId="1" xfId="0" applyFill="1" applyBorder="1"/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7" fillId="0" borderId="1" xfId="0" applyNumberFormat="1" applyFont="1" applyFill="1" applyBorder="1" applyAlignment="1">
      <alignment horizontal="center" vertical="center"/>
    </xf>
  </cellXfs>
  <cellStyles count="11">
    <cellStyle name="Обычный" xfId="0" builtinId="0"/>
    <cellStyle name="Обычный 10 2 2" xfId="8" xr:uid="{00000000-0005-0000-0000-000001000000}"/>
    <cellStyle name="Обычный 10 3" xfId="9" xr:uid="{00000000-0005-0000-0000-000002000000}"/>
    <cellStyle name="Обычный 2" xfId="1" xr:uid="{00000000-0005-0000-0000-000003000000}"/>
    <cellStyle name="Обычный 2 9" xfId="2" xr:uid="{00000000-0005-0000-0000-000004000000}"/>
    <cellStyle name="Обычный 2 9 6" xfId="4" xr:uid="{00000000-0005-0000-0000-000005000000}"/>
    <cellStyle name="Обычный 3 12 2 2 3 2" xfId="3" xr:uid="{00000000-0005-0000-0000-000006000000}"/>
    <cellStyle name="Обычный 3 12 2 2 3 2 3" xfId="7" xr:uid="{00000000-0005-0000-0000-000007000000}"/>
    <cellStyle name="Обычный 3 12 2 2 3 2 4" xfId="10" xr:uid="{00000000-0005-0000-0000-000008000000}"/>
    <cellStyle name="Обычный 3 12 2 2 3 2 5" xfId="5" xr:uid="{00000000-0005-0000-0000-000009000000}"/>
    <cellStyle name="Обычный 3 12 2 2 3 3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240846</xdr:colOff>
      <xdr:row>131</xdr:row>
      <xdr:rowOff>106650</xdr:rowOff>
    </xdr:from>
    <xdr:to>
      <xdr:col>31</xdr:col>
      <xdr:colOff>240159</xdr:colOff>
      <xdr:row>195</xdr:row>
      <xdr:rowOff>105126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573" y="25062150"/>
          <a:ext cx="5454542" cy="12190476"/>
        </a:xfrm>
        <a:prstGeom prst="rect">
          <a:avLst/>
        </a:prstGeom>
      </xdr:spPr>
    </xdr:pic>
    <xdr:clientData/>
  </xdr:twoCellAnchor>
  <xdr:twoCellAnchor editAs="oneCell">
    <xdr:from>
      <xdr:col>31</xdr:col>
      <xdr:colOff>517072</xdr:colOff>
      <xdr:row>131</xdr:row>
      <xdr:rowOff>131142</xdr:rowOff>
    </xdr:from>
    <xdr:to>
      <xdr:col>39</xdr:col>
      <xdr:colOff>485168</xdr:colOff>
      <xdr:row>185</xdr:row>
      <xdr:rowOff>129856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0027" y="25086642"/>
          <a:ext cx="4817186" cy="10285714"/>
        </a:xfrm>
        <a:prstGeom prst="rect">
          <a:avLst/>
        </a:prstGeom>
      </xdr:spPr>
    </xdr:pic>
    <xdr:clientData/>
  </xdr:twoCellAnchor>
  <xdr:twoCellAnchor editAs="oneCell">
    <xdr:from>
      <xdr:col>40</xdr:col>
      <xdr:colOff>122464</xdr:colOff>
      <xdr:row>130</xdr:row>
      <xdr:rowOff>185571</xdr:rowOff>
    </xdr:from>
    <xdr:to>
      <xdr:col>49</xdr:col>
      <xdr:colOff>240143</xdr:colOff>
      <xdr:row>194</xdr:row>
      <xdr:rowOff>184047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40646" y="24950571"/>
          <a:ext cx="5572906" cy="12190476"/>
        </a:xfrm>
        <a:prstGeom prst="rect">
          <a:avLst/>
        </a:prstGeom>
      </xdr:spPr>
    </xdr:pic>
    <xdr:clientData/>
  </xdr:twoCellAnchor>
  <xdr:twoCellAnchor editAs="oneCell">
    <xdr:from>
      <xdr:col>49</xdr:col>
      <xdr:colOff>585107</xdr:colOff>
      <xdr:row>131</xdr:row>
      <xdr:rowOff>117535</xdr:rowOff>
    </xdr:from>
    <xdr:to>
      <xdr:col>59</xdr:col>
      <xdr:colOff>90463</xdr:colOff>
      <xdr:row>195</xdr:row>
      <xdr:rowOff>116011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58516" y="25073035"/>
          <a:ext cx="5566720" cy="12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zoomScale="115" zoomScaleNormal="115" workbookViewId="0">
      <selection activeCell="J6" sqref="J6"/>
    </sheetView>
  </sheetViews>
  <sheetFormatPr defaultRowHeight="15" x14ac:dyDescent="0.25"/>
  <cols>
    <col min="1" max="1" width="6" style="4" customWidth="1"/>
    <col min="2" max="2" width="13.28515625" style="4" customWidth="1"/>
    <col min="3" max="3" width="12.140625" style="4" bestFit="1" customWidth="1"/>
    <col min="4" max="4" width="12.85546875" style="4" customWidth="1"/>
    <col min="5" max="5" width="17.28515625" style="4" customWidth="1"/>
    <col min="6" max="6" width="12" style="4" customWidth="1"/>
    <col min="7" max="7" width="51.140625" style="4" bestFit="1" customWidth="1"/>
    <col min="8" max="8" width="13.28515625" bestFit="1" customWidth="1"/>
    <col min="9" max="9" width="12.140625" bestFit="1" customWidth="1"/>
    <col min="10" max="10" width="10.28515625" bestFit="1" customWidth="1"/>
    <col min="11" max="11" width="10.42578125" bestFit="1" customWidth="1"/>
    <col min="12" max="12" width="10.42578125" customWidth="1"/>
    <col min="13" max="13" width="7.7109375" customWidth="1"/>
    <col min="14" max="18" width="10.42578125" customWidth="1"/>
    <col min="19" max="19" width="16.85546875" bestFit="1" customWidth="1"/>
    <col min="20" max="20" width="11.5703125" bestFit="1" customWidth="1"/>
  </cols>
  <sheetData>
    <row r="1" spans="1:24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</row>
    <row r="2" spans="1:24" x14ac:dyDescent="0.25">
      <c r="A2" s="3"/>
      <c r="B2" s="3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8.5" x14ac:dyDescent="0.25">
      <c r="A3" s="8" t="s">
        <v>1</v>
      </c>
      <c r="B3" s="8" t="s">
        <v>2</v>
      </c>
      <c r="C3" s="8" t="s">
        <v>7</v>
      </c>
      <c r="D3" s="8"/>
      <c r="E3" s="8"/>
      <c r="F3" s="60" t="s">
        <v>174</v>
      </c>
      <c r="G3" s="8" t="s">
        <v>8</v>
      </c>
      <c r="H3" s="8" t="s">
        <v>5</v>
      </c>
      <c r="I3" s="8" t="s">
        <v>6</v>
      </c>
      <c r="J3" s="8" t="s">
        <v>69</v>
      </c>
      <c r="K3" s="8" t="s">
        <v>68</v>
      </c>
      <c r="L3" s="3" t="s">
        <v>177</v>
      </c>
      <c r="M3" s="3" t="s">
        <v>178</v>
      </c>
      <c r="N3" s="3"/>
      <c r="O3" s="3"/>
      <c r="P3" s="3" t="s">
        <v>178</v>
      </c>
      <c r="Q3" s="3"/>
      <c r="R3" s="3"/>
      <c r="S3" s="2"/>
      <c r="T3" s="2"/>
      <c r="U3" s="1" t="s">
        <v>72</v>
      </c>
      <c r="V3" s="2"/>
      <c r="W3" s="2"/>
      <c r="X3" s="2"/>
    </row>
    <row r="4" spans="1:24" ht="15.75" x14ac:dyDescent="0.25">
      <c r="A4" s="15">
        <v>1</v>
      </c>
      <c r="B4" s="16" t="s">
        <v>25</v>
      </c>
      <c r="C4" s="16">
        <v>44974</v>
      </c>
      <c r="D4" s="16"/>
      <c r="E4" s="16"/>
      <c r="F4" s="9"/>
      <c r="G4" s="17" t="s">
        <v>28</v>
      </c>
      <c r="H4" s="16" t="s">
        <v>3</v>
      </c>
      <c r="I4" s="16" t="s">
        <v>4</v>
      </c>
      <c r="J4" s="33" t="s">
        <v>176</v>
      </c>
      <c r="K4" s="20" t="s">
        <v>67</v>
      </c>
      <c r="L4" s="49">
        <v>33</v>
      </c>
      <c r="M4" s="49">
        <v>1</v>
      </c>
      <c r="N4" s="49" t="s">
        <v>196</v>
      </c>
      <c r="O4" s="49" t="s">
        <v>206</v>
      </c>
      <c r="P4" s="49">
        <v>4</v>
      </c>
      <c r="Q4" s="49">
        <v>63</v>
      </c>
      <c r="R4" s="49" t="s">
        <v>208</v>
      </c>
      <c r="S4" s="32">
        <f>+S5*2</f>
        <v>124000000</v>
      </c>
      <c r="T4" s="1">
        <v>66.75</v>
      </c>
      <c r="U4" s="1" t="s">
        <v>171</v>
      </c>
      <c r="V4" s="1">
        <v>198</v>
      </c>
      <c r="W4" s="1"/>
      <c r="X4" s="1"/>
    </row>
    <row r="5" spans="1:24" ht="15.75" x14ac:dyDescent="0.25">
      <c r="A5" s="15">
        <f>1+A4</f>
        <v>2</v>
      </c>
      <c r="B5" s="16" t="s">
        <v>25</v>
      </c>
      <c r="C5" s="16">
        <v>44974</v>
      </c>
      <c r="D5" s="16"/>
      <c r="E5" s="16"/>
      <c r="F5" s="9"/>
      <c r="G5" s="17" t="s">
        <v>26</v>
      </c>
      <c r="H5" s="16" t="s">
        <v>27</v>
      </c>
      <c r="I5" s="16" t="s">
        <v>4</v>
      </c>
      <c r="J5" s="33" t="s">
        <v>179</v>
      </c>
      <c r="K5" s="20" t="s">
        <v>67</v>
      </c>
      <c r="L5" s="49">
        <v>33000000</v>
      </c>
      <c r="M5" s="49">
        <v>1</v>
      </c>
      <c r="N5" s="49" t="s">
        <v>196</v>
      </c>
      <c r="O5" s="49" t="s">
        <v>207</v>
      </c>
      <c r="P5" s="49">
        <v>4</v>
      </c>
      <c r="Q5" s="49">
        <v>63</v>
      </c>
      <c r="R5" s="49" t="s">
        <v>208</v>
      </c>
      <c r="S5" s="32">
        <v>62000000</v>
      </c>
      <c r="T5" s="1">
        <v>63.75</v>
      </c>
      <c r="U5" s="1" t="s">
        <v>171</v>
      </c>
      <c r="V5" s="1">
        <v>198</v>
      </c>
      <c r="W5" s="1"/>
      <c r="X5" s="1"/>
    </row>
    <row r="6" spans="1:24" x14ac:dyDescent="0.25">
      <c r="A6" s="15">
        <f t="shared" ref="A6:A20" si="0">1+A5</f>
        <v>3</v>
      </c>
      <c r="B6" s="16" t="s">
        <v>25</v>
      </c>
      <c r="C6" s="16">
        <v>44974</v>
      </c>
      <c r="D6" s="16" t="s">
        <v>30</v>
      </c>
      <c r="E6" s="19">
        <v>42809785940011</v>
      </c>
      <c r="F6" s="9"/>
      <c r="G6" s="17" t="s">
        <v>31</v>
      </c>
      <c r="H6" s="16" t="s">
        <v>29</v>
      </c>
      <c r="I6" s="16" t="s">
        <v>4</v>
      </c>
      <c r="K6" s="20" t="s">
        <v>67</v>
      </c>
      <c r="N6" s="49"/>
      <c r="O6" s="49" t="s">
        <v>175</v>
      </c>
      <c r="P6" s="49">
        <v>5</v>
      </c>
      <c r="Q6" s="49">
        <v>63</v>
      </c>
      <c r="R6" s="49" t="s">
        <v>208</v>
      </c>
      <c r="S6" s="32">
        <v>124123456</v>
      </c>
      <c r="T6" s="1">
        <v>48</v>
      </c>
      <c r="U6" s="1" t="s">
        <v>171</v>
      </c>
      <c r="V6" s="1">
        <v>62.4</v>
      </c>
      <c r="W6" s="1"/>
      <c r="X6" s="1"/>
    </row>
    <row r="7" spans="1:24" ht="15.75" x14ac:dyDescent="0.25">
      <c r="A7" s="15">
        <f t="shared" si="0"/>
        <v>4</v>
      </c>
      <c r="B7" s="16" t="s">
        <v>25</v>
      </c>
      <c r="C7" s="16">
        <v>44974</v>
      </c>
      <c r="D7" s="16" t="s">
        <v>32</v>
      </c>
      <c r="E7" s="19">
        <v>32911662150013</v>
      </c>
      <c r="F7" s="9"/>
      <c r="G7" s="17" t="s">
        <v>47</v>
      </c>
      <c r="H7" s="16" t="s">
        <v>37</v>
      </c>
      <c r="I7" s="16" t="s">
        <v>4</v>
      </c>
      <c r="J7" s="33" t="s">
        <v>180</v>
      </c>
      <c r="K7" s="20" t="s">
        <v>67</v>
      </c>
      <c r="L7" s="49">
        <v>33000000</v>
      </c>
      <c r="M7" s="49">
        <v>9</v>
      </c>
      <c r="N7" s="49" t="s">
        <v>181</v>
      </c>
      <c r="O7" s="57" t="s">
        <v>209</v>
      </c>
      <c r="P7" s="57">
        <v>4</v>
      </c>
      <c r="Q7" s="57">
        <v>63</v>
      </c>
      <c r="R7" s="57" t="s">
        <v>196</v>
      </c>
      <c r="S7" s="32">
        <v>123456789</v>
      </c>
      <c r="T7" s="1">
        <v>48</v>
      </c>
      <c r="U7" s="1" t="s">
        <v>171</v>
      </c>
      <c r="V7" s="1">
        <v>74.099999999999994</v>
      </c>
      <c r="W7" s="1"/>
      <c r="X7" s="1"/>
    </row>
    <row r="8" spans="1:24" ht="15.75" x14ac:dyDescent="0.25">
      <c r="A8" s="15">
        <f t="shared" si="0"/>
        <v>5</v>
      </c>
      <c r="B8" s="16" t="s">
        <v>46</v>
      </c>
      <c r="C8" s="16">
        <v>44974</v>
      </c>
      <c r="D8" s="16" t="s">
        <v>33</v>
      </c>
      <c r="E8" s="19">
        <v>42110702150018</v>
      </c>
      <c r="F8" s="9"/>
      <c r="G8" s="17" t="s">
        <v>60</v>
      </c>
      <c r="H8" s="16" t="s">
        <v>43</v>
      </c>
      <c r="I8" s="16" t="s">
        <v>44</v>
      </c>
      <c r="J8" s="33" t="s">
        <v>182</v>
      </c>
      <c r="K8" s="20" t="s">
        <v>67</v>
      </c>
      <c r="L8" s="49">
        <v>33000000</v>
      </c>
      <c r="M8" s="49">
        <v>3</v>
      </c>
      <c r="N8" s="49" t="s">
        <v>181</v>
      </c>
      <c r="O8" s="57" t="s">
        <v>210</v>
      </c>
      <c r="P8" s="57">
        <v>2</v>
      </c>
      <c r="Q8" s="57">
        <v>63</v>
      </c>
      <c r="R8" s="57" t="s">
        <v>196</v>
      </c>
      <c r="S8" s="32">
        <v>49638447</v>
      </c>
      <c r="T8" s="1">
        <v>51</v>
      </c>
      <c r="U8" s="1" t="s">
        <v>171</v>
      </c>
      <c r="V8" s="1">
        <v>62.4</v>
      </c>
      <c r="W8" s="1"/>
      <c r="X8" s="1"/>
    </row>
    <row r="9" spans="1:24" s="46" customFormat="1" ht="15.75" x14ac:dyDescent="0.25">
      <c r="A9" s="38">
        <f t="shared" si="0"/>
        <v>6</v>
      </c>
      <c r="B9" s="39" t="s">
        <v>25</v>
      </c>
      <c r="C9" s="39">
        <v>44974</v>
      </c>
      <c r="D9" s="39" t="s">
        <v>34</v>
      </c>
      <c r="E9" s="40">
        <v>62702005940010</v>
      </c>
      <c r="F9" s="9"/>
      <c r="G9" s="41" t="s">
        <v>36</v>
      </c>
      <c r="H9" s="39" t="s">
        <v>35</v>
      </c>
      <c r="I9" s="39" t="s">
        <v>4</v>
      </c>
      <c r="J9" s="42">
        <v>4536881</v>
      </c>
      <c r="K9" s="43" t="s">
        <v>67</v>
      </c>
      <c r="L9" s="49"/>
      <c r="M9" s="50"/>
      <c r="N9" s="49"/>
      <c r="O9" s="50"/>
      <c r="P9" s="50"/>
      <c r="Q9" s="50"/>
      <c r="R9" s="50"/>
      <c r="S9" s="44">
        <f>+S8+S7</f>
        <v>173095236</v>
      </c>
      <c r="T9" s="44">
        <f>+S9/30</f>
        <v>5769841.2000000002</v>
      </c>
      <c r="U9" s="45"/>
      <c r="V9" s="45"/>
      <c r="W9" s="45"/>
      <c r="X9" s="45"/>
    </row>
    <row r="10" spans="1:24" x14ac:dyDescent="0.25">
      <c r="A10" s="8">
        <f t="shared" si="0"/>
        <v>7</v>
      </c>
      <c r="B10" s="9"/>
      <c r="C10" s="16"/>
      <c r="D10" s="9"/>
      <c r="E10" s="14"/>
      <c r="F10" s="9"/>
      <c r="G10" s="9"/>
      <c r="H10" s="9"/>
      <c r="I10" s="9"/>
      <c r="K10" s="12"/>
      <c r="L10" s="1"/>
      <c r="M10" s="1"/>
      <c r="N10" s="1"/>
      <c r="O10" s="1"/>
      <c r="P10" s="1"/>
      <c r="Q10" s="1"/>
      <c r="R10" s="1"/>
      <c r="S10" s="32"/>
      <c r="T10" s="1"/>
      <c r="U10" s="1"/>
      <c r="V10" s="1"/>
      <c r="W10" s="1"/>
      <c r="X10" s="1"/>
    </row>
    <row r="11" spans="1:24" ht="15.75" x14ac:dyDescent="0.25">
      <c r="A11" s="8">
        <f t="shared" si="0"/>
        <v>8</v>
      </c>
      <c r="B11" s="9"/>
      <c r="C11" s="16"/>
      <c r="D11" s="9"/>
      <c r="E11" s="14"/>
      <c r="F11" s="9"/>
      <c r="G11" s="9"/>
      <c r="H11" s="9"/>
      <c r="I11" s="9"/>
      <c r="J11" s="34"/>
      <c r="K11" s="11"/>
      <c r="S11" s="32"/>
    </row>
    <row r="12" spans="1:24" ht="15.75" x14ac:dyDescent="0.25">
      <c r="A12" s="8">
        <f t="shared" si="0"/>
        <v>9</v>
      </c>
      <c r="B12" s="9" t="s">
        <v>46</v>
      </c>
      <c r="C12" s="16">
        <v>44974</v>
      </c>
      <c r="D12" s="9" t="s">
        <v>38</v>
      </c>
      <c r="E12" s="14">
        <v>43011652150048</v>
      </c>
      <c r="F12" s="9">
        <v>42168</v>
      </c>
      <c r="G12" s="13" t="s">
        <v>41</v>
      </c>
      <c r="H12" s="9" t="s">
        <v>40</v>
      </c>
      <c r="I12" s="9" t="s">
        <v>4</v>
      </c>
      <c r="J12" s="56">
        <v>4506712</v>
      </c>
      <c r="K12" s="10" t="s">
        <v>67</v>
      </c>
      <c r="L12" s="49">
        <v>63000000</v>
      </c>
      <c r="M12" s="50">
        <v>4</v>
      </c>
      <c r="N12" s="49" t="s">
        <v>181</v>
      </c>
      <c r="O12" s="4"/>
      <c r="P12" s="4"/>
      <c r="Q12" s="4"/>
      <c r="R12" s="4"/>
      <c r="S12" s="32">
        <v>25765030</v>
      </c>
      <c r="T12">
        <v>69.224999999999994</v>
      </c>
      <c r="U12" t="s">
        <v>171</v>
      </c>
      <c r="V12">
        <v>198</v>
      </c>
    </row>
    <row r="13" spans="1:24" ht="15.75" x14ac:dyDescent="0.25">
      <c r="A13" s="8">
        <f t="shared" si="0"/>
        <v>10</v>
      </c>
      <c r="B13" s="9" t="s">
        <v>46</v>
      </c>
      <c r="C13" s="16">
        <v>44974</v>
      </c>
      <c r="D13" s="9" t="s">
        <v>39</v>
      </c>
      <c r="E13" s="14">
        <v>43008985940039</v>
      </c>
      <c r="F13" s="9">
        <v>43524</v>
      </c>
      <c r="G13" s="13" t="s">
        <v>45</v>
      </c>
      <c r="H13" s="9" t="s">
        <v>42</v>
      </c>
      <c r="I13" s="9" t="s">
        <v>4</v>
      </c>
      <c r="J13" s="56" t="s">
        <v>195</v>
      </c>
      <c r="K13" s="10" t="s">
        <v>67</v>
      </c>
      <c r="L13" s="49">
        <v>63000000</v>
      </c>
      <c r="M13" s="4">
        <v>4</v>
      </c>
      <c r="N13" s="49" t="s">
        <v>181</v>
      </c>
      <c r="O13" s="4"/>
      <c r="P13" s="4"/>
      <c r="Q13" s="4"/>
      <c r="R13" s="4"/>
      <c r="S13" s="32"/>
      <c r="T13">
        <v>48.75</v>
      </c>
      <c r="U13" t="s">
        <v>171</v>
      </c>
      <c r="V13">
        <v>198</v>
      </c>
    </row>
    <row r="14" spans="1:24" ht="15.75" x14ac:dyDescent="0.25">
      <c r="A14" s="21">
        <f t="shared" si="0"/>
        <v>11</v>
      </c>
      <c r="B14" s="22" t="s">
        <v>46</v>
      </c>
      <c r="C14" s="16">
        <v>44974</v>
      </c>
      <c r="D14" s="22" t="s">
        <v>51</v>
      </c>
      <c r="E14" s="23">
        <v>31003932150029</v>
      </c>
      <c r="F14" s="9">
        <v>41473</v>
      </c>
      <c r="G14" s="24" t="s">
        <v>48</v>
      </c>
      <c r="H14" s="22" t="s">
        <v>50</v>
      </c>
      <c r="I14" s="22" t="s">
        <v>49</v>
      </c>
      <c r="J14" s="35" t="s">
        <v>176</v>
      </c>
      <c r="K14" s="27" t="s">
        <v>67</v>
      </c>
      <c r="L14" s="49">
        <v>63000000</v>
      </c>
      <c r="M14" s="51">
        <v>1</v>
      </c>
      <c r="N14" s="51" t="s">
        <v>196</v>
      </c>
      <c r="O14" s="51"/>
      <c r="P14" s="51"/>
      <c r="Q14" s="51"/>
      <c r="R14" s="51"/>
      <c r="S14" s="32" t="s">
        <v>138</v>
      </c>
      <c r="T14">
        <v>43.5</v>
      </c>
      <c r="U14" t="s">
        <v>171</v>
      </c>
      <c r="V14">
        <v>249</v>
      </c>
    </row>
    <row r="15" spans="1:24" ht="15.75" x14ac:dyDescent="0.25">
      <c r="A15" s="21">
        <f t="shared" si="0"/>
        <v>12</v>
      </c>
      <c r="B15" s="22" t="s">
        <v>46</v>
      </c>
      <c r="C15" s="16">
        <v>44974</v>
      </c>
      <c r="D15" s="22" t="s">
        <v>53</v>
      </c>
      <c r="E15" s="23">
        <v>41309742150053</v>
      </c>
      <c r="F15" s="9">
        <v>42410</v>
      </c>
      <c r="G15" s="24" t="s">
        <v>54</v>
      </c>
      <c r="H15" s="22" t="s">
        <v>52</v>
      </c>
      <c r="I15" s="22" t="s">
        <v>49</v>
      </c>
      <c r="J15" s="35">
        <v>4506637</v>
      </c>
      <c r="K15" s="27" t="s">
        <v>67</v>
      </c>
      <c r="L15" s="49">
        <v>63000000</v>
      </c>
      <c r="M15" s="51">
        <v>1</v>
      </c>
      <c r="N15" s="51" t="s">
        <v>196</v>
      </c>
      <c r="O15" s="51"/>
      <c r="P15" s="51"/>
      <c r="Q15" s="51"/>
      <c r="R15" s="51"/>
      <c r="S15" s="32" t="s">
        <v>138</v>
      </c>
      <c r="T15">
        <v>43.5</v>
      </c>
      <c r="U15" t="s">
        <v>171</v>
      </c>
      <c r="V15">
        <v>96</v>
      </c>
    </row>
    <row r="16" spans="1:24" ht="15.75" x14ac:dyDescent="0.25">
      <c r="A16" s="21">
        <f t="shared" si="0"/>
        <v>13</v>
      </c>
      <c r="B16" s="22" t="s">
        <v>46</v>
      </c>
      <c r="C16" s="16">
        <v>44974</v>
      </c>
      <c r="D16" s="22" t="s">
        <v>58</v>
      </c>
      <c r="E16" s="23">
        <v>61008005940032</v>
      </c>
      <c r="F16" s="9">
        <v>42832</v>
      </c>
      <c r="G16" s="24" t="s">
        <v>59</v>
      </c>
      <c r="H16" s="22" t="s">
        <v>55</v>
      </c>
      <c r="I16" s="22" t="s">
        <v>49</v>
      </c>
      <c r="J16" s="35">
        <v>4506638</v>
      </c>
      <c r="K16" s="27" t="s">
        <v>67</v>
      </c>
      <c r="L16" s="49">
        <v>63000000</v>
      </c>
      <c r="M16" s="51">
        <v>1</v>
      </c>
      <c r="N16" s="51" t="s">
        <v>196</v>
      </c>
      <c r="O16" s="51"/>
      <c r="P16" s="51"/>
      <c r="Q16" s="51"/>
      <c r="R16" s="51"/>
      <c r="S16" s="32" t="s">
        <v>138</v>
      </c>
      <c r="T16">
        <v>43.5</v>
      </c>
      <c r="U16" t="s">
        <v>171</v>
      </c>
      <c r="V16">
        <v>257.39999999999998</v>
      </c>
    </row>
    <row r="17" spans="1:19" ht="15.75" x14ac:dyDescent="0.25">
      <c r="A17" s="21">
        <f t="shared" si="0"/>
        <v>14</v>
      </c>
      <c r="B17" s="22" t="s">
        <v>46</v>
      </c>
      <c r="C17" s="16">
        <v>44974</v>
      </c>
      <c r="D17" s="22" t="s">
        <v>70</v>
      </c>
      <c r="E17" s="23">
        <v>30511932150039</v>
      </c>
      <c r="F17" s="9"/>
      <c r="G17" s="22"/>
      <c r="H17" s="22" t="s">
        <v>71</v>
      </c>
      <c r="I17" s="22" t="s">
        <v>44</v>
      </c>
      <c r="J17" s="35">
        <v>4576185</v>
      </c>
      <c r="K17" s="27"/>
      <c r="L17" s="51"/>
      <c r="M17" s="51"/>
      <c r="N17" s="51"/>
      <c r="O17" s="51"/>
      <c r="P17" s="51"/>
      <c r="Q17" s="51"/>
      <c r="R17" s="51"/>
      <c r="S17" s="32"/>
    </row>
    <row r="18" spans="1:19" ht="15.75" x14ac:dyDescent="0.25">
      <c r="A18" s="21">
        <f t="shared" si="0"/>
        <v>15</v>
      </c>
      <c r="B18" s="27"/>
      <c r="C18" s="16"/>
      <c r="D18" s="27"/>
      <c r="E18" s="23"/>
      <c r="F18" s="9"/>
      <c r="G18" s="27"/>
      <c r="H18" s="26"/>
      <c r="I18" s="26"/>
      <c r="J18" s="25"/>
      <c r="K18" s="27"/>
      <c r="L18" s="51"/>
      <c r="M18" s="51"/>
      <c r="N18" s="51"/>
      <c r="O18" s="51"/>
      <c r="P18" s="51"/>
      <c r="Q18" s="51"/>
      <c r="R18" s="51"/>
      <c r="S18" s="32"/>
    </row>
    <row r="19" spans="1:19" x14ac:dyDescent="0.25">
      <c r="A19" s="8">
        <f t="shared" si="0"/>
        <v>16</v>
      </c>
      <c r="B19" s="10"/>
      <c r="C19" s="16"/>
      <c r="D19" s="10"/>
      <c r="E19" s="14"/>
      <c r="F19" s="9"/>
      <c r="G19" s="24" t="s">
        <v>56</v>
      </c>
      <c r="H19" s="9" t="s">
        <v>57</v>
      </c>
      <c r="I19" s="9" t="s">
        <v>49</v>
      </c>
      <c r="J19" s="11"/>
      <c r="K19" s="11"/>
      <c r="S19" s="32"/>
    </row>
    <row r="20" spans="1:19" x14ac:dyDescent="0.25">
      <c r="A20" s="8">
        <f t="shared" si="0"/>
        <v>17</v>
      </c>
      <c r="B20" s="10"/>
      <c r="C20" s="16"/>
      <c r="D20" s="10"/>
      <c r="E20" s="14"/>
      <c r="F20" s="9"/>
      <c r="G20" s="10"/>
      <c r="H20" s="11"/>
      <c r="I20" s="11"/>
      <c r="J20" s="11"/>
      <c r="K20" s="11"/>
      <c r="S20" s="32"/>
    </row>
    <row r="21" spans="1:19" x14ac:dyDescent="0.25">
      <c r="A21" s="10"/>
      <c r="B21" s="22" t="s">
        <v>46</v>
      </c>
      <c r="C21" s="16">
        <v>44974</v>
      </c>
      <c r="D21" s="22" t="s">
        <v>61</v>
      </c>
      <c r="E21" s="23">
        <v>33006932150086</v>
      </c>
      <c r="F21" s="9"/>
      <c r="G21" s="24" t="s">
        <v>63</v>
      </c>
      <c r="H21" s="9" t="s">
        <v>62</v>
      </c>
      <c r="I21" s="11" t="s">
        <v>4</v>
      </c>
      <c r="J21" s="53" t="s">
        <v>204</v>
      </c>
      <c r="K21" s="10" t="s">
        <v>67</v>
      </c>
      <c r="L21" s="49">
        <v>63000000</v>
      </c>
      <c r="M21" s="4">
        <v>1</v>
      </c>
      <c r="N21" s="51" t="s">
        <v>196</v>
      </c>
      <c r="O21" s="4"/>
      <c r="P21" s="4"/>
      <c r="Q21" s="4"/>
      <c r="R21" s="4"/>
    </row>
    <row r="22" spans="1:19" x14ac:dyDescent="0.25">
      <c r="B22" s="22" t="s">
        <v>46</v>
      </c>
      <c r="C22" s="16">
        <v>44974</v>
      </c>
      <c r="D22" s="22" t="s">
        <v>64</v>
      </c>
      <c r="E22" s="23">
        <v>42103975940035</v>
      </c>
      <c r="F22" s="9"/>
      <c r="G22" s="24" t="s">
        <v>66</v>
      </c>
      <c r="H22" t="s">
        <v>65</v>
      </c>
      <c r="I22" s="11" t="s">
        <v>4</v>
      </c>
      <c r="J22" s="54" t="s">
        <v>205</v>
      </c>
      <c r="K22" s="10" t="s">
        <v>67</v>
      </c>
      <c r="L22" s="49">
        <v>63000000</v>
      </c>
      <c r="M22" s="4">
        <v>1</v>
      </c>
      <c r="N22" s="51" t="s">
        <v>196</v>
      </c>
      <c r="O22" s="4"/>
      <c r="P22" s="4"/>
      <c r="Q22" s="4"/>
      <c r="R22" s="4"/>
    </row>
    <row r="23" spans="1:19" x14ac:dyDescent="0.25">
      <c r="E23" s="14"/>
      <c r="F23" s="48"/>
      <c r="J23" s="55"/>
    </row>
    <row r="24" spans="1:19" x14ac:dyDescent="0.25">
      <c r="E24" s="14"/>
      <c r="F24" s="48"/>
    </row>
    <row r="25" spans="1:19" x14ac:dyDescent="0.25">
      <c r="E25" s="14"/>
      <c r="F25" s="48"/>
    </row>
    <row r="26" spans="1:19" x14ac:dyDescent="0.25">
      <c r="E26" s="14"/>
      <c r="F26" s="48"/>
      <c r="G26" s="4">
        <f>6*60000</f>
        <v>360000</v>
      </c>
    </row>
    <row r="27" spans="1:19" x14ac:dyDescent="0.25">
      <c r="E27" s="14"/>
      <c r="F27" s="48"/>
    </row>
    <row r="28" spans="1:19" x14ac:dyDescent="0.25">
      <c r="E28" s="14"/>
      <c r="F28" s="48"/>
    </row>
    <row r="29" spans="1:19" x14ac:dyDescent="0.25">
      <c r="E29" s="14"/>
      <c r="F29" s="48"/>
    </row>
    <row r="30" spans="1:19" x14ac:dyDescent="0.25">
      <c r="E30" s="14"/>
      <c r="F30" s="48"/>
    </row>
    <row r="31" spans="1:19" x14ac:dyDescent="0.25">
      <c r="E31" s="14"/>
      <c r="F31" s="48"/>
    </row>
    <row r="32" spans="1:19" x14ac:dyDescent="0.25">
      <c r="E32" s="14"/>
      <c r="F32" s="48"/>
    </row>
    <row r="33" spans="5:6" x14ac:dyDescent="0.25">
      <c r="E33" s="14"/>
      <c r="F33" s="48"/>
    </row>
    <row r="34" spans="5:6" x14ac:dyDescent="0.25">
      <c r="E34" s="14"/>
      <c r="F34" s="48"/>
    </row>
  </sheetData>
  <mergeCells count="1">
    <mergeCell ref="A1:X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topLeftCell="B1" zoomScale="115" zoomScaleNormal="115" workbookViewId="0">
      <selection activeCell="H11" sqref="H11"/>
    </sheetView>
  </sheetViews>
  <sheetFormatPr defaultRowHeight="15" x14ac:dyDescent="0.25"/>
  <cols>
    <col min="1" max="1" width="6" style="4" customWidth="1"/>
    <col min="2" max="2" width="13.28515625" style="4" customWidth="1"/>
    <col min="3" max="3" width="12.140625" style="4" bestFit="1" customWidth="1"/>
    <col min="4" max="4" width="12.85546875" style="4" customWidth="1"/>
    <col min="5" max="6" width="17.28515625" style="4" customWidth="1"/>
    <col min="7" max="7" width="51.140625" style="4" bestFit="1" customWidth="1"/>
    <col min="8" max="8" width="13.28515625" bestFit="1" customWidth="1"/>
    <col min="9" max="9" width="12.140625" bestFit="1" customWidth="1"/>
    <col min="10" max="10" width="10.28515625" bestFit="1" customWidth="1"/>
    <col min="11" max="11" width="10.42578125" bestFit="1" customWidth="1"/>
    <col min="12" max="12" width="10.140625" bestFit="1" customWidth="1"/>
  </cols>
  <sheetData>
    <row r="1" spans="1:17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</row>
    <row r="2" spans="1:17" x14ac:dyDescent="0.25">
      <c r="A2" s="3"/>
      <c r="B2" s="3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8" t="s">
        <v>1</v>
      </c>
      <c r="B3" s="8" t="s">
        <v>2</v>
      </c>
      <c r="C3" s="8" t="s">
        <v>7</v>
      </c>
      <c r="D3" s="8" t="s">
        <v>106</v>
      </c>
      <c r="E3" s="8" t="s">
        <v>107</v>
      </c>
      <c r="F3" s="8"/>
      <c r="G3" s="8" t="s">
        <v>8</v>
      </c>
      <c r="H3" s="8" t="s">
        <v>5</v>
      </c>
      <c r="I3" s="8" t="s">
        <v>6</v>
      </c>
      <c r="J3" s="8" t="s">
        <v>69</v>
      </c>
      <c r="K3" s="8" t="s">
        <v>68</v>
      </c>
      <c r="L3" s="2"/>
      <c r="M3" s="2"/>
      <c r="N3" s="1"/>
      <c r="O3" s="2"/>
      <c r="P3" s="2"/>
      <c r="Q3" s="2"/>
    </row>
    <row r="4" spans="1:17" ht="15.75" x14ac:dyDescent="0.25">
      <c r="A4" s="15">
        <v>1</v>
      </c>
      <c r="B4" s="16"/>
      <c r="C4" s="16"/>
      <c r="D4" s="16" t="s">
        <v>108</v>
      </c>
      <c r="E4" s="19">
        <v>31109682150044</v>
      </c>
      <c r="F4" s="16">
        <v>44856</v>
      </c>
      <c r="G4" s="17" t="s">
        <v>137</v>
      </c>
      <c r="H4" s="16" t="s">
        <v>115</v>
      </c>
      <c r="I4" s="16" t="s">
        <v>125</v>
      </c>
      <c r="J4" s="18"/>
      <c r="K4" s="20"/>
      <c r="L4" s="1" t="s">
        <v>67</v>
      </c>
      <c r="M4" s="1"/>
      <c r="N4" s="1"/>
      <c r="O4" s="1"/>
      <c r="P4" s="1"/>
      <c r="Q4" s="1"/>
    </row>
    <row r="5" spans="1:17" ht="15.75" x14ac:dyDescent="0.25">
      <c r="A5" s="15">
        <f>1+A4</f>
        <v>2</v>
      </c>
      <c r="B5" s="16"/>
      <c r="C5" s="16"/>
      <c r="D5" s="16" t="s">
        <v>109</v>
      </c>
      <c r="E5" s="19">
        <v>31904915940010</v>
      </c>
      <c r="F5" s="16">
        <v>44856</v>
      </c>
      <c r="G5" s="17" t="s">
        <v>132</v>
      </c>
      <c r="H5" s="16" t="s">
        <v>116</v>
      </c>
      <c r="I5" s="16" t="s">
        <v>125</v>
      </c>
      <c r="J5" s="18"/>
      <c r="K5" s="20"/>
      <c r="L5" s="1" t="s">
        <v>67</v>
      </c>
      <c r="M5" s="1"/>
      <c r="N5" s="1"/>
      <c r="O5" s="1"/>
      <c r="P5" s="1"/>
      <c r="Q5" s="1"/>
    </row>
    <row r="6" spans="1:17" ht="15.75" x14ac:dyDescent="0.25">
      <c r="A6" s="15">
        <f t="shared" ref="A6:A13" si="0">1+A5</f>
        <v>3</v>
      </c>
      <c r="B6" s="16"/>
      <c r="C6" s="16"/>
      <c r="D6" s="16" t="s">
        <v>110</v>
      </c>
      <c r="E6" s="19">
        <v>31312852150050</v>
      </c>
      <c r="F6" s="16">
        <v>42815</v>
      </c>
      <c r="G6" s="17"/>
      <c r="H6" s="16" t="s">
        <v>117</v>
      </c>
      <c r="I6" s="16" t="s">
        <v>125</v>
      </c>
      <c r="J6" s="18"/>
      <c r="K6" s="20"/>
      <c r="L6" s="1" t="s">
        <v>67</v>
      </c>
      <c r="M6" s="1"/>
      <c r="N6" s="1"/>
      <c r="O6" s="1"/>
      <c r="P6" s="1"/>
      <c r="Q6" s="1"/>
    </row>
    <row r="7" spans="1:17" ht="15.75" x14ac:dyDescent="0.25">
      <c r="A7" s="15">
        <f t="shared" si="0"/>
        <v>4</v>
      </c>
      <c r="B7" s="16"/>
      <c r="C7" s="16"/>
      <c r="D7" s="16" t="s">
        <v>111</v>
      </c>
      <c r="E7" s="19">
        <v>51602005940019</v>
      </c>
      <c r="F7" s="16">
        <v>42816</v>
      </c>
      <c r="G7" s="17" t="s">
        <v>133</v>
      </c>
      <c r="H7" s="16" t="s">
        <v>119</v>
      </c>
      <c r="I7" s="16" t="s">
        <v>125</v>
      </c>
      <c r="J7" s="18"/>
      <c r="K7" s="20"/>
      <c r="L7" s="1" t="s">
        <v>67</v>
      </c>
      <c r="M7" s="1"/>
      <c r="N7" s="1"/>
      <c r="O7" s="1"/>
      <c r="P7" s="1"/>
      <c r="Q7" s="1"/>
    </row>
    <row r="8" spans="1:17" ht="15.75" x14ac:dyDescent="0.25">
      <c r="A8" s="15">
        <f t="shared" si="0"/>
        <v>5</v>
      </c>
      <c r="B8" s="16"/>
      <c r="C8" s="16"/>
      <c r="D8" s="16" t="s">
        <v>112</v>
      </c>
      <c r="E8" s="19">
        <v>40707965940023</v>
      </c>
      <c r="F8" s="16">
        <v>41427</v>
      </c>
      <c r="G8" s="17" t="s">
        <v>131</v>
      </c>
      <c r="H8" s="16" t="s">
        <v>118</v>
      </c>
      <c r="I8" s="16" t="s">
        <v>125</v>
      </c>
      <c r="J8" s="18"/>
      <c r="K8" s="20"/>
      <c r="L8" s="1" t="s">
        <v>67</v>
      </c>
      <c r="M8" s="1"/>
      <c r="N8" s="1"/>
      <c r="O8" s="1"/>
      <c r="P8" s="1"/>
      <c r="Q8" s="1"/>
    </row>
    <row r="9" spans="1:17" ht="15.75" x14ac:dyDescent="0.25">
      <c r="A9" s="15">
        <f t="shared" si="0"/>
        <v>6</v>
      </c>
      <c r="B9" s="16"/>
      <c r="C9" s="16"/>
      <c r="D9" s="16" t="s">
        <v>113</v>
      </c>
      <c r="E9" s="19">
        <v>40610702150017</v>
      </c>
      <c r="F9" s="16">
        <v>42337</v>
      </c>
      <c r="G9" s="17" t="s">
        <v>128</v>
      </c>
      <c r="H9" s="16" t="s">
        <v>126</v>
      </c>
      <c r="I9" s="16" t="s">
        <v>125</v>
      </c>
      <c r="J9" s="18"/>
      <c r="K9" s="20"/>
      <c r="L9" s="1" t="s">
        <v>67</v>
      </c>
      <c r="M9" s="1"/>
      <c r="N9" s="1"/>
      <c r="O9" s="1"/>
      <c r="P9" s="1"/>
      <c r="Q9" s="1"/>
    </row>
    <row r="10" spans="1:17" ht="15.75" x14ac:dyDescent="0.25">
      <c r="A10" s="15">
        <f t="shared" si="0"/>
        <v>7</v>
      </c>
      <c r="B10" s="16"/>
      <c r="C10" s="16"/>
      <c r="D10" s="16" t="s">
        <v>114</v>
      </c>
      <c r="E10" s="19">
        <v>40107882150051</v>
      </c>
      <c r="F10" s="16">
        <v>41509</v>
      </c>
      <c r="G10" s="17" t="s">
        <v>134</v>
      </c>
      <c r="H10" s="16" t="s">
        <v>120</v>
      </c>
      <c r="I10" s="16" t="s">
        <v>125</v>
      </c>
      <c r="J10" s="18"/>
      <c r="K10" s="28"/>
      <c r="L10" s="1" t="s">
        <v>67</v>
      </c>
      <c r="M10" s="1"/>
      <c r="N10" s="1"/>
      <c r="O10" s="1"/>
      <c r="P10" s="1"/>
      <c r="Q10" s="1"/>
    </row>
    <row r="11" spans="1:17" ht="15.75" x14ac:dyDescent="0.25">
      <c r="A11" s="8">
        <f t="shared" si="0"/>
        <v>8</v>
      </c>
      <c r="B11" s="9"/>
      <c r="C11" s="29"/>
      <c r="D11" s="29" t="s">
        <v>121</v>
      </c>
      <c r="E11" s="30">
        <v>52412025940011</v>
      </c>
      <c r="F11" s="29">
        <v>44026</v>
      </c>
      <c r="G11" s="13" t="s">
        <v>135</v>
      </c>
      <c r="H11" s="29" t="s">
        <v>124</v>
      </c>
      <c r="I11" s="29" t="s">
        <v>125</v>
      </c>
      <c r="J11" s="31"/>
      <c r="K11" s="11"/>
      <c r="L11" s="1" t="s">
        <v>67</v>
      </c>
    </row>
    <row r="12" spans="1:17" ht="15.75" x14ac:dyDescent="0.25">
      <c r="A12" s="8">
        <f t="shared" si="0"/>
        <v>9</v>
      </c>
      <c r="B12" s="9"/>
      <c r="C12" s="29"/>
      <c r="D12" s="29" t="s">
        <v>122</v>
      </c>
      <c r="E12" s="30">
        <v>30802752150016</v>
      </c>
      <c r="F12" s="29">
        <v>43460</v>
      </c>
      <c r="G12" s="13" t="s">
        <v>136</v>
      </c>
      <c r="H12" s="29" t="s">
        <v>127</v>
      </c>
      <c r="I12" s="29" t="s">
        <v>125</v>
      </c>
      <c r="J12" s="31"/>
      <c r="K12" s="10"/>
      <c r="L12" s="1" t="s">
        <v>67</v>
      </c>
    </row>
    <row r="13" spans="1:17" ht="15.75" x14ac:dyDescent="0.25">
      <c r="A13" s="8">
        <f t="shared" si="0"/>
        <v>10</v>
      </c>
      <c r="B13" s="9"/>
      <c r="C13" s="29"/>
      <c r="D13" s="29" t="s">
        <v>123</v>
      </c>
      <c r="E13" s="30">
        <v>32107772150014</v>
      </c>
      <c r="F13" s="29">
        <v>42338</v>
      </c>
      <c r="G13" s="13" t="s">
        <v>130</v>
      </c>
      <c r="H13" s="29" t="s">
        <v>129</v>
      </c>
      <c r="I13" s="29" t="s">
        <v>125</v>
      </c>
      <c r="J13" s="31"/>
      <c r="K13" s="10"/>
      <c r="L13" s="1" t="s">
        <v>67</v>
      </c>
    </row>
  </sheetData>
  <mergeCells count="1">
    <mergeCell ref="A1:Q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Q20"/>
  <sheetViews>
    <sheetView tabSelected="1" topLeftCell="G1" zoomScale="115" zoomScaleNormal="115" workbookViewId="0">
      <selection activeCell="H16" sqref="H16"/>
    </sheetView>
  </sheetViews>
  <sheetFormatPr defaultRowHeight="15" x14ac:dyDescent="0.25"/>
  <cols>
    <col min="1" max="1" width="6" style="4" customWidth="1"/>
    <col min="2" max="2" width="13.28515625" style="4" customWidth="1"/>
    <col min="3" max="3" width="12.140625" style="4" bestFit="1" customWidth="1"/>
    <col min="4" max="4" width="12.85546875" style="4" customWidth="1"/>
    <col min="5" max="6" width="17.28515625" style="4" customWidth="1"/>
    <col min="7" max="7" width="51.140625" style="4" bestFit="1" customWidth="1"/>
    <col min="8" max="8" width="13.5703125" bestFit="1" customWidth="1"/>
    <col min="9" max="9" width="15.5703125" bestFit="1" customWidth="1"/>
    <col min="10" max="10" width="10.28515625" bestFit="1" customWidth="1"/>
    <col min="11" max="11" width="10.42578125" bestFit="1" customWidth="1"/>
    <col min="12" max="12" width="10.140625" bestFit="1" customWidth="1"/>
  </cols>
  <sheetData>
    <row r="1" spans="1:17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</row>
    <row r="2" spans="1:17" x14ac:dyDescent="0.25">
      <c r="A2" s="3"/>
      <c r="B2" s="3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8" t="s">
        <v>1</v>
      </c>
      <c r="B3" s="8" t="s">
        <v>2</v>
      </c>
      <c r="C3" s="8" t="s">
        <v>7</v>
      </c>
      <c r="D3" s="8" t="s">
        <v>106</v>
      </c>
      <c r="E3" s="8" t="s">
        <v>107</v>
      </c>
      <c r="F3" s="8"/>
      <c r="G3" s="8" t="s">
        <v>8</v>
      </c>
      <c r="H3" s="8" t="s">
        <v>5</v>
      </c>
      <c r="I3" s="8" t="s">
        <v>6</v>
      </c>
      <c r="J3" s="8" t="s">
        <v>69</v>
      </c>
      <c r="K3" s="8" t="s">
        <v>68</v>
      </c>
      <c r="L3" s="2"/>
      <c r="M3" s="2"/>
      <c r="N3" s="1"/>
      <c r="O3" s="2"/>
      <c r="P3" s="2"/>
      <c r="Q3" s="2"/>
    </row>
    <row r="4" spans="1:17" x14ac:dyDescent="0.25">
      <c r="A4" s="15">
        <v>1</v>
      </c>
      <c r="B4" s="16"/>
      <c r="C4" s="16"/>
      <c r="D4" s="16"/>
      <c r="E4" s="19"/>
      <c r="F4" s="16"/>
      <c r="G4" s="36" t="s">
        <v>150</v>
      </c>
      <c r="H4" s="64" t="s">
        <v>151</v>
      </c>
      <c r="I4" s="47"/>
      <c r="J4" s="47" t="s">
        <v>230</v>
      </c>
      <c r="K4" s="20"/>
      <c r="L4" s="59" t="s">
        <v>67</v>
      </c>
      <c r="M4" s="59"/>
      <c r="N4" s="59">
        <v>39</v>
      </c>
      <c r="O4" s="59" t="s">
        <v>171</v>
      </c>
      <c r="P4" s="59"/>
      <c r="Q4" s="1"/>
    </row>
    <row r="5" spans="1:17" x14ac:dyDescent="0.25">
      <c r="A5" s="15">
        <f>1+A4</f>
        <v>2</v>
      </c>
      <c r="B5" s="16"/>
      <c r="C5" s="16"/>
      <c r="D5" s="16"/>
      <c r="E5" s="19"/>
      <c r="F5" s="16"/>
      <c r="G5" s="36" t="s">
        <v>139</v>
      </c>
      <c r="H5" s="16" t="s">
        <v>140</v>
      </c>
      <c r="I5" s="47"/>
      <c r="J5" s="47" t="s">
        <v>231</v>
      </c>
      <c r="K5" s="20"/>
      <c r="L5" s="59" t="s">
        <v>67</v>
      </c>
      <c r="M5" s="59">
        <v>0</v>
      </c>
      <c r="N5" s="59">
        <v>48</v>
      </c>
      <c r="O5" s="59" t="s">
        <v>171</v>
      </c>
      <c r="P5" s="59"/>
      <c r="Q5" s="1"/>
    </row>
    <row r="6" spans="1:17" x14ac:dyDescent="0.25">
      <c r="A6" s="15">
        <f t="shared" ref="A6:A20" si="0">1+A5</f>
        <v>3</v>
      </c>
      <c r="B6" s="16"/>
      <c r="C6" s="16"/>
      <c r="D6" s="16"/>
      <c r="E6" s="19"/>
      <c r="F6" s="16"/>
      <c r="G6" s="36" t="s">
        <v>141</v>
      </c>
      <c r="H6" s="16" t="s">
        <v>142</v>
      </c>
      <c r="I6" s="47"/>
      <c r="J6" s="47" t="s">
        <v>232</v>
      </c>
      <c r="K6" s="20"/>
      <c r="L6" s="59" t="s">
        <v>67</v>
      </c>
      <c r="M6" s="59">
        <v>0</v>
      </c>
      <c r="N6" s="59">
        <v>33</v>
      </c>
      <c r="O6" s="59" t="s">
        <v>171</v>
      </c>
      <c r="P6" s="59"/>
      <c r="Q6" s="1"/>
    </row>
    <row r="7" spans="1:17" x14ac:dyDescent="0.25">
      <c r="A7" s="15">
        <f t="shared" si="0"/>
        <v>4</v>
      </c>
      <c r="B7" s="16"/>
      <c r="C7" s="16"/>
      <c r="D7" s="16"/>
      <c r="E7" s="19"/>
      <c r="F7" s="16"/>
      <c r="G7" s="36" t="s">
        <v>143</v>
      </c>
      <c r="H7" s="64" t="s">
        <v>144</v>
      </c>
      <c r="I7" s="47"/>
      <c r="J7" s="47" t="s">
        <v>233</v>
      </c>
      <c r="K7" s="20"/>
      <c r="L7" s="59" t="s">
        <v>67</v>
      </c>
      <c r="M7" s="59">
        <v>62</v>
      </c>
      <c r="N7" s="59">
        <v>83</v>
      </c>
      <c r="O7" s="59" t="s">
        <v>171</v>
      </c>
      <c r="P7" s="59">
        <v>96</v>
      </c>
      <c r="Q7" s="1"/>
    </row>
    <row r="8" spans="1:17" ht="15.75" x14ac:dyDescent="0.25">
      <c r="A8" s="15">
        <f t="shared" si="0"/>
        <v>5</v>
      </c>
      <c r="B8" s="16"/>
      <c r="C8" s="16"/>
      <c r="D8" s="16"/>
      <c r="E8" s="19"/>
      <c r="F8" s="16"/>
      <c r="G8" s="36" t="s">
        <v>145</v>
      </c>
      <c r="H8" s="64" t="s">
        <v>146</v>
      </c>
      <c r="I8" s="47"/>
      <c r="J8" s="18" t="s">
        <v>234</v>
      </c>
      <c r="K8" s="20"/>
      <c r="L8" s="59" t="s">
        <v>67</v>
      </c>
      <c r="M8" s="59">
        <v>62</v>
      </c>
      <c r="N8" s="59">
        <v>69</v>
      </c>
      <c r="O8" s="59" t="s">
        <v>171</v>
      </c>
      <c r="P8" s="59"/>
      <c r="Q8" s="1"/>
    </row>
    <row r="9" spans="1:17" ht="15.75" x14ac:dyDescent="0.25">
      <c r="A9" s="15">
        <f t="shared" si="0"/>
        <v>6</v>
      </c>
      <c r="B9" s="16"/>
      <c r="C9" s="16"/>
      <c r="D9" s="16"/>
      <c r="E9" s="19"/>
      <c r="F9" s="16"/>
      <c r="G9" s="36" t="s">
        <v>149</v>
      </c>
      <c r="H9" s="64" t="s">
        <v>147</v>
      </c>
      <c r="I9" s="47"/>
      <c r="J9" s="18" t="s">
        <v>176</v>
      </c>
      <c r="K9" s="20"/>
      <c r="L9" s="59" t="s">
        <v>67</v>
      </c>
      <c r="M9" s="59">
        <v>0</v>
      </c>
      <c r="N9" s="59">
        <v>48</v>
      </c>
      <c r="O9" s="59" t="s">
        <v>171</v>
      </c>
      <c r="P9" s="59"/>
      <c r="Q9" s="1"/>
    </row>
    <row r="10" spans="1:17" ht="15.75" x14ac:dyDescent="0.25">
      <c r="A10" s="15">
        <f t="shared" si="0"/>
        <v>7</v>
      </c>
      <c r="B10" s="16"/>
      <c r="C10" s="16"/>
      <c r="D10" s="16"/>
      <c r="E10" s="19"/>
      <c r="F10" s="16"/>
      <c r="G10" s="36" t="s">
        <v>152</v>
      </c>
      <c r="H10" s="64" t="s">
        <v>148</v>
      </c>
      <c r="I10" s="47"/>
      <c r="J10" s="18" t="s">
        <v>179</v>
      </c>
      <c r="K10" s="28"/>
      <c r="L10" s="59" t="s">
        <v>67</v>
      </c>
      <c r="M10" s="59">
        <v>0</v>
      </c>
      <c r="N10" s="59">
        <v>48</v>
      </c>
      <c r="O10" s="59" t="s">
        <v>171</v>
      </c>
      <c r="P10" s="59"/>
      <c r="Q10" s="1"/>
    </row>
    <row r="11" spans="1:17" ht="15.75" x14ac:dyDescent="0.25">
      <c r="A11" s="8">
        <f t="shared" si="0"/>
        <v>8</v>
      </c>
      <c r="B11" s="9"/>
      <c r="C11" s="29"/>
      <c r="D11" s="29" t="s">
        <v>153</v>
      </c>
      <c r="E11" s="30">
        <v>31007792150014</v>
      </c>
      <c r="F11" s="29">
        <v>42223</v>
      </c>
      <c r="G11" s="58" t="s">
        <v>226</v>
      </c>
      <c r="H11" s="80" t="s">
        <v>154</v>
      </c>
      <c r="I11" s="47">
        <v>85886058</v>
      </c>
      <c r="J11" s="31" t="s">
        <v>227</v>
      </c>
      <c r="K11" s="11"/>
      <c r="L11" s="59"/>
      <c r="M11" s="4"/>
      <c r="N11" s="4"/>
      <c r="O11" s="4"/>
      <c r="P11" s="4"/>
    </row>
    <row r="12" spans="1:17" ht="15.75" x14ac:dyDescent="0.25">
      <c r="A12" s="8">
        <f t="shared" si="0"/>
        <v>9</v>
      </c>
      <c r="B12" s="9"/>
      <c r="C12" s="29"/>
      <c r="D12" s="29" t="s">
        <v>155</v>
      </c>
      <c r="E12" s="30">
        <v>41906772150044</v>
      </c>
      <c r="F12" s="29">
        <v>42403</v>
      </c>
      <c r="G12" s="58" t="s">
        <v>229</v>
      </c>
      <c r="H12" s="80" t="s">
        <v>156</v>
      </c>
      <c r="I12" s="47">
        <v>29107152</v>
      </c>
      <c r="J12" s="31" t="s">
        <v>228</v>
      </c>
      <c r="K12" s="10"/>
      <c r="L12" s="59"/>
      <c r="M12" s="4"/>
      <c r="N12" s="4"/>
      <c r="O12" s="4"/>
      <c r="P12" s="4"/>
    </row>
    <row r="13" spans="1:17" ht="15.75" x14ac:dyDescent="0.25">
      <c r="A13" s="8">
        <f t="shared" si="0"/>
        <v>10</v>
      </c>
      <c r="B13" s="9"/>
      <c r="C13" s="29"/>
      <c r="D13" s="29" t="s">
        <v>157</v>
      </c>
      <c r="E13" s="30">
        <v>31209732150014</v>
      </c>
      <c r="F13" s="29">
        <v>42062</v>
      </c>
      <c r="G13" s="58" t="s">
        <v>211</v>
      </c>
      <c r="H13" s="65" t="s">
        <v>158</v>
      </c>
      <c r="I13" s="47">
        <v>73277843</v>
      </c>
      <c r="J13" s="31" t="s">
        <v>212</v>
      </c>
      <c r="K13" s="10" t="s">
        <v>67</v>
      </c>
      <c r="L13" s="59"/>
      <c r="M13" s="59">
        <v>25</v>
      </c>
      <c r="N13" s="59">
        <v>2</v>
      </c>
      <c r="O13" s="4"/>
      <c r="P13" s="4"/>
    </row>
    <row r="14" spans="1:17" ht="15.75" x14ac:dyDescent="0.25">
      <c r="A14" s="8">
        <f t="shared" si="0"/>
        <v>11</v>
      </c>
      <c r="B14" s="10"/>
      <c r="C14" s="10"/>
      <c r="D14" s="29" t="s">
        <v>159</v>
      </c>
      <c r="E14" s="30">
        <v>32104902150032</v>
      </c>
      <c r="F14" s="29">
        <v>42245</v>
      </c>
      <c r="G14" s="58" t="s">
        <v>213</v>
      </c>
      <c r="H14" s="65" t="s">
        <v>160</v>
      </c>
      <c r="I14" s="47">
        <v>95970771</v>
      </c>
      <c r="J14" s="31" t="s">
        <v>214</v>
      </c>
      <c r="K14" s="11"/>
      <c r="L14" s="4" t="s">
        <v>220</v>
      </c>
      <c r="M14" s="4"/>
      <c r="N14" s="4"/>
      <c r="O14" s="4"/>
      <c r="P14" s="4"/>
    </row>
    <row r="15" spans="1:17" ht="15.75" x14ac:dyDescent="0.25">
      <c r="A15" s="8">
        <f t="shared" si="0"/>
        <v>12</v>
      </c>
      <c r="B15" s="10"/>
      <c r="C15" s="10"/>
      <c r="D15" s="29" t="s">
        <v>161</v>
      </c>
      <c r="E15" s="30">
        <v>52402005940041</v>
      </c>
      <c r="F15" s="29">
        <v>42782</v>
      </c>
      <c r="G15" s="58" t="s">
        <v>221</v>
      </c>
      <c r="H15" s="65" t="s">
        <v>162</v>
      </c>
      <c r="I15" s="47">
        <v>33081193</v>
      </c>
      <c r="J15" s="31" t="s">
        <v>215</v>
      </c>
      <c r="K15" s="11"/>
      <c r="L15" s="4"/>
      <c r="M15" s="4"/>
      <c r="N15" s="4"/>
      <c r="O15" s="4"/>
      <c r="P15" s="4"/>
    </row>
    <row r="16" spans="1:17" ht="15.75" x14ac:dyDescent="0.25">
      <c r="A16" s="8">
        <f t="shared" si="0"/>
        <v>13</v>
      </c>
      <c r="B16" s="10"/>
      <c r="C16" s="10"/>
      <c r="D16" s="29" t="s">
        <v>163</v>
      </c>
      <c r="E16" s="30">
        <v>42812512150016</v>
      </c>
      <c r="F16" s="29">
        <v>42222</v>
      </c>
      <c r="G16" s="58" t="s">
        <v>222</v>
      </c>
      <c r="H16" s="65" t="s">
        <v>164</v>
      </c>
      <c r="I16" s="47">
        <v>11134502</v>
      </c>
      <c r="J16" s="31" t="s">
        <v>216</v>
      </c>
      <c r="K16" s="11"/>
      <c r="L16" s="4"/>
      <c r="M16" s="4"/>
      <c r="N16" s="4"/>
      <c r="O16" s="4"/>
      <c r="P16" s="4"/>
    </row>
    <row r="17" spans="1:16" ht="15.75" x14ac:dyDescent="0.25">
      <c r="A17" s="8">
        <f t="shared" si="0"/>
        <v>14</v>
      </c>
      <c r="B17" s="10"/>
      <c r="C17" s="10"/>
      <c r="D17" s="29" t="s">
        <v>165</v>
      </c>
      <c r="E17" s="30">
        <v>40110522150052</v>
      </c>
      <c r="F17" s="29">
        <v>43257</v>
      </c>
      <c r="G17" s="58" t="s">
        <v>223</v>
      </c>
      <c r="H17" s="65" t="s">
        <v>166</v>
      </c>
      <c r="I17" s="47">
        <v>64778464</v>
      </c>
      <c r="J17" s="31" t="s">
        <v>217</v>
      </c>
      <c r="K17" s="11"/>
      <c r="L17" s="4"/>
      <c r="M17" s="4"/>
      <c r="N17" s="4"/>
      <c r="O17" s="4"/>
      <c r="P17" s="4"/>
    </row>
    <row r="18" spans="1:16" ht="15.75" x14ac:dyDescent="0.25">
      <c r="A18" s="8">
        <f t="shared" si="0"/>
        <v>15</v>
      </c>
      <c r="B18" s="10"/>
      <c r="C18" s="10"/>
      <c r="D18" s="29" t="s">
        <v>167</v>
      </c>
      <c r="E18" s="30">
        <v>41812772150024</v>
      </c>
      <c r="F18" s="29">
        <v>43257</v>
      </c>
      <c r="G18" s="58" t="s">
        <v>224</v>
      </c>
      <c r="H18" s="65" t="s">
        <v>168</v>
      </c>
      <c r="I18" s="47">
        <v>27024335</v>
      </c>
      <c r="J18" s="31" t="s">
        <v>218</v>
      </c>
      <c r="K18" s="11"/>
    </row>
    <row r="19" spans="1:16" ht="15.75" x14ac:dyDescent="0.25">
      <c r="A19" s="8">
        <f t="shared" si="0"/>
        <v>16</v>
      </c>
      <c r="B19" s="10"/>
      <c r="C19" s="10"/>
      <c r="D19" s="29" t="s">
        <v>169</v>
      </c>
      <c r="E19" s="30">
        <v>50708035940023</v>
      </c>
      <c r="F19" s="29">
        <v>44092</v>
      </c>
      <c r="G19" s="58" t="s">
        <v>225</v>
      </c>
      <c r="H19" s="29" t="s">
        <v>170</v>
      </c>
      <c r="I19" s="47">
        <v>80588875</v>
      </c>
      <c r="J19" s="31" t="s">
        <v>219</v>
      </c>
      <c r="K19" s="11"/>
    </row>
    <row r="20" spans="1:16" x14ac:dyDescent="0.25">
      <c r="A20" s="8">
        <f t="shared" si="0"/>
        <v>17</v>
      </c>
      <c r="B20" s="10"/>
      <c r="C20" s="10"/>
      <c r="D20" s="29" t="s">
        <v>172</v>
      </c>
      <c r="E20" s="30">
        <v>30311872170139</v>
      </c>
      <c r="F20" s="29"/>
      <c r="G20" s="10"/>
      <c r="H20" s="29" t="s">
        <v>173</v>
      </c>
      <c r="I20" s="47">
        <v>92153425</v>
      </c>
      <c r="J20" s="11"/>
      <c r="K20" s="11"/>
    </row>
  </sheetData>
  <mergeCells count="1">
    <mergeCell ref="A1:Q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"/>
  <sheetViews>
    <sheetView topLeftCell="D1" zoomScaleNormal="100" workbookViewId="0">
      <selection activeCell="G12" sqref="G12"/>
    </sheetView>
  </sheetViews>
  <sheetFormatPr defaultRowHeight="15" x14ac:dyDescent="0.25"/>
  <cols>
    <col min="1" max="1" width="6" style="4" customWidth="1"/>
    <col min="2" max="2" width="13.28515625" style="4" customWidth="1"/>
    <col min="3" max="3" width="12.140625" style="4" bestFit="1" customWidth="1"/>
    <col min="4" max="4" width="12.85546875" style="4" customWidth="1"/>
    <col min="5" max="6" width="17.28515625" style="4" customWidth="1"/>
    <col min="7" max="7" width="51.140625" style="4" bestFit="1" customWidth="1"/>
    <col min="8" max="8" width="13.5703125" bestFit="1" customWidth="1"/>
    <col min="9" max="9" width="15.5703125" bestFit="1" customWidth="1"/>
    <col min="10" max="10" width="10.28515625" bestFit="1" customWidth="1"/>
    <col min="11" max="11" width="10.42578125" bestFit="1" customWidth="1"/>
    <col min="12" max="12" width="14.28515625" bestFit="1" customWidth="1"/>
  </cols>
  <sheetData>
    <row r="1" spans="1:17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</row>
    <row r="2" spans="1:17" x14ac:dyDescent="0.25">
      <c r="A2" s="3"/>
      <c r="B2" s="3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8" t="s">
        <v>1</v>
      </c>
      <c r="B3" s="8" t="s">
        <v>2</v>
      </c>
      <c r="C3" s="8" t="s">
        <v>7</v>
      </c>
      <c r="D3" s="8" t="s">
        <v>106</v>
      </c>
      <c r="E3" s="8" t="s">
        <v>107</v>
      </c>
      <c r="F3" s="8"/>
      <c r="G3" s="8" t="s">
        <v>8</v>
      </c>
      <c r="H3" s="8" t="s">
        <v>5</v>
      </c>
      <c r="I3" s="8" t="s">
        <v>6</v>
      </c>
      <c r="J3" s="8" t="s">
        <v>69</v>
      </c>
      <c r="K3" s="8" t="s">
        <v>68</v>
      </c>
      <c r="L3" s="2"/>
      <c r="M3" s="2"/>
      <c r="N3" s="1"/>
      <c r="O3" s="2"/>
      <c r="P3" s="2"/>
      <c r="Q3" s="2"/>
    </row>
    <row r="4" spans="1:17" ht="15.75" x14ac:dyDescent="0.25">
      <c r="A4" s="15">
        <v>1</v>
      </c>
      <c r="B4" s="16"/>
      <c r="C4" s="16"/>
      <c r="D4" s="16" t="s">
        <v>183</v>
      </c>
      <c r="E4" s="19">
        <v>30208922210029</v>
      </c>
      <c r="F4" s="16">
        <v>41760</v>
      </c>
      <c r="G4" s="36" t="s">
        <v>184</v>
      </c>
      <c r="H4" s="16" t="s">
        <v>185</v>
      </c>
      <c r="I4" s="16" t="s">
        <v>4</v>
      </c>
      <c r="J4" s="37" t="s">
        <v>197</v>
      </c>
      <c r="K4" s="20" t="s">
        <v>67</v>
      </c>
      <c r="L4" s="52">
        <v>70000000</v>
      </c>
      <c r="M4" s="1"/>
      <c r="N4" s="1"/>
      <c r="O4" s="1"/>
      <c r="P4" s="1"/>
      <c r="Q4" s="1"/>
    </row>
    <row r="5" spans="1:17" ht="15.75" x14ac:dyDescent="0.25">
      <c r="A5" s="15">
        <f>1+A4</f>
        <v>2</v>
      </c>
      <c r="B5" s="16"/>
      <c r="C5" s="16"/>
      <c r="D5" s="16" t="s">
        <v>186</v>
      </c>
      <c r="E5" s="19">
        <v>40903952210036</v>
      </c>
      <c r="F5" s="16">
        <v>41816</v>
      </c>
      <c r="G5" s="36" t="s">
        <v>187</v>
      </c>
      <c r="H5" s="16" t="s">
        <v>188</v>
      </c>
      <c r="I5" s="16" t="s">
        <v>4</v>
      </c>
      <c r="J5" s="18" t="s">
        <v>198</v>
      </c>
      <c r="K5" s="20" t="s">
        <v>67</v>
      </c>
      <c r="L5" s="52">
        <v>70000000</v>
      </c>
      <c r="M5" s="1"/>
      <c r="N5" s="1"/>
      <c r="O5" s="1"/>
      <c r="P5" s="1"/>
      <c r="Q5" s="1"/>
    </row>
    <row r="6" spans="1:17" ht="15.75" x14ac:dyDescent="0.25">
      <c r="A6" s="15">
        <f t="shared" ref="A6:A21" si="0">1+A5</f>
        <v>3</v>
      </c>
      <c r="B6" s="16"/>
      <c r="C6" s="16"/>
      <c r="D6" s="16" t="s">
        <v>189</v>
      </c>
      <c r="E6" s="19">
        <v>31609652210058</v>
      </c>
      <c r="F6" s="16">
        <v>41606</v>
      </c>
      <c r="G6" s="36" t="s">
        <v>190</v>
      </c>
      <c r="H6" s="16" t="s">
        <v>191</v>
      </c>
      <c r="I6" s="16" t="s">
        <v>4</v>
      </c>
      <c r="J6" s="18" t="s">
        <v>199</v>
      </c>
      <c r="K6" s="20" t="s">
        <v>67</v>
      </c>
      <c r="L6" s="52">
        <v>70000000</v>
      </c>
      <c r="M6" s="1"/>
      <c r="N6" s="1"/>
      <c r="O6" s="1"/>
      <c r="P6" s="1"/>
      <c r="Q6" s="1"/>
    </row>
    <row r="7" spans="1:17" ht="15.75" x14ac:dyDescent="0.25">
      <c r="A7" s="15">
        <f t="shared" si="0"/>
        <v>4</v>
      </c>
      <c r="B7" s="16"/>
      <c r="C7" s="16"/>
      <c r="D7" s="16" t="s">
        <v>192</v>
      </c>
      <c r="E7" s="19">
        <v>42401976000038</v>
      </c>
      <c r="F7" s="16">
        <v>41496</v>
      </c>
      <c r="G7" s="36" t="s">
        <v>193</v>
      </c>
      <c r="H7" s="16" t="s">
        <v>194</v>
      </c>
      <c r="I7" s="16" t="s">
        <v>4</v>
      </c>
      <c r="J7" s="18" t="s">
        <v>200</v>
      </c>
      <c r="K7" s="20" t="s">
        <v>67</v>
      </c>
      <c r="L7" s="52">
        <v>70000000</v>
      </c>
      <c r="M7" s="1"/>
      <c r="N7" s="1"/>
      <c r="O7" s="1"/>
      <c r="P7" s="1"/>
      <c r="Q7" s="1"/>
    </row>
    <row r="8" spans="1:17" ht="15.75" x14ac:dyDescent="0.25">
      <c r="A8" s="15">
        <f t="shared" si="0"/>
        <v>5</v>
      </c>
      <c r="B8" s="16"/>
      <c r="C8" s="16"/>
      <c r="D8" s="68"/>
      <c r="E8" s="69"/>
      <c r="F8" s="68"/>
      <c r="G8" s="70" t="s">
        <v>266</v>
      </c>
      <c r="H8" s="68" t="s">
        <v>244</v>
      </c>
      <c r="I8" s="68" t="s">
        <v>4</v>
      </c>
      <c r="J8" s="71" t="s">
        <v>201</v>
      </c>
      <c r="K8" s="72"/>
      <c r="L8" s="52">
        <v>70000000</v>
      </c>
      <c r="M8" s="1"/>
      <c r="N8" s="1"/>
      <c r="O8" s="1"/>
      <c r="P8" s="1"/>
      <c r="Q8" s="1"/>
    </row>
    <row r="9" spans="1:17" ht="15.75" x14ac:dyDescent="0.25">
      <c r="A9" s="15">
        <f t="shared" si="0"/>
        <v>6</v>
      </c>
      <c r="B9" s="16"/>
      <c r="C9" s="16"/>
      <c r="D9" s="68"/>
      <c r="E9" s="69"/>
      <c r="F9" s="68"/>
      <c r="G9" s="70" t="s">
        <v>267</v>
      </c>
      <c r="H9" s="68" t="s">
        <v>245</v>
      </c>
      <c r="I9" s="68" t="s">
        <v>4</v>
      </c>
      <c r="J9" s="71" t="s">
        <v>202</v>
      </c>
      <c r="K9" s="72"/>
      <c r="L9" s="52">
        <v>70000000</v>
      </c>
      <c r="M9" s="1"/>
      <c r="N9" s="1"/>
      <c r="O9" s="1"/>
      <c r="P9" s="1"/>
      <c r="Q9" s="1"/>
    </row>
    <row r="10" spans="1:17" ht="15.75" x14ac:dyDescent="0.25">
      <c r="A10" s="15">
        <f t="shared" si="0"/>
        <v>7</v>
      </c>
      <c r="B10" s="16"/>
      <c r="C10" s="16"/>
      <c r="D10" s="68"/>
      <c r="E10" s="69"/>
      <c r="F10" s="68"/>
      <c r="G10" s="70" t="s">
        <v>268</v>
      </c>
      <c r="H10" s="68" t="s">
        <v>246</v>
      </c>
      <c r="I10" s="68" t="s">
        <v>4</v>
      </c>
      <c r="J10" s="71" t="s">
        <v>248</v>
      </c>
      <c r="K10" s="73"/>
      <c r="L10" s="52"/>
      <c r="M10" s="1"/>
      <c r="N10" s="1"/>
      <c r="O10" s="1"/>
      <c r="P10" s="1"/>
      <c r="Q10" s="1"/>
    </row>
    <row r="11" spans="1:17" ht="15.75" x14ac:dyDescent="0.25">
      <c r="A11" s="8">
        <f t="shared" si="0"/>
        <v>8</v>
      </c>
      <c r="B11" s="9"/>
      <c r="C11" s="29"/>
      <c r="D11" s="74"/>
      <c r="E11" s="75"/>
      <c r="F11" s="74"/>
      <c r="G11" s="76" t="s">
        <v>269</v>
      </c>
      <c r="H11" s="74" t="s">
        <v>247</v>
      </c>
      <c r="I11" s="68" t="s">
        <v>4</v>
      </c>
      <c r="J11" s="71" t="s">
        <v>203</v>
      </c>
      <c r="K11" s="77"/>
      <c r="L11" s="52"/>
    </row>
    <row r="12" spans="1:17" ht="15.75" x14ac:dyDescent="0.25">
      <c r="A12" s="8"/>
      <c r="B12" s="9"/>
      <c r="C12" s="29"/>
      <c r="D12" s="29"/>
      <c r="E12" s="30"/>
      <c r="F12" s="29"/>
      <c r="G12" s="13"/>
      <c r="H12" s="29"/>
      <c r="I12" s="29"/>
      <c r="J12" s="31"/>
      <c r="K12" s="11"/>
      <c r="L12" s="52"/>
    </row>
    <row r="13" spans="1:17" ht="15.75" x14ac:dyDescent="0.25">
      <c r="A13" s="8">
        <f>1+A11</f>
        <v>9</v>
      </c>
      <c r="B13" s="9"/>
      <c r="C13" s="61"/>
      <c r="D13" s="61" t="s">
        <v>235</v>
      </c>
      <c r="E13" s="62">
        <v>31706912210024</v>
      </c>
      <c r="F13" s="61">
        <v>41521</v>
      </c>
      <c r="G13" s="17" t="s">
        <v>243</v>
      </c>
      <c r="H13" s="61" t="s">
        <v>238</v>
      </c>
      <c r="I13" s="16" t="s">
        <v>4</v>
      </c>
      <c r="J13" s="31" t="s">
        <v>249</v>
      </c>
      <c r="K13" s="10" t="s">
        <v>67</v>
      </c>
      <c r="L13" s="52">
        <v>50000000</v>
      </c>
    </row>
    <row r="14" spans="1:17" ht="15.75" x14ac:dyDescent="0.25">
      <c r="A14" s="8">
        <f t="shared" si="0"/>
        <v>10</v>
      </c>
      <c r="B14" s="9"/>
      <c r="C14" s="61"/>
      <c r="D14" s="61" t="s">
        <v>236</v>
      </c>
      <c r="E14" s="62">
        <v>41701892210045</v>
      </c>
      <c r="F14" s="61">
        <v>41726</v>
      </c>
      <c r="G14" s="17" t="s">
        <v>241</v>
      </c>
      <c r="H14" s="61" t="s">
        <v>239</v>
      </c>
      <c r="I14" s="16" t="s">
        <v>4</v>
      </c>
      <c r="J14" s="31" t="s">
        <v>250</v>
      </c>
      <c r="K14" s="10" t="s">
        <v>67</v>
      </c>
      <c r="L14" s="52">
        <v>50000000</v>
      </c>
    </row>
    <row r="15" spans="1:17" ht="15.75" x14ac:dyDescent="0.25">
      <c r="A15" s="8">
        <f t="shared" si="0"/>
        <v>11</v>
      </c>
      <c r="B15" s="10"/>
      <c r="C15" s="63"/>
      <c r="D15" s="61" t="s">
        <v>237</v>
      </c>
      <c r="E15" s="62">
        <v>42012632210016</v>
      </c>
      <c r="F15" s="61">
        <v>41816</v>
      </c>
      <c r="G15" s="17" t="s">
        <v>242</v>
      </c>
      <c r="H15" s="61" t="s">
        <v>240</v>
      </c>
      <c r="I15" s="16" t="s">
        <v>4</v>
      </c>
      <c r="J15" s="31" t="s">
        <v>251</v>
      </c>
      <c r="K15" s="10" t="s">
        <v>67</v>
      </c>
      <c r="L15" s="52">
        <v>50000000</v>
      </c>
    </row>
    <row r="16" spans="1:17" x14ac:dyDescent="0.25">
      <c r="A16" s="8">
        <f t="shared" si="0"/>
        <v>12</v>
      </c>
      <c r="B16" s="10"/>
      <c r="C16" s="10"/>
      <c r="D16" s="29"/>
      <c r="E16" s="30"/>
      <c r="F16" s="29"/>
      <c r="G16" s="17"/>
      <c r="H16" s="61"/>
      <c r="I16" s="47"/>
      <c r="J16" s="11"/>
      <c r="K16" s="11"/>
    </row>
    <row r="17" spans="1:12" x14ac:dyDescent="0.25">
      <c r="A17" s="8">
        <f t="shared" si="0"/>
        <v>13</v>
      </c>
      <c r="B17" s="10"/>
      <c r="C17" s="10"/>
      <c r="D17" s="65" t="s">
        <v>254</v>
      </c>
      <c r="E17" s="66">
        <v>30601892210037</v>
      </c>
      <c r="F17" s="65">
        <v>41649</v>
      </c>
      <c r="G17" s="17" t="s">
        <v>261</v>
      </c>
      <c r="H17" s="65" t="s">
        <v>256</v>
      </c>
      <c r="I17" s="64" t="s">
        <v>4</v>
      </c>
      <c r="J17" s="10"/>
      <c r="K17" s="10"/>
    </row>
    <row r="18" spans="1:12" x14ac:dyDescent="0.25">
      <c r="A18" s="8">
        <f t="shared" si="0"/>
        <v>14</v>
      </c>
      <c r="B18" s="10"/>
      <c r="C18" s="10"/>
      <c r="D18" s="65" t="s">
        <v>255</v>
      </c>
      <c r="E18" s="66">
        <v>33008652210101</v>
      </c>
      <c r="F18" s="65">
        <v>44840</v>
      </c>
      <c r="G18" s="17"/>
      <c r="H18" s="65" t="s">
        <v>257</v>
      </c>
      <c r="I18" s="64" t="s">
        <v>4</v>
      </c>
      <c r="J18" s="10"/>
      <c r="K18" s="10"/>
    </row>
    <row r="19" spans="1:12" x14ac:dyDescent="0.25">
      <c r="A19" s="8">
        <f t="shared" si="0"/>
        <v>15</v>
      </c>
      <c r="B19" s="10"/>
      <c r="C19" s="10"/>
      <c r="D19" s="65" t="s">
        <v>258</v>
      </c>
      <c r="E19" s="66">
        <v>32602872210025</v>
      </c>
      <c r="F19" s="65">
        <v>41921</v>
      </c>
      <c r="G19" s="17" t="s">
        <v>260</v>
      </c>
      <c r="H19" s="65" t="s">
        <v>259</v>
      </c>
      <c r="I19" s="64" t="s">
        <v>4</v>
      </c>
      <c r="J19" s="10"/>
      <c r="K19" s="10"/>
    </row>
    <row r="20" spans="1:12" x14ac:dyDescent="0.25">
      <c r="A20" s="8">
        <f t="shared" si="0"/>
        <v>16</v>
      </c>
      <c r="B20" s="10"/>
      <c r="C20" s="10"/>
      <c r="D20" s="29"/>
      <c r="E20" s="30"/>
      <c r="F20" s="29"/>
      <c r="G20" s="17"/>
      <c r="H20" s="29"/>
      <c r="I20" s="47"/>
      <c r="J20" s="10"/>
      <c r="K20" s="10"/>
      <c r="L20">
        <f>8*300</f>
        <v>2400</v>
      </c>
    </row>
    <row r="21" spans="1:12" ht="15.75" x14ac:dyDescent="0.25">
      <c r="A21" s="8">
        <f t="shared" si="0"/>
        <v>17</v>
      </c>
      <c r="B21" s="10"/>
      <c r="C21" s="10"/>
      <c r="D21" s="29" t="s">
        <v>264</v>
      </c>
      <c r="E21" s="30">
        <v>41310762210012</v>
      </c>
      <c r="F21" s="29">
        <v>42280</v>
      </c>
      <c r="G21" s="17"/>
      <c r="H21" s="67" t="s">
        <v>262</v>
      </c>
      <c r="I21" s="64" t="s">
        <v>4</v>
      </c>
      <c r="J21" s="31" t="s">
        <v>253</v>
      </c>
      <c r="K21" s="10"/>
    </row>
    <row r="22" spans="1:12" ht="15.75" x14ac:dyDescent="0.25">
      <c r="D22" s="29" t="s">
        <v>265</v>
      </c>
      <c r="E22" s="30">
        <v>31808722221004</v>
      </c>
      <c r="F22" s="29">
        <v>42280</v>
      </c>
      <c r="G22" s="17"/>
      <c r="H22" s="67" t="s">
        <v>263</v>
      </c>
      <c r="I22" s="64" t="s">
        <v>4</v>
      </c>
      <c r="J22" s="31" t="s">
        <v>252</v>
      </c>
      <c r="K22" s="10" t="s">
        <v>67</v>
      </c>
      <c r="L22" s="78">
        <v>50</v>
      </c>
    </row>
    <row r="23" spans="1:12" x14ac:dyDescent="0.25">
      <c r="J23" s="4"/>
    </row>
    <row r="24" spans="1:12" x14ac:dyDescent="0.25">
      <c r="J24" s="4"/>
    </row>
    <row r="25" spans="1:12" x14ac:dyDescent="0.25">
      <c r="J25" s="4"/>
    </row>
    <row r="26" spans="1:12" x14ac:dyDescent="0.25">
      <c r="J26" s="4"/>
    </row>
  </sheetData>
  <mergeCells count="1">
    <mergeCell ref="A1:Q1"/>
  </mergeCells>
  <pageMargins left="0.7" right="0.7" top="0.75" bottom="0.75" header="0.3" footer="0.3"/>
  <pageSetup paperSize="9"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D36"/>
  <sheetViews>
    <sheetView workbookViewId="0">
      <selection activeCell="E25" sqref="E25"/>
    </sheetView>
  </sheetViews>
  <sheetFormatPr defaultRowHeight="15" x14ac:dyDescent="0.25"/>
  <sheetData>
    <row r="4" spans="4:4" x14ac:dyDescent="0.25">
      <c r="D4" t="s">
        <v>73</v>
      </c>
    </row>
    <row r="5" spans="4:4" x14ac:dyDescent="0.25">
      <c r="D5" t="s">
        <v>74</v>
      </c>
    </row>
    <row r="6" spans="4:4" x14ac:dyDescent="0.25">
      <c r="D6" t="s">
        <v>75</v>
      </c>
    </row>
    <row r="7" spans="4:4" x14ac:dyDescent="0.25">
      <c r="D7" t="s">
        <v>76</v>
      </c>
    </row>
    <row r="8" spans="4:4" x14ac:dyDescent="0.25">
      <c r="D8" t="s">
        <v>77</v>
      </c>
    </row>
    <row r="9" spans="4:4" x14ac:dyDescent="0.25">
      <c r="D9" t="s">
        <v>78</v>
      </c>
    </row>
    <row r="10" spans="4:4" x14ac:dyDescent="0.25">
      <c r="D10" t="s">
        <v>79</v>
      </c>
    </row>
    <row r="11" spans="4:4" x14ac:dyDescent="0.25">
      <c r="D11" t="s">
        <v>80</v>
      </c>
    </row>
    <row r="12" spans="4:4" x14ac:dyDescent="0.25">
      <c r="D12" t="s">
        <v>81</v>
      </c>
    </row>
    <row r="13" spans="4:4" x14ac:dyDescent="0.25">
      <c r="D13" t="s">
        <v>82</v>
      </c>
    </row>
    <row r="14" spans="4:4" x14ac:dyDescent="0.25">
      <c r="D14" t="s">
        <v>83</v>
      </c>
    </row>
    <row r="15" spans="4:4" x14ac:dyDescent="0.25">
      <c r="D15" t="s">
        <v>84</v>
      </c>
    </row>
    <row r="16" spans="4:4" x14ac:dyDescent="0.25">
      <c r="D16" t="s">
        <v>85</v>
      </c>
    </row>
    <row r="17" spans="4:4" x14ac:dyDescent="0.25">
      <c r="D17" t="s">
        <v>86</v>
      </c>
    </row>
    <row r="18" spans="4:4" x14ac:dyDescent="0.25">
      <c r="D18" t="s">
        <v>87</v>
      </c>
    </row>
    <row r="19" spans="4:4" x14ac:dyDescent="0.25">
      <c r="D19" t="s">
        <v>88</v>
      </c>
    </row>
    <row r="20" spans="4:4" x14ac:dyDescent="0.25">
      <c r="D20" t="s">
        <v>89</v>
      </c>
    </row>
    <row r="21" spans="4:4" x14ac:dyDescent="0.25">
      <c r="D21" t="s">
        <v>90</v>
      </c>
    </row>
    <row r="22" spans="4:4" x14ac:dyDescent="0.25">
      <c r="D22" t="s">
        <v>91</v>
      </c>
    </row>
    <row r="23" spans="4:4" x14ac:dyDescent="0.25">
      <c r="D23" t="s">
        <v>92</v>
      </c>
    </row>
    <row r="24" spans="4:4" x14ac:dyDescent="0.25">
      <c r="D24" t="s">
        <v>93</v>
      </c>
    </row>
    <row r="25" spans="4:4" x14ac:dyDescent="0.25">
      <c r="D25" t="s">
        <v>94</v>
      </c>
    </row>
    <row r="26" spans="4:4" x14ac:dyDescent="0.25">
      <c r="D26" t="s">
        <v>95</v>
      </c>
    </row>
    <row r="27" spans="4:4" x14ac:dyDescent="0.25">
      <c r="D27" t="s">
        <v>96</v>
      </c>
    </row>
    <row r="28" spans="4:4" x14ac:dyDescent="0.25">
      <c r="D28" t="s">
        <v>97</v>
      </c>
    </row>
    <row r="29" spans="4:4" x14ac:dyDescent="0.25">
      <c r="D29" t="s">
        <v>98</v>
      </c>
    </row>
    <row r="30" spans="4:4" x14ac:dyDescent="0.25">
      <c r="D30" t="s">
        <v>99</v>
      </c>
    </row>
    <row r="31" spans="4:4" x14ac:dyDescent="0.25">
      <c r="D31" t="s">
        <v>100</v>
      </c>
    </row>
    <row r="32" spans="4:4" x14ac:dyDescent="0.25">
      <c r="D32" t="s">
        <v>101</v>
      </c>
    </row>
    <row r="33" spans="4:4" x14ac:dyDescent="0.25">
      <c r="D33" t="s">
        <v>102</v>
      </c>
    </row>
    <row r="34" spans="4:4" x14ac:dyDescent="0.25">
      <c r="D34" t="s">
        <v>103</v>
      </c>
    </row>
    <row r="35" spans="4:4" x14ac:dyDescent="0.25">
      <c r="D35" t="s">
        <v>104</v>
      </c>
    </row>
    <row r="36" spans="4:4" x14ac:dyDescent="0.25">
      <c r="D36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17"/>
  <sheetViews>
    <sheetView workbookViewId="0">
      <selection activeCell="H25" sqref="H25"/>
    </sheetView>
  </sheetViews>
  <sheetFormatPr defaultRowHeight="15" x14ac:dyDescent="0.25"/>
  <cols>
    <col min="2" max="2" width="17.28515625" bestFit="1" customWidth="1"/>
  </cols>
  <sheetData>
    <row r="2" spans="2:4" x14ac:dyDescent="0.25">
      <c r="B2" s="7" t="s">
        <v>24</v>
      </c>
    </row>
    <row r="3" spans="2:4" x14ac:dyDescent="0.25">
      <c r="B3" s="6" t="s">
        <v>9</v>
      </c>
      <c r="D3" s="6" t="s">
        <v>9</v>
      </c>
    </row>
    <row r="4" spans="2:4" x14ac:dyDescent="0.25">
      <c r="B4" s="6" t="s">
        <v>10</v>
      </c>
      <c r="D4" s="6" t="s">
        <v>10</v>
      </c>
    </row>
    <row r="5" spans="2:4" x14ac:dyDescent="0.25">
      <c r="B5" s="6" t="s">
        <v>11</v>
      </c>
      <c r="D5" s="6" t="s">
        <v>11</v>
      </c>
    </row>
    <row r="6" spans="2:4" x14ac:dyDescent="0.25">
      <c r="B6" s="6" t="s">
        <v>12</v>
      </c>
      <c r="D6" s="6" t="s">
        <v>12</v>
      </c>
    </row>
    <row r="7" spans="2:4" x14ac:dyDescent="0.25">
      <c r="B7" s="6" t="s">
        <v>13</v>
      </c>
      <c r="D7" s="6" t="s">
        <v>13</v>
      </c>
    </row>
    <row r="8" spans="2:4" x14ac:dyDescent="0.25">
      <c r="B8" s="6" t="s">
        <v>14</v>
      </c>
      <c r="D8" s="6" t="s">
        <v>14</v>
      </c>
    </row>
    <row r="9" spans="2:4" x14ac:dyDescent="0.25">
      <c r="B9" s="6" t="s">
        <v>15</v>
      </c>
      <c r="D9" s="6" t="s">
        <v>15</v>
      </c>
    </row>
    <row r="10" spans="2:4" x14ac:dyDescent="0.25">
      <c r="B10" s="5" t="s">
        <v>16</v>
      </c>
      <c r="D10" s="5" t="s">
        <v>16</v>
      </c>
    </row>
    <row r="11" spans="2:4" x14ac:dyDescent="0.25">
      <c r="B11" s="5" t="s">
        <v>17</v>
      </c>
      <c r="D11" s="5" t="s">
        <v>17</v>
      </c>
    </row>
    <row r="12" spans="2:4" x14ac:dyDescent="0.25">
      <c r="B12" s="5" t="s">
        <v>18</v>
      </c>
      <c r="D12" s="5" t="s">
        <v>18</v>
      </c>
    </row>
    <row r="13" spans="2:4" x14ac:dyDescent="0.25">
      <c r="B13" s="5" t="s">
        <v>19</v>
      </c>
      <c r="D13" s="5" t="s">
        <v>19</v>
      </c>
    </row>
    <row r="14" spans="2:4" x14ac:dyDescent="0.25">
      <c r="B14" s="5" t="s">
        <v>20</v>
      </c>
      <c r="D14" s="5" t="s">
        <v>20</v>
      </c>
    </row>
    <row r="15" spans="2:4" x14ac:dyDescent="0.25">
      <c r="B15" s="5" t="s">
        <v>21</v>
      </c>
      <c r="D15" s="5" t="s">
        <v>21</v>
      </c>
    </row>
    <row r="16" spans="2:4" x14ac:dyDescent="0.25">
      <c r="B16" s="5" t="s">
        <v>22</v>
      </c>
      <c r="D16" s="5" t="s">
        <v>22</v>
      </c>
    </row>
    <row r="17" spans="2:4" x14ac:dyDescent="0.25">
      <c r="B17" s="5" t="s">
        <v>23</v>
      </c>
      <c r="D17" s="5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7:F22"/>
  <sheetViews>
    <sheetView workbookViewId="0">
      <selection activeCell="D13" sqref="D13"/>
    </sheetView>
  </sheetViews>
  <sheetFormatPr defaultRowHeight="15" x14ac:dyDescent="0.25"/>
  <cols>
    <col min="6" max="6" width="14.140625" bestFit="1" customWidth="1"/>
  </cols>
  <sheetData>
    <row r="7" spans="5:6" x14ac:dyDescent="0.25">
      <c r="E7" s="32"/>
      <c r="F7" s="32"/>
    </row>
    <row r="8" spans="5:6" x14ac:dyDescent="0.25">
      <c r="E8" s="32"/>
      <c r="F8" s="32"/>
    </row>
    <row r="9" spans="5:6" x14ac:dyDescent="0.25">
      <c r="E9" s="32"/>
      <c r="F9" s="32"/>
    </row>
    <row r="10" spans="5:6" x14ac:dyDescent="0.25">
      <c r="E10" s="32"/>
      <c r="F10" s="32"/>
    </row>
    <row r="11" spans="5:6" x14ac:dyDescent="0.25">
      <c r="E11" s="32"/>
      <c r="F11" s="32"/>
    </row>
    <row r="12" spans="5:6" x14ac:dyDescent="0.25">
      <c r="E12" s="32"/>
      <c r="F12" s="32"/>
    </row>
    <row r="13" spans="5:6" x14ac:dyDescent="0.25">
      <c r="E13" s="32"/>
      <c r="F13" s="32"/>
    </row>
    <row r="14" spans="5:6" x14ac:dyDescent="0.25">
      <c r="E14" s="32"/>
      <c r="F14" s="32"/>
    </row>
    <row r="15" spans="5:6" x14ac:dyDescent="0.25">
      <c r="E15" s="32"/>
      <c r="F15" s="32"/>
    </row>
    <row r="16" spans="5:6" x14ac:dyDescent="0.25">
      <c r="E16" s="32"/>
      <c r="F16" s="32"/>
    </row>
    <row r="17" spans="5:6" x14ac:dyDescent="0.25">
      <c r="E17" s="32"/>
      <c r="F17" s="32"/>
    </row>
    <row r="18" spans="5:6" x14ac:dyDescent="0.25">
      <c r="E18" s="32"/>
      <c r="F18" s="32"/>
    </row>
    <row r="19" spans="5:6" x14ac:dyDescent="0.25">
      <c r="E19" s="32"/>
      <c r="F19" s="32"/>
    </row>
    <row r="20" spans="5:6" x14ac:dyDescent="0.25">
      <c r="E20" s="32"/>
      <c r="F20" s="32"/>
    </row>
    <row r="21" spans="5:6" x14ac:dyDescent="0.25">
      <c r="E21" s="32"/>
      <c r="F21" s="32"/>
    </row>
    <row r="22" spans="5:6" x14ac:dyDescent="0.25">
      <c r="E22" s="32"/>
      <c r="F22" s="3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олимтой</vt:lpstr>
      <vt:lpstr>абдурахим ака</vt:lpstr>
      <vt:lpstr>jahongir</vt:lpstr>
      <vt:lpstr>Sobitxon</vt:lpstr>
      <vt:lpstr>Лист2</vt:lpstr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2023-03-03T06:06:23Z</dcterms:modified>
</cp:coreProperties>
</file>