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 xmlns:mc="http://schemas.openxmlformats.org/markup-compatibility/2006"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0" documentId="11_7DDFF044D1495D10B8015935DB06C87FD34DE433" xr6:coauthVersionLast="47" xr6:coauthVersionMax="47" xr10:uidLastSave="{00000000-0000-0000-0000-00000000000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  <definedName name="_xlnm._FilterDatabase" localSheetId="3" hidden="1">Кондиционер!$A$1:$N$14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H148" i="1" l="1"/>
  <c r="L151" i="1" l="1"/>
  <c r="K151" i="1"/>
  <c r="J151" i="1"/>
  <c r="I151" i="1"/>
  <c r="H151" i="1"/>
  <c r="J150" i="1" l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08" i="1"/>
  <c r="J107" i="1"/>
  <c r="J105" i="1"/>
  <c r="J104" i="1"/>
  <c r="J103" i="1"/>
  <c r="J102" i="1"/>
  <c r="J96" i="1"/>
  <c r="J93" i="1"/>
  <c r="J90" i="1"/>
  <c r="J89" i="1"/>
  <c r="J88" i="1"/>
  <c r="J84" i="1"/>
  <c r="J83" i="1"/>
  <c r="J81" i="1"/>
  <c r="J71" i="1"/>
  <c r="J66" i="1"/>
  <c r="J65" i="1"/>
  <c r="J59" i="1"/>
  <c r="J34" i="1"/>
  <c r="J31" i="1"/>
  <c r="J10" i="1"/>
  <c r="J9" i="1"/>
  <c r="I118" i="1"/>
  <c r="H124" i="1" l="1"/>
  <c r="L150" i="1" l="1"/>
  <c r="K150" i="1"/>
  <c r="I150" i="1"/>
  <c r="J151" i="3" l="1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49" i="1" l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5" i="1"/>
  <c r="L104" i="1"/>
  <c r="L103" i="1"/>
  <c r="L102" i="1"/>
  <c r="L101" i="1"/>
  <c r="L100" i="1"/>
  <c r="L99" i="1"/>
  <c r="L98" i="1"/>
  <c r="L97" i="1"/>
  <c r="L96" i="1"/>
  <c r="L95" i="1"/>
  <c r="L93" i="1"/>
  <c r="L92" i="1"/>
  <c r="L91" i="1"/>
  <c r="L90" i="1"/>
  <c r="L89" i="1"/>
  <c r="L88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5" i="1"/>
  <c r="K84" i="1"/>
  <c r="K83" i="1"/>
  <c r="K82" i="1"/>
  <c r="K81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I149" i="1"/>
  <c r="I148" i="1"/>
  <c r="I147" i="1"/>
  <c r="I146" i="1"/>
  <c r="I145" i="1"/>
  <c r="I144" i="1"/>
  <c r="I143" i="1"/>
  <c r="I141" i="1"/>
  <c r="I140" i="1"/>
  <c r="I138" i="1"/>
  <c r="I137" i="1"/>
  <c r="I136" i="1"/>
  <c r="I134" i="1"/>
  <c r="I133" i="1"/>
  <c r="I132" i="1"/>
  <c r="I131" i="1"/>
  <c r="I129" i="1"/>
  <c r="I123" i="1"/>
  <c r="I119" i="1"/>
  <c r="I90" i="1"/>
  <c r="I89" i="1"/>
  <c r="I88" i="1"/>
  <c r="I83" i="1"/>
  <c r="I69" i="1"/>
  <c r="I66" i="1"/>
  <c r="H90" i="1"/>
  <c r="H89" i="1"/>
  <c r="H88" i="1"/>
</calcChain>
</file>

<file path=xl/sharedStrings.xml><?xml version="1.0" encoding="utf-8"?>
<sst xmlns="http://schemas.openxmlformats.org/spreadsheetml/2006/main" count="1939" uniqueCount="481">
  <si>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</si>
  <si>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</si>
  <si>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</si>
  <si>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</si>
  <si>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</si>
  <si>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</si>
  <si>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</si>
  <si>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</si>
  <si>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</si>
  <si>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</si>
  <si>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</si>
  <si>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</si>
  <si>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</si>
  <si>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</si>
  <si>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</si>
  <si>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</si>
  <si>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</si>
  <si>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</si>
  <si>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</si>
  <si>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</si>
  <si>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</si>
  <si>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</si>
  <si>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</si>
  <si>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</si>
  <si>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</si>
  <si>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</si>
  <si>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</si>
  <si>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</si>
  <si>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</si>
  <si>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</si>
  <si>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</si>
  <si>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</si>
  <si>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</si>
  <si>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</si>
  <si>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</si>
  <si>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</si>
  <si>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</si>
  <si>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</si>
  <si>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</si>
  <si>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</si>
  <si>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</si>
  <si>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</si>
  <si>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</si>
  <si>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</si>
  <si>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</si>
  <si>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</si>
  <si>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</si>
  <si>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</si>
  <si>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</si>
  <si>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</si>
  <si>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</si>
  <si>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</si>
  <si>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</si>
  <si>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</si>
  <si>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</si>
  <si>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</si>
  <si>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</si>
  <si>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</si>
  <si>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</si>
  <si>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</si>
  <si>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</si>
  <si>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</si>
  <si>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</si>
  <si>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</si>
  <si>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</si>
  <si>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</si>
  <si>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</si>
  <si>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</si>
  <si>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</si>
  <si>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</si>
  <si>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</si>
  <si>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</si>
  <si>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</si>
  <si>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</si>
  <si>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</si>
  <si>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</si>
  <si>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</si>
  <si>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</si>
  <si>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</si>
  <si>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</si>
  <si>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</si>
  <si>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</si>
  <si>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</si>
  <si>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</si>
  <si>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</si>
  <si>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</si>
  <si>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</si>
  <si>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</si>
  <si>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</si>
  <si>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</si>
  <si>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</si>
  <si>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</si>
  <si>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</si>
  <si>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</si>
  <si>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</si>
  <si>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</si>
  <si>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</si>
  <si>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</si>
  <si>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</si>
  <si>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</si>
  <si>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</si>
  <si>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</si>
  <si>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</si>
  <si>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</si>
  <si>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</si>
  <si>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</si>
  <si>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</si>
  <si>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</si>
  <si>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</si>
  <si>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</si>
  <si>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</si>
  <si>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</si>
  <si>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</si>
  <si>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</si>
  <si>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</si>
  <si>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</si>
  <si>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</si>
  <si>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</si>
  <si>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</si>
  <si>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</si>
  <si>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</si>
  <si>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</si>
  <si>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</si>
  <si>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</si>
  <si>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</si>
  <si>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</si>
  <si>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</si>
  <si>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</si>
  <si>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</si>
  <si>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</si>
  <si>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</si>
  <si>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</si>
  <si>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</si>
  <si>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</si>
  <si>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</si>
  <si>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</si>
  <si>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</si>
  <si>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</si>
  <si>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</si>
  <si>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</si>
  <si>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</si>
  <si>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</si>
  <si>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</si>
  <si>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</si>
  <si>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</si>
  <si>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</si>
  <si>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</si>
  <si>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</si>
  <si>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</si>
  <si>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</si>
  <si>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</si>
  <si>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</si>
  <si>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</si>
  <si>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</si>
  <si>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</si>
  <si>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</si>
  <si>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</si>
  <si>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</si>
  <si>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</si>
  <si>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</si>
  <si>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</si>
  <si>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</si>
  <si>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</si>
  <si>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</si>
  <si>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</si>
  <si>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</si>
  <si>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</si>
  <si>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</si>
  <si>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</si>
  <si>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</si>
  <si>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</si>
  <si>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</si>
  <si>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</si>
  <si>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</si>
  <si>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</si>
  <si>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</si>
  <si>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</si>
  <si>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</si>
  <si>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</si>
  <si>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</si>
  <si>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</si>
  <si>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</si>
  <si>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</si>
  <si>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</si>
  <si>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</si>
  <si>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</si>
  <si>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</si>
  <si>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</si>
  <si>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</si>
  <si>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</si>
  <si>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</si>
  <si>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</si>
  <si>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</si>
  <si>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</si>
  <si>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</si>
  <si>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</si>
  <si>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</si>
  <si>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</si>
  <si>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</si>
  <si>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</si>
  <si>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</si>
  <si>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</si>
  <si>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</si>
  <si>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</si>
  <si>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</si>
  <si>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</si>
  <si>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</si>
  <si>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</si>
  <si>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</si>
  <si>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</si>
  <si>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</si>
  <si>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</si>
  <si>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</si>
  <si>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</si>
  <si>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</si>
  <si>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</si>
  <si>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</si>
  <si>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</si>
  <si>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</si>
  <si>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</si>
  <si>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</si>
  <si>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</si>
  <si>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</si>
  <si>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</si>
  <si>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</si>
  <si>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</si>
  <si>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</si>
  <si>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</si>
  <si>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</si>
  <si>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</si>
  <si>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</si>
  <si>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</si>
  <si>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</si>
  <si>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</si>
  <si>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</si>
  <si>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</si>
  <si>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</si>
  <si>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</si>
  <si>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</si>
  <si>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</si>
  <si>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</si>
  <si>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</si>
  <si>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</si>
  <si>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</si>
  <si>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</si>
  <si>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</si>
  <si>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</si>
  <si>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</si>
  <si>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</si>
  <si>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</si>
  <si>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</si>
  <si>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</si>
  <si>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</si>
  <si>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</si>
  <si>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</si>
  <si>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</si>
  <si>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</si>
  <si>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</si>
  <si>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</si>
  <si>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</si>
  <si>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</si>
  <si>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</si>
  <si>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</si>
  <si>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</si>
  <si>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</si>
  <si>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</si>
  <si>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</si>
  <si>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</si>
  <si>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</si>
  <si>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</si>
  <si>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</si>
  <si>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</si>
  <si>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</si>
  <si>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</si>
  <si>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</si>
  <si>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</si>
  <si>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</si>
  <si>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</si>
  <si>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</si>
  <si>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</si>
  <si>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</si>
  <si>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</si>
  <si>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</si>
  <si>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</si>
  <si>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</si>
  <si>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</si>
  <si>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</si>
  <si>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</si>
  <si>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</si>
  <si>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</si>
  <si>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</si>
  <si>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</si>
  <si>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</si>
  <si>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</si>
  <si>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</si>
  <si>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</si>
  <si>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</si>
  <si>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</si>
  <si>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</si>
  <si>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</si>
  <si>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</si>
  <si>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</si>
  <si>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</si>
  <si>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</si>
  <si>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</si>
  <si>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</si>
  <si>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</si>
  <si>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</si>
  <si>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</si>
  <si>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</si>
  <si>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</si>
  <si>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</si>
  <si>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</si>
  <si>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</si>
  <si>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</si>
  <si>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</si>
  <si>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</si>
  <si>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</si>
  <si>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</si>
  <si>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</si>
  <si>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</si>
  <si>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</si>
  <si>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</si>
  <si>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</si>
  <si>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</si>
  <si>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</si>
  <si>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</si>
  <si>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</si>
  <si>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</si>
  <si>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</si>
  <si>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</si>
  <si>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</si>
  <si>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</si>
  <si>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</si>
  <si>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</si>
  <si>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</si>
  <si>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</si>
  <si>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</si>
  <si>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</si>
  <si>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</si>
  <si>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</si>
  <si>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</si>
  <si>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</si>
  <si>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</si>
  <si>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</si>
  <si>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</si>
  <si>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</si>
  <si>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</si>
  <si>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</si>
  <si>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</si>
  <si>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</si>
  <si>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</si>
  <si>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</si>
  <si>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</si>
  <si>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</si>
  <si>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</si>
  <si>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</si>
  <si>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</si>
  <si>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</si>
  <si>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</si>
  <si>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</si>
  <si>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</si>
  <si>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</si>
  <si>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</si>
  <si>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</si>
  <si>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</si>
  <si>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</si>
  <si>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</si>
  <si>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</si>
  <si>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</si>
  <si>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</si>
  <si>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</si>
  <si>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</si>
  <si>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</si>
  <si>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</si>
  <si>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</si>
  <si>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</si>
  <si>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</si>
  <si>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</si>
  <si>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</si>
  <si>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</si>
  <si>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</si>
  <si>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</si>
  <si>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</si>
  <si>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</si>
  <si>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</si>
  <si>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</si>
  <si>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</si>
  <si>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</si>
  <si>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</si>
  <si>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</si>
  <si>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</si>
  <si>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</si>
  <si>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</si>
  <si>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</si>
  <si>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</si>
  <si>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</si>
  <si>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</si>
  <si>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</si>
  <si>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</si>
  <si>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</si>
  <si>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</si>
  <si>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</si>
  <si>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</si>
  <si>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</si>
  <si>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</si>
  <si>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</si>
  <si>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</si>
  <si>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</si>
  <si>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</si>
  <si>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</si>
  <si>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</si>
  <si>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</si>
  <si>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</si>
  <si>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</si>
  <si>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</si>
  <si>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</si>
  <si>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</si>
  <si>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</si>
  <si>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</si>
  <si>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</si>
  <si>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</si>
  <si>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</si>
  <si>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</si>
  <si>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</si>
  <si>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</si>
  <si>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</si>
  <si>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</si>
  <si>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</si>
  <si>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</si>
  <si>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</si>
  <si>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</si>
  <si>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</si>
  <si>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</si>
  <si>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</si>
  <si>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</si>
  <si>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</si>
  <si>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</si>
  <si>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</si>
  <si>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</si>
  <si>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2Kundan kiyin</t>
  </si>
  <si>
    <t>olmadi</t>
  </si>
  <si>
    <t xml:space="preserve">bugun </t>
  </si>
  <si>
    <t>335959097</t>
  </si>
  <si>
    <t xml:space="preserve">Ertaga </t>
  </si>
  <si>
    <t>911142146</t>
  </si>
  <si>
    <t>911518188</t>
  </si>
  <si>
    <t>чомоч</t>
  </si>
  <si>
    <t xml:space="preserve">1800 Farruxda </t>
  </si>
  <si>
    <t>975076100</t>
  </si>
  <si>
    <t xml:space="preserve">200 ming farruxda </t>
  </si>
  <si>
    <t xml:space="preserve">20-sanaga </t>
  </si>
  <si>
    <t>911188385</t>
  </si>
  <si>
    <t xml:space="preserve">Dushanba </t>
  </si>
  <si>
    <t xml:space="preserve">farruxda </t>
  </si>
  <si>
    <t xml:space="preserve">Kutyapman </t>
  </si>
  <si>
    <t>Aбдурахмонов Ахроржон Собиржон угли</t>
  </si>
  <si>
    <t xml:space="preserve">15-sanaga </t>
  </si>
  <si>
    <t xml:space="preserve">5 терак </t>
  </si>
  <si>
    <t xml:space="preserve">Торгай </t>
  </si>
  <si>
    <t>Remontda</t>
  </si>
  <si>
    <t>Mamajonov Alisher Muxammadumarovich</t>
  </si>
  <si>
    <t xml:space="preserve">Suyunboev Abror Akmal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</si>
  <si>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</si>
  <si>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</si>
  <si>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</si>
  <si>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</si>
  <si>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</si>
  <si>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</si>
  <si>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</si>
  <si>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</si>
  <si>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</si>
  <si>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</si>
  <si>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</si>
  <si>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</si>
  <si>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</si>
  <si>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</si>
  <si>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</si>
  <si>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</si>
  <si>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</si>
  <si>
    <t xml:space="preserve">Nurali aka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</si>
</sst>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6" fontId="3" fillId="4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0" fillId="0" borderId="0" xfId="0" applyAlignment="1"/>
  </cellXfs>
  <cellStyles count="2">
    <cellStyle name="Обычный" xfId="0" builtinId="0"/>
    <cellStyle name="Финансовый" xfId="1" builtinId="3"/>
  </cellStyles>
  <dxfs count="10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opLeftCell="A140" workbookViewId="0">
      <selection activeCell="C145" sqref="C145"/>
    </sheetView>
  </sheetViews>
  <sheetFormatPr defaultRowHeight="15"/>
  <cols>
    <col min="1" max="1" width="4.28515625" bestFit="1" customWidth="1"/>
    <col min="2" max="2" width="11.85546875" bestFit="1" customWidth="1"/>
    <col min="3" max="3" width="21.85546875" customWidth="1"/>
    <col min="4" max="4" width="10.140625" bestFit="1" customWidth="1"/>
    <col min="5" max="5" width="12.42578125" bestFit="1" customWidth="1"/>
    <col min="6" max="6" width="15.7109375" bestFit="1" customWidth="1"/>
    <col min="7" max="7" width="11.85546875" bestFit="1" customWidth="1"/>
    <col min="8" max="8" width="11.42578125" bestFit="1" customWidth="1"/>
    <col min="9" max="9" width="12.85546875" bestFit="1" customWidth="1"/>
    <col min="10" max="10" width="10.140625" bestFit="1" customWidth="1"/>
    <col min="11" max="12" width="2.7109375" bestFit="1" customWidth="1"/>
    <col min="13" max="13" width="11.140625" style="83" bestFit="1" customWidth="1"/>
    <col min="14" max="14" width="19.5703125" style="83" bestFit="1" customWidth="1"/>
    <col min="15" max="15" width="10" bestFit="1" customWidth="1"/>
  </cols>
  <sheetData>
    <row r="1" spans="1:15" ht="58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30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30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30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30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30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30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30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4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30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30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30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4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30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30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30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30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30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4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30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30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4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30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4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30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30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4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30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30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30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30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30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30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60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4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30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30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30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60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30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4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30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4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30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30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30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30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30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30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30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30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30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4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4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4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30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30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4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30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4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4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30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30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30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30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4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30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30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30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30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4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30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30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30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30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30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30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30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30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30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30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30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30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30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30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30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30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30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30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60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30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30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30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30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30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30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4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4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4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30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30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30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30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30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30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30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30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30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4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30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30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30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30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30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30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4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 ht="30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30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30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30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30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30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30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30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30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30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>
        <f t="shared" ca="1" si="6"/>
        <v>0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>
        <f t="shared" ca="1" si="6"/>
        <v>0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30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30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30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30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9" priority="2" operator="containsText" text="Delayed">
      <formula>NOT(ISERROR(SEARCH("Delayed",G143)))</formula>
    </cfRule>
  </conditionalFormatting>
  <conditionalFormatting sqref="H144:L151">
    <cfRule type="containsText" dxfId="8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topLeftCell="A61" workbookViewId="0">
      <selection activeCell="C4" sqref="C4"/>
    </sheetView>
  </sheetViews>
  <sheetFormatPr defaultRowHeight="15"/>
  <cols>
    <col min="1" max="1" width="28.5703125" customWidth="1"/>
    <col min="2" max="2" width="9.42578125" customWidth="1"/>
    <col min="3" max="3" width="11.42578125" customWidth="1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154"/>
  <sheetViews>
    <sheetView showZeros="0" tabSelected="1" zoomScale="70" zoomScaleNormal="70" workbookViewId="0">
      <pane xSplit="3" ySplit="1" topLeftCell="D62" activePane="bottomRight" state="frozen"/>
      <selection pane="bottomRight" activeCell="J99" sqref="J99"/>
      <selection pane="bottomLeft" activeCell="A2" sqref="A2"/>
      <selection pane="topRight" activeCell="D1" sqref="D1"/>
    </sheetView>
  </sheetViews>
  <sheetFormatPr defaultRowHeight="15"/>
  <cols>
    <col min="1" max="1" width="4.140625" bestFit="1" customWidth="1"/>
    <col min="2" max="2" width="14" customWidth="1"/>
    <col min="3" max="3" width="26" customWidth="1"/>
    <col min="4" max="4" width="19.85546875" customWidth="1"/>
    <col min="5" max="5" width="19.28515625" customWidth="1"/>
    <col min="6" max="6" width="14.85546875" bestFit="1" customWidth="1"/>
    <col min="7" max="7" width="14.5703125" customWidth="1"/>
    <col min="8" max="8" width="14.7109375" bestFit="1" customWidth="1"/>
    <col min="9" max="9" width="14.85546875" bestFit="1" customWidth="1"/>
    <col min="10" max="10" width="16.42578125" customWidth="1"/>
    <col min="11" max="11" width="14.28515625" customWidth="1"/>
    <col min="12" max="12" width="14.7109375" customWidth="1"/>
    <col min="13" max="13" width="14.5703125" bestFit="1" customWidth="1"/>
    <col min="14" max="14" width="19.85546875" bestFit="1" customWidth="1"/>
    <col min="15" max="15" width="12.85546875" customWidth="1"/>
    <col min="16" max="16" width="10.7109375" bestFit="1" customWidth="1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1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t="30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>
        <v>1500000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>
        <v>999921727</v>
      </c>
      <c r="O3" t="s">
        <v>440</v>
      </c>
      <c r="P3" s="84"/>
    </row>
    <row r="4" spans="1:16" ht="30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1000000</v>
      </c>
      <c r="J4" s="89">
        <v>1000000</v>
      </c>
      <c r="K4" s="35">
        <f t="shared" ca="1" si="0"/>
        <v>0</v>
      </c>
      <c r="L4" s="35">
        <f t="shared" ca="1" si="1"/>
        <v>0</v>
      </c>
      <c r="M4" s="34">
        <v>6450000</v>
      </c>
      <c r="N4" s="5">
        <v>911486565</v>
      </c>
      <c r="O4" t="s">
        <v>441</v>
      </c>
      <c r="P4" s="84"/>
    </row>
    <row r="5" spans="1:16" ht="30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>
        <v>1200000</v>
      </c>
      <c r="K5" s="35">
        <f t="shared" ca="1" si="0"/>
        <v>0</v>
      </c>
      <c r="L5" s="35">
        <f t="shared" ca="1" si="1"/>
        <v>0</v>
      </c>
      <c r="M5" s="34">
        <v>6250000</v>
      </c>
      <c r="N5" s="5">
        <v>911462108</v>
      </c>
      <c r="O5" t="s">
        <v>442</v>
      </c>
      <c r="P5" s="84"/>
    </row>
    <row r="6" spans="1:16" ht="30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>
        <v>1000000</v>
      </c>
      <c r="K6" s="35">
        <f t="shared" ca="1" si="0"/>
        <v>0</v>
      </c>
      <c r="L6" s="35">
        <f t="shared" ca="1" si="1"/>
        <v>0</v>
      </c>
      <c r="M6" s="34">
        <v>6450000</v>
      </c>
      <c r="N6" s="5">
        <v>950967310</v>
      </c>
      <c r="O6" t="s">
        <v>442</v>
      </c>
      <c r="P6" s="84"/>
    </row>
    <row r="7" spans="1:16" ht="30" hidden="1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89">
        <v>1000000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30" hidden="1">
      <c r="A8" s="3">
        <v>7</v>
      </c>
      <c r="B8" s="3" t="s">
        <v>8</v>
      </c>
      <c r="C8" s="2" t="s">
        <v>25</v>
      </c>
      <c r="D8" s="4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89">
        <v>1000000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30" hidden="1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ref="J9:J10" ca="1" si="2">IF(($D9+92)&lt;=TODAY(),"Delayed",0)</f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30" hidden="1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1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443</v>
      </c>
      <c r="P11" s="84"/>
    </row>
    <row r="12" spans="1:16" hidden="1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443</v>
      </c>
      <c r="P12" s="84"/>
    </row>
    <row r="13" spans="1:16" ht="30" hidden="1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89">
        <v>1000000</v>
      </c>
      <c r="K13" s="35">
        <f t="shared" ref="K13:K41" ca="1" si="3">IF(($D13+120)&lt;=TODAY(),"Delayed",0)</f>
        <v>0</v>
      </c>
      <c r="L13" s="35">
        <f t="shared" ref="L13:L41" ca="1" si="4">IF(($D13+150)&lt;=TODAY(),"Delayed",0)</f>
        <v>0</v>
      </c>
      <c r="M13" s="37">
        <v>5950000</v>
      </c>
      <c r="N13" s="5" t="s">
        <v>34</v>
      </c>
      <c r="P13" s="84"/>
    </row>
    <row r="14" spans="1:16" ht="30" hidden="1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89">
        <v>1000000</v>
      </c>
      <c r="K14" s="35">
        <f t="shared" ca="1" si="3"/>
        <v>0</v>
      </c>
      <c r="L14" s="35">
        <f t="shared" ca="1" si="4"/>
        <v>0</v>
      </c>
      <c r="M14" s="37">
        <v>6450000</v>
      </c>
      <c r="N14" s="5" t="s">
        <v>36</v>
      </c>
      <c r="P14" s="84"/>
    </row>
    <row r="15" spans="1:16" ht="30" hidden="1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89">
        <v>1000000</v>
      </c>
      <c r="K15" s="35">
        <f t="shared" ca="1" si="3"/>
        <v>0</v>
      </c>
      <c r="L15" s="35">
        <f t="shared" ca="1" si="4"/>
        <v>0</v>
      </c>
      <c r="M15" s="37">
        <v>6450000</v>
      </c>
      <c r="N15" s="5" t="s">
        <v>36</v>
      </c>
      <c r="P15" s="84"/>
    </row>
    <row r="16" spans="1:16" ht="30" hidden="1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89">
        <v>1000000</v>
      </c>
      <c r="K16" s="35">
        <f t="shared" ca="1" si="3"/>
        <v>0</v>
      </c>
      <c r="L16" s="35">
        <f t="shared" ca="1" si="4"/>
        <v>0</v>
      </c>
      <c r="M16" s="37">
        <v>6450000</v>
      </c>
      <c r="N16" s="5" t="s">
        <v>38</v>
      </c>
      <c r="P16" s="84"/>
    </row>
    <row r="17" spans="1:16" ht="30" hidden="1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89">
        <v>1000000</v>
      </c>
      <c r="K17" s="35">
        <f t="shared" ca="1" si="3"/>
        <v>0</v>
      </c>
      <c r="L17" s="35">
        <f t="shared" ca="1" si="4"/>
        <v>0</v>
      </c>
      <c r="M17" s="37">
        <v>6450000</v>
      </c>
      <c r="N17" s="5" t="s">
        <v>40</v>
      </c>
      <c r="P17" s="84"/>
    </row>
    <row r="18" spans="1:16" ht="30" hidden="1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89">
        <v>1500000</v>
      </c>
      <c r="K18" s="35">
        <f t="shared" ca="1" si="3"/>
        <v>0</v>
      </c>
      <c r="L18" s="35">
        <f t="shared" ca="1" si="4"/>
        <v>0</v>
      </c>
      <c r="M18" s="37">
        <v>5950000</v>
      </c>
      <c r="N18" s="5" t="s">
        <v>42</v>
      </c>
      <c r="P18" s="84"/>
    </row>
    <row r="19" spans="1:16" ht="30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89">
        <v>1000000</v>
      </c>
      <c r="K19" s="35">
        <f t="shared" ca="1" si="3"/>
        <v>0</v>
      </c>
      <c r="L19" s="35">
        <f t="shared" ca="1" si="4"/>
        <v>0</v>
      </c>
      <c r="M19" s="37">
        <v>6450000</v>
      </c>
      <c r="N19" s="5">
        <v>914528400</v>
      </c>
      <c r="O19" t="s">
        <v>444</v>
      </c>
      <c r="P19" s="84"/>
    </row>
    <row r="20" spans="1:16" ht="30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89">
        <v>1000000</v>
      </c>
      <c r="K20" s="35">
        <f t="shared" ca="1" si="3"/>
        <v>0</v>
      </c>
      <c r="L20" s="35">
        <f t="shared" ca="1" si="4"/>
        <v>0</v>
      </c>
      <c r="M20" s="37">
        <v>6450000</v>
      </c>
      <c r="N20" s="5">
        <v>910592121</v>
      </c>
      <c r="O20" t="s">
        <v>444</v>
      </c>
      <c r="P20" s="84"/>
    </row>
    <row r="21" spans="1:16" ht="30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89">
        <v>1000000</v>
      </c>
      <c r="K21" s="35">
        <f t="shared" ca="1" si="3"/>
        <v>0</v>
      </c>
      <c r="L21" s="35">
        <f t="shared" ca="1" si="4"/>
        <v>0</v>
      </c>
      <c r="M21" s="37">
        <v>6450000</v>
      </c>
      <c r="N21" s="5">
        <v>900559309</v>
      </c>
      <c r="O21" t="s">
        <v>444</v>
      </c>
      <c r="P21" s="84"/>
    </row>
    <row r="22" spans="1:16" ht="30" hidden="1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89">
        <v>1000000</v>
      </c>
      <c r="K22" s="35">
        <f t="shared" ca="1" si="3"/>
        <v>0</v>
      </c>
      <c r="L22" s="35">
        <f t="shared" ca="1" si="4"/>
        <v>0</v>
      </c>
      <c r="M22" s="37">
        <v>6450000</v>
      </c>
      <c r="N22" s="5" t="s">
        <v>50</v>
      </c>
      <c r="P22" s="84"/>
    </row>
    <row r="23" spans="1:16" ht="30" hidden="1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89">
        <v>1000000</v>
      </c>
      <c r="J23" s="89">
        <v>1000000</v>
      </c>
      <c r="K23" s="35">
        <f t="shared" ca="1" si="3"/>
        <v>0</v>
      </c>
      <c r="L23" s="35">
        <f t="shared" ca="1" si="4"/>
        <v>0</v>
      </c>
      <c r="M23" s="31">
        <v>6450000</v>
      </c>
      <c r="N23" s="28" t="s">
        <v>53</v>
      </c>
      <c r="P23" s="84"/>
    </row>
    <row r="24" spans="1:16" ht="30" hidden="1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89">
        <v>1000000</v>
      </c>
      <c r="K24" s="35">
        <f t="shared" ca="1" si="3"/>
        <v>0</v>
      </c>
      <c r="L24" s="35">
        <f t="shared" ca="1" si="4"/>
        <v>0</v>
      </c>
      <c r="M24" s="34">
        <v>6450000</v>
      </c>
      <c r="N24" s="5" t="s">
        <v>55</v>
      </c>
      <c r="P24" s="84"/>
    </row>
    <row r="25" spans="1:16" ht="30" hidden="1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89">
        <v>1000000</v>
      </c>
      <c r="K25" s="35">
        <f t="shared" ca="1" si="3"/>
        <v>0</v>
      </c>
      <c r="L25" s="35">
        <f t="shared" ca="1" si="4"/>
        <v>0</v>
      </c>
      <c r="M25" s="34">
        <v>6450000</v>
      </c>
      <c r="N25" s="5" t="s">
        <v>58</v>
      </c>
      <c r="P25" s="84"/>
    </row>
    <row r="26" spans="1:16" ht="30" hidden="1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>
        <v>1000000</v>
      </c>
      <c r="J26" s="89">
        <v>1000000</v>
      </c>
      <c r="K26" s="35">
        <f t="shared" ca="1" si="3"/>
        <v>0</v>
      </c>
      <c r="L26" s="35">
        <f t="shared" ca="1" si="4"/>
        <v>0</v>
      </c>
      <c r="M26" s="35">
        <v>6450000</v>
      </c>
      <c r="N26" s="5" t="s">
        <v>61</v>
      </c>
      <c r="P26" s="84"/>
    </row>
    <row r="27" spans="1:16" ht="30" hidden="1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89">
        <v>1000000</v>
      </c>
      <c r="K27" s="35">
        <f t="shared" ca="1" si="3"/>
        <v>0</v>
      </c>
      <c r="L27" s="35">
        <f t="shared" ca="1" si="4"/>
        <v>0</v>
      </c>
      <c r="M27" s="34">
        <v>6450000</v>
      </c>
      <c r="N27" s="5" t="s">
        <v>64</v>
      </c>
      <c r="P27" s="84"/>
    </row>
    <row r="28" spans="1:16" ht="30" hidden="1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89">
        <v>1000000</v>
      </c>
      <c r="K28" s="35">
        <f t="shared" ca="1" si="3"/>
        <v>0</v>
      </c>
      <c r="L28" s="35">
        <f t="shared" ca="1" si="4"/>
        <v>0</v>
      </c>
      <c r="M28" s="34">
        <v>6450000</v>
      </c>
      <c r="N28" s="11" t="s">
        <v>66</v>
      </c>
      <c r="P28" s="84"/>
    </row>
    <row r="29" spans="1:16" ht="30" hidden="1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89">
        <v>1000000</v>
      </c>
      <c r="K29" s="35">
        <f t="shared" ca="1" si="3"/>
        <v>0</v>
      </c>
      <c r="L29" s="35">
        <f t="shared" ca="1" si="4"/>
        <v>0</v>
      </c>
      <c r="M29" s="34">
        <v>6450000</v>
      </c>
      <c r="N29" s="9" t="s">
        <v>68</v>
      </c>
      <c r="P29" s="84"/>
    </row>
    <row r="30" spans="1:16" ht="30" hidden="1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89">
        <v>1000000</v>
      </c>
      <c r="K30" s="35">
        <f t="shared" ca="1" si="3"/>
        <v>0</v>
      </c>
      <c r="L30" s="35">
        <f t="shared" ca="1" si="4"/>
        <v>0</v>
      </c>
      <c r="M30" s="35">
        <v>6450000</v>
      </c>
      <c r="N30" s="9" t="s">
        <v>70</v>
      </c>
      <c r="P30" s="84"/>
    </row>
    <row r="31" spans="1:16" ht="30" hidden="1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1000000</v>
      </c>
      <c r="J31" s="35" t="str">
        <f t="shared" ref="J31:J34" ca="1" si="5">IF(($D31+92)&lt;=TODAY(),"Delayed",0)</f>
        <v>Delayed</v>
      </c>
      <c r="K31" s="35">
        <f t="shared" ca="1" si="3"/>
        <v>0</v>
      </c>
      <c r="L31" s="35">
        <f t="shared" ca="1" si="4"/>
        <v>0</v>
      </c>
      <c r="M31" s="35">
        <v>6450000</v>
      </c>
      <c r="N31" s="9" t="s">
        <v>72</v>
      </c>
      <c r="P31" s="84"/>
    </row>
    <row r="32" spans="1:16" ht="30" hidden="1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89">
        <v>1000000</v>
      </c>
      <c r="K32" s="35">
        <f t="shared" ca="1" si="3"/>
        <v>0</v>
      </c>
      <c r="L32" s="35">
        <f t="shared" ca="1" si="4"/>
        <v>0</v>
      </c>
      <c r="M32" s="34">
        <v>6450000</v>
      </c>
      <c r="N32" s="9" t="s">
        <v>74</v>
      </c>
      <c r="P32" s="84"/>
    </row>
    <row r="33" spans="1:16" hidden="1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90">
        <v>1000000</v>
      </c>
      <c r="I33" s="90">
        <v>1000000</v>
      </c>
      <c r="J33" s="89">
        <v>300000</v>
      </c>
      <c r="K33" s="35">
        <f t="shared" ca="1" si="3"/>
        <v>0</v>
      </c>
      <c r="L33" s="35">
        <f t="shared" ca="1" si="4"/>
        <v>0</v>
      </c>
      <c r="M33" s="34">
        <v>6450000</v>
      </c>
      <c r="N33" s="9" t="s">
        <v>76</v>
      </c>
      <c r="P33" s="84"/>
    </row>
    <row r="34" spans="1:16" ht="45" hidden="1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5"/>
        <v>Delayed</v>
      </c>
      <c r="K34" s="35">
        <f t="shared" ca="1" si="3"/>
        <v>0</v>
      </c>
      <c r="L34" s="35">
        <f t="shared" ca="1" si="4"/>
        <v>0</v>
      </c>
      <c r="M34" s="35">
        <v>6450000</v>
      </c>
      <c r="N34" s="9" t="s">
        <v>78</v>
      </c>
      <c r="P34" s="84"/>
    </row>
    <row r="35" spans="1:16" ht="30" hidden="1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89">
        <v>1000000</v>
      </c>
      <c r="K35" s="35">
        <f t="shared" ca="1" si="3"/>
        <v>0</v>
      </c>
      <c r="L35" s="35">
        <f t="shared" ca="1" si="4"/>
        <v>0</v>
      </c>
      <c r="M35" s="34">
        <v>6450000</v>
      </c>
      <c r="N35" s="9" t="s">
        <v>80</v>
      </c>
      <c r="P35" s="84"/>
    </row>
    <row r="36" spans="1:16" ht="30" hidden="1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89">
        <v>1000000</v>
      </c>
      <c r="K36" s="35">
        <f t="shared" ca="1" si="3"/>
        <v>0</v>
      </c>
      <c r="L36" s="35">
        <f t="shared" ca="1" si="4"/>
        <v>0</v>
      </c>
      <c r="M36" s="34">
        <v>6450000</v>
      </c>
      <c r="N36" s="9">
        <v>903381010</v>
      </c>
      <c r="P36" s="84"/>
    </row>
    <row r="37" spans="1:16" ht="30" hidden="1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>
        <v>1000000</v>
      </c>
      <c r="K37" s="89">
        <f t="shared" ca="1" si="3"/>
        <v>0</v>
      </c>
      <c r="L37" s="89">
        <f t="shared" ca="1" si="4"/>
        <v>0</v>
      </c>
      <c r="M37" s="89">
        <v>6450000</v>
      </c>
      <c r="N37" s="22" t="s">
        <v>84</v>
      </c>
      <c r="P37" s="84"/>
    </row>
    <row r="38" spans="1:16" ht="30" hidden="1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89">
        <v>1000000</v>
      </c>
      <c r="K38" s="35">
        <f t="shared" ca="1" si="3"/>
        <v>0</v>
      </c>
      <c r="L38" s="35">
        <f t="shared" ca="1" si="4"/>
        <v>0</v>
      </c>
      <c r="M38" s="34">
        <v>6450000</v>
      </c>
      <c r="N38" s="9" t="s">
        <v>85</v>
      </c>
      <c r="P38" s="84"/>
    </row>
    <row r="39" spans="1:16" ht="30" hidden="1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89">
        <v>1000000</v>
      </c>
      <c r="K39" s="35">
        <f t="shared" ca="1" si="3"/>
        <v>0</v>
      </c>
      <c r="L39" s="35">
        <f t="shared" ca="1" si="4"/>
        <v>0</v>
      </c>
      <c r="M39" s="34">
        <v>6450000</v>
      </c>
      <c r="N39" s="9" t="s">
        <v>85</v>
      </c>
      <c r="P39" s="84"/>
    </row>
    <row r="40" spans="1:16" ht="45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1000000</v>
      </c>
      <c r="J40" s="89">
        <v>1000000</v>
      </c>
      <c r="K40" s="35">
        <f t="shared" ca="1" si="3"/>
        <v>0</v>
      </c>
      <c r="L40" s="35">
        <f t="shared" ca="1" si="4"/>
        <v>0</v>
      </c>
      <c r="M40" s="34">
        <v>6450000</v>
      </c>
      <c r="N40" s="9">
        <v>903433838</v>
      </c>
      <c r="P40" s="84"/>
    </row>
    <row r="41" spans="1:16" ht="30" hidden="1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89">
        <v>1000000</v>
      </c>
      <c r="K41" s="35">
        <f t="shared" ca="1" si="3"/>
        <v>0</v>
      </c>
      <c r="L41" s="35">
        <f t="shared" ca="1" si="4"/>
        <v>0</v>
      </c>
      <c r="M41" s="34">
        <v>6450000</v>
      </c>
      <c r="N41" s="9" t="s">
        <v>66</v>
      </c>
      <c r="P41" s="84"/>
    </row>
    <row r="42" spans="1:16" ht="30" hidden="1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445</v>
      </c>
      <c r="P42" s="84"/>
    </row>
    <row r="43" spans="1:16" ht="30" hidden="1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89">
        <v>1000000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30" hidden="1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89">
        <v>1000000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30" hidden="1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89">
        <v>1000000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5" hidden="1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89">
        <v>1000000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30" hidden="1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89">
        <v>1000000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30" hidden="1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446</v>
      </c>
      <c r="P48" s="84"/>
    </row>
    <row r="49" spans="1:16" ht="45" hidden="1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>
        <v>1000000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5" hidden="1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89">
        <v>1000000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30" hidden="1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89">
        <v>1000000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t="30" hidden="1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t="30" hidden="1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89">
        <v>1000000</v>
      </c>
      <c r="K53" s="35">
        <f t="shared" ref="K53:K78" ca="1" si="6">IF(($D53+120)&lt;=TODAY(),"Delayed",0)</f>
        <v>0</v>
      </c>
      <c r="L53" s="35">
        <f t="shared" ref="L53:L78" ca="1" si="7">IF(($D53+150)&lt;=TODAY(),"Delayed",0)</f>
        <v>0</v>
      </c>
      <c r="M53" s="34">
        <v>6450000</v>
      </c>
      <c r="N53" s="9" t="s">
        <v>103</v>
      </c>
      <c r="P53" s="84"/>
    </row>
    <row r="54" spans="1:16" ht="45" hidden="1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89">
        <v>1000000</v>
      </c>
      <c r="K54" s="35">
        <f t="shared" ca="1" si="6"/>
        <v>0</v>
      </c>
      <c r="L54" s="35">
        <f t="shared" ca="1" si="7"/>
        <v>0</v>
      </c>
      <c r="M54" s="34">
        <v>6450000</v>
      </c>
      <c r="N54" s="9" t="s">
        <v>105</v>
      </c>
      <c r="P54" s="84"/>
    </row>
    <row r="55" spans="1:16" ht="30" hidden="1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89">
        <v>1000000</v>
      </c>
      <c r="K55" s="35">
        <f t="shared" ca="1" si="6"/>
        <v>0</v>
      </c>
      <c r="L55" s="35">
        <f t="shared" ca="1" si="7"/>
        <v>0</v>
      </c>
      <c r="M55" s="34">
        <v>6450000</v>
      </c>
      <c r="N55" s="9" t="s">
        <v>107</v>
      </c>
      <c r="P55" s="84"/>
    </row>
    <row r="56" spans="1:16" ht="30" hidden="1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89">
        <v>1000000</v>
      </c>
      <c r="K56" s="35">
        <f t="shared" ca="1" si="6"/>
        <v>0</v>
      </c>
      <c r="L56" s="35">
        <f t="shared" ca="1" si="7"/>
        <v>0</v>
      </c>
      <c r="M56" s="34">
        <v>6450000</v>
      </c>
      <c r="N56" s="9" t="s">
        <v>109</v>
      </c>
      <c r="O56" t="s">
        <v>447</v>
      </c>
      <c r="P56" s="84"/>
    </row>
    <row r="57" spans="1:16" ht="45" hidden="1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89">
        <v>1000000</v>
      </c>
      <c r="K57" s="35">
        <f t="shared" ca="1" si="6"/>
        <v>0</v>
      </c>
      <c r="L57" s="35">
        <f t="shared" ca="1" si="7"/>
        <v>0</v>
      </c>
      <c r="M57" s="34">
        <v>6450000</v>
      </c>
      <c r="N57" s="9" t="s">
        <v>111</v>
      </c>
      <c r="P57" s="84"/>
    </row>
    <row r="58" spans="1:16" ht="30" hidden="1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89">
        <v>1000000</v>
      </c>
      <c r="K58" s="35">
        <f t="shared" ca="1" si="6"/>
        <v>0</v>
      </c>
      <c r="L58" s="35">
        <f t="shared" ca="1" si="7"/>
        <v>0</v>
      </c>
      <c r="M58" s="34">
        <v>6450000</v>
      </c>
      <c r="N58" s="9" t="s">
        <v>113</v>
      </c>
      <c r="P58" s="84"/>
    </row>
    <row r="59" spans="1:16" ht="30" hidden="1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ref="J59:J84" ca="1" si="8">IF(($D59+92)&lt;=TODAY(),"Delayed",0)</f>
        <v>Delayed</v>
      </c>
      <c r="K59" s="35">
        <f t="shared" ca="1" si="6"/>
        <v>0</v>
      </c>
      <c r="L59" s="35">
        <f t="shared" ca="1" si="7"/>
        <v>0</v>
      </c>
      <c r="M59" s="34">
        <v>6450000</v>
      </c>
      <c r="N59" s="20" t="s">
        <v>116</v>
      </c>
      <c r="P59" s="84"/>
    </row>
    <row r="60" spans="1:16" ht="45" hidden="1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89">
        <v>1000000</v>
      </c>
      <c r="K60" s="35">
        <f t="shared" ca="1" si="6"/>
        <v>0</v>
      </c>
      <c r="L60" s="35">
        <f t="shared" ca="1" si="7"/>
        <v>0</v>
      </c>
      <c r="M60" s="34">
        <v>6450000</v>
      </c>
      <c r="N60" s="9" t="s">
        <v>118</v>
      </c>
      <c r="P60" s="84"/>
    </row>
    <row r="61" spans="1:16" hidden="1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>
        <v>1000000</v>
      </c>
      <c r="K61" s="35">
        <f t="shared" ca="1" si="6"/>
        <v>0</v>
      </c>
      <c r="L61" s="35">
        <f t="shared" ca="1" si="7"/>
        <v>0</v>
      </c>
      <c r="M61" s="34">
        <v>6450000</v>
      </c>
      <c r="N61" s="9" t="s">
        <v>121</v>
      </c>
      <c r="P61" s="84"/>
    </row>
    <row r="62" spans="1:16" ht="30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89">
        <v>1000000</v>
      </c>
      <c r="K62" s="35">
        <f t="shared" ca="1" si="6"/>
        <v>0</v>
      </c>
      <c r="L62" s="35">
        <f t="shared" ca="1" si="7"/>
        <v>0</v>
      </c>
      <c r="M62" s="34">
        <v>6450000</v>
      </c>
      <c r="N62" s="9">
        <v>911417775</v>
      </c>
      <c r="P62" s="84"/>
    </row>
    <row r="63" spans="1:16" ht="30" hidden="1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89">
        <v>1000000</v>
      </c>
      <c r="K63" s="35">
        <f t="shared" ca="1" si="6"/>
        <v>0</v>
      </c>
      <c r="L63" s="35">
        <f t="shared" ca="1" si="7"/>
        <v>0</v>
      </c>
      <c r="M63" s="34">
        <v>6450000</v>
      </c>
      <c r="N63" s="9" t="s">
        <v>127</v>
      </c>
      <c r="P63" s="84"/>
    </row>
    <row r="64" spans="1:16" ht="30" hidden="1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>
        <v>1000000</v>
      </c>
      <c r="K64" s="35">
        <f t="shared" ca="1" si="6"/>
        <v>0</v>
      </c>
      <c r="L64" s="35">
        <f t="shared" ca="1" si="7"/>
        <v>0</v>
      </c>
      <c r="M64" s="34">
        <v>6450000</v>
      </c>
      <c r="N64" s="9" t="s">
        <v>129</v>
      </c>
      <c r="P64" s="84"/>
    </row>
    <row r="65" spans="1:16" ht="30" hidden="1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25">
        <v>1000000</v>
      </c>
      <c r="J65" s="35" t="str">
        <f t="shared" ca="1" si="8"/>
        <v>Delayed</v>
      </c>
      <c r="K65" s="35">
        <f t="shared" ca="1" si="6"/>
        <v>0</v>
      </c>
      <c r="L65" s="35">
        <f t="shared" ca="1" si="7"/>
        <v>0</v>
      </c>
      <c r="M65" s="35">
        <v>6450000</v>
      </c>
      <c r="N65" s="9" t="s">
        <v>132</v>
      </c>
      <c r="P65" s="84"/>
    </row>
    <row r="66" spans="1:16" ht="30" hidden="1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ref="I66:I83" ca="1" si="9">IF(($D66+60)&lt;=TODAY(),"Delayed",0)</f>
        <v>Delayed</v>
      </c>
      <c r="J66" s="35" t="str">
        <f t="shared" ca="1" si="8"/>
        <v>Delayed</v>
      </c>
      <c r="K66" s="35">
        <f t="shared" ca="1" si="6"/>
        <v>0</v>
      </c>
      <c r="L66" s="35">
        <f t="shared" ca="1" si="7"/>
        <v>0</v>
      </c>
      <c r="M66" s="35">
        <v>6450000</v>
      </c>
      <c r="N66" s="9" t="s">
        <v>132</v>
      </c>
      <c r="P66" s="84"/>
    </row>
    <row r="67" spans="1:16" ht="30" hidden="1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89">
        <v>1000000</v>
      </c>
      <c r="K67" s="35">
        <f t="shared" ca="1" si="6"/>
        <v>0</v>
      </c>
      <c r="L67" s="35">
        <f t="shared" ca="1" si="7"/>
        <v>0</v>
      </c>
      <c r="M67" s="34">
        <v>6450000</v>
      </c>
      <c r="N67" s="9" t="s">
        <v>134</v>
      </c>
      <c r="O67" t="s">
        <v>22</v>
      </c>
      <c r="P67" s="84"/>
    </row>
    <row r="68" spans="1:16" ht="30" hidden="1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89">
        <v>1500000</v>
      </c>
      <c r="K68" s="35">
        <f t="shared" ca="1" si="6"/>
        <v>0</v>
      </c>
      <c r="L68" s="35">
        <f t="shared" ca="1" si="7"/>
        <v>0</v>
      </c>
      <c r="M68" s="34">
        <v>5950000</v>
      </c>
      <c r="N68" s="9" t="s">
        <v>136</v>
      </c>
      <c r="P68" s="84"/>
    </row>
    <row r="69" spans="1:16" ht="30" hidden="1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9"/>
        <v>Delayed</v>
      </c>
      <c r="J69" s="89">
        <v>200000</v>
      </c>
      <c r="K69" s="35">
        <f t="shared" ca="1" si="6"/>
        <v>0</v>
      </c>
      <c r="L69" s="35">
        <f t="shared" ca="1" si="7"/>
        <v>0</v>
      </c>
      <c r="M69" s="35">
        <v>6450000</v>
      </c>
      <c r="N69" s="22" t="s">
        <v>138</v>
      </c>
      <c r="O69" t="s">
        <v>22</v>
      </c>
      <c r="P69" s="84" t="s">
        <v>448</v>
      </c>
    </row>
    <row r="70" spans="1:16" ht="30" hidden="1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89">
        <v>1000000</v>
      </c>
      <c r="K70" s="35">
        <f t="shared" ca="1" si="6"/>
        <v>0</v>
      </c>
      <c r="L70" s="35">
        <f t="shared" ca="1" si="7"/>
        <v>0</v>
      </c>
      <c r="M70" s="35">
        <v>6450000</v>
      </c>
      <c r="N70" s="9" t="s">
        <v>140</v>
      </c>
      <c r="O70" t="s">
        <v>22</v>
      </c>
      <c r="P70" s="84"/>
    </row>
    <row r="71" spans="1:16" ht="30" hidden="1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8"/>
        <v>Delayed</v>
      </c>
      <c r="K71" s="35">
        <f t="shared" ca="1" si="6"/>
        <v>0</v>
      </c>
      <c r="L71" s="35">
        <f t="shared" ca="1" si="7"/>
        <v>0</v>
      </c>
      <c r="M71" s="35">
        <v>6450000</v>
      </c>
      <c r="N71" s="9" t="s">
        <v>142</v>
      </c>
      <c r="O71" t="s">
        <v>22</v>
      </c>
      <c r="P71" s="84"/>
    </row>
    <row r="72" spans="1:16" ht="30" hidden="1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8"/>
        <v>Delayed</v>
      </c>
      <c r="K72" s="35">
        <f t="shared" ca="1" si="6"/>
        <v>0</v>
      </c>
      <c r="L72" s="35">
        <f t="shared" ca="1" si="7"/>
        <v>0</v>
      </c>
      <c r="M72" s="35">
        <v>6450000</v>
      </c>
      <c r="N72" s="9" t="s">
        <v>144</v>
      </c>
      <c r="P72" s="84"/>
    </row>
    <row r="73" spans="1:16" ht="30" hidden="1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27">
        <v>1000000</v>
      </c>
      <c r="K73" s="35">
        <f t="shared" ca="1" si="6"/>
        <v>0</v>
      </c>
      <c r="L73" s="35">
        <f t="shared" ca="1" si="7"/>
        <v>0</v>
      </c>
      <c r="M73" s="35">
        <v>6450000</v>
      </c>
      <c r="N73" s="9" t="s">
        <v>146</v>
      </c>
      <c r="O73" t="s">
        <v>22</v>
      </c>
      <c r="P73" s="84"/>
    </row>
    <row r="74" spans="1:16" ht="30" hidden="1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27">
        <v>1000000</v>
      </c>
      <c r="K74" s="35">
        <f t="shared" ca="1" si="6"/>
        <v>0</v>
      </c>
      <c r="L74" s="35">
        <f t="shared" ca="1" si="7"/>
        <v>0</v>
      </c>
      <c r="M74" s="36">
        <v>6450000</v>
      </c>
      <c r="N74" s="9" t="s">
        <v>146</v>
      </c>
      <c r="O74" t="s">
        <v>22</v>
      </c>
      <c r="P74" s="84"/>
    </row>
    <row r="75" spans="1:16" ht="30" hidden="1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>
        <v>1000000</v>
      </c>
      <c r="K75" s="35">
        <f t="shared" ca="1" si="6"/>
        <v>0</v>
      </c>
      <c r="L75" s="35">
        <f t="shared" ca="1" si="7"/>
        <v>0</v>
      </c>
      <c r="M75" s="34">
        <v>6450000</v>
      </c>
      <c r="N75" s="12" t="s">
        <v>148</v>
      </c>
      <c r="P75" s="84"/>
    </row>
    <row r="76" spans="1:16" ht="30" hidden="1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1000000</v>
      </c>
      <c r="J76" s="89">
        <v>1000000</v>
      </c>
      <c r="K76" s="35">
        <f t="shared" ca="1" si="6"/>
        <v>0</v>
      </c>
      <c r="L76" s="35">
        <f t="shared" ca="1" si="7"/>
        <v>0</v>
      </c>
      <c r="M76" s="34">
        <v>6450000</v>
      </c>
      <c r="N76" s="9" t="s">
        <v>151</v>
      </c>
      <c r="P76" s="84"/>
    </row>
    <row r="77" spans="1:16" ht="30" hidden="1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89">
        <v>1000000</v>
      </c>
      <c r="K77" s="35">
        <f t="shared" ca="1" si="6"/>
        <v>0</v>
      </c>
      <c r="L77" s="35">
        <f t="shared" ca="1" si="7"/>
        <v>0</v>
      </c>
      <c r="M77" s="34">
        <v>6450000</v>
      </c>
      <c r="N77" s="9" t="s">
        <v>153</v>
      </c>
      <c r="P77" s="84"/>
    </row>
    <row r="78" spans="1:16" ht="30" hidden="1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>
        <v>1000000</v>
      </c>
      <c r="K78" s="35">
        <f t="shared" ca="1" si="6"/>
        <v>0</v>
      </c>
      <c r="L78" s="35">
        <f t="shared" ca="1" si="7"/>
        <v>0</v>
      </c>
      <c r="M78" s="34">
        <v>6450000</v>
      </c>
      <c r="N78" s="9" t="s">
        <v>155</v>
      </c>
      <c r="P78" s="84"/>
    </row>
    <row r="79" spans="1:16" ht="30" hidden="1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449</v>
      </c>
      <c r="P79" s="84"/>
    </row>
    <row r="80" spans="1:16" ht="30" hidden="1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27">
        <v>1000000</v>
      </c>
      <c r="J80" s="89">
        <v>800000</v>
      </c>
      <c r="K80" s="89">
        <v>200000</v>
      </c>
      <c r="L80" s="35">
        <f t="shared" ref="L80:L85" ca="1" si="10">IF(($D80+150)&lt;=TODAY(),"Delayed",0)</f>
        <v>0</v>
      </c>
      <c r="M80" s="35">
        <v>6450000</v>
      </c>
      <c r="N80" s="9" t="s">
        <v>158</v>
      </c>
      <c r="O80" t="s">
        <v>450</v>
      </c>
      <c r="P80" s="84" t="s">
        <v>22</v>
      </c>
    </row>
    <row r="81" spans="1:16" ht="30" hidden="1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8"/>
        <v>Delayed</v>
      </c>
      <c r="K81" s="35">
        <f t="shared" ref="K81:K85" ca="1" si="11">IF(($D81+120)&lt;=TODAY(),"Delayed",0)</f>
        <v>0</v>
      </c>
      <c r="L81" s="35">
        <f t="shared" ca="1" si="10"/>
        <v>0</v>
      </c>
      <c r="M81" s="35">
        <v>6450000</v>
      </c>
      <c r="N81" s="22" t="s">
        <v>160</v>
      </c>
      <c r="P81" s="84"/>
    </row>
    <row r="82" spans="1:16" ht="30" hidden="1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89">
        <v>1000000</v>
      </c>
      <c r="K82" s="35">
        <f t="shared" ca="1" si="11"/>
        <v>0</v>
      </c>
      <c r="L82" s="35">
        <f t="shared" ca="1" si="10"/>
        <v>0</v>
      </c>
      <c r="M82" s="34">
        <v>6450000</v>
      </c>
      <c r="N82" s="22" t="s">
        <v>162</v>
      </c>
      <c r="P82" s="84"/>
    </row>
    <row r="83" spans="1:16" ht="30" hidden="1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9"/>
        <v>Delayed</v>
      </c>
      <c r="J83" s="35" t="str">
        <f t="shared" ca="1" si="8"/>
        <v>Delayed</v>
      </c>
      <c r="K83" s="35">
        <f t="shared" ca="1" si="11"/>
        <v>0</v>
      </c>
      <c r="L83" s="35">
        <f t="shared" ca="1" si="10"/>
        <v>0</v>
      </c>
      <c r="M83" s="35">
        <v>6450000</v>
      </c>
      <c r="N83" s="22" t="s">
        <v>164</v>
      </c>
      <c r="P83" s="84"/>
    </row>
    <row r="84" spans="1:16" ht="30" hidden="1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>
        <v>1000000</v>
      </c>
      <c r="J84" s="35" t="str">
        <f t="shared" ca="1" si="8"/>
        <v>Delayed</v>
      </c>
      <c r="K84" s="35">
        <f t="shared" ca="1" si="11"/>
        <v>0</v>
      </c>
      <c r="L84" s="35">
        <f t="shared" ca="1" si="10"/>
        <v>0</v>
      </c>
      <c r="M84" s="35">
        <v>6450000</v>
      </c>
      <c r="N84" s="9" t="s">
        <v>167</v>
      </c>
      <c r="P84" s="84"/>
    </row>
    <row r="85" spans="1:16" ht="30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89">
        <v>1000000</v>
      </c>
      <c r="K85" s="35">
        <f t="shared" ca="1" si="11"/>
        <v>0</v>
      </c>
      <c r="L85" s="35">
        <f t="shared" ca="1" si="10"/>
        <v>0</v>
      </c>
      <c r="M85" s="34">
        <v>6450000</v>
      </c>
      <c r="N85" s="9">
        <v>903449316</v>
      </c>
      <c r="P85" s="84"/>
    </row>
    <row r="86" spans="1:16" ht="30" hidden="1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>
        <v>2200000</v>
      </c>
      <c r="J86" s="35" t="s">
        <v>22</v>
      </c>
      <c r="K86" s="35" t="s">
        <v>22</v>
      </c>
      <c r="L86" s="35" t="s">
        <v>22</v>
      </c>
      <c r="M86" s="35">
        <v>6450000</v>
      </c>
      <c r="N86" s="22" t="s">
        <v>172</v>
      </c>
      <c r="P86" s="84"/>
    </row>
    <row r="87" spans="1:16" ht="45" hidden="1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30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2">IF(($D88+30)&lt;=TODAY(),"Delayed",0)</f>
        <v>Delayed</v>
      </c>
      <c r="I88" s="31" t="str">
        <f t="shared" ref="H88:I148" ca="1" si="13">IF(($D88+60)&lt;=TODAY(),"Delayed",0)</f>
        <v>Delayed</v>
      </c>
      <c r="J88" s="35" t="str">
        <f t="shared" ref="J88:J93" ca="1" si="14">IF(($D88+92)&lt;=TODAY(),"Delayed",0)</f>
        <v>Delayed</v>
      </c>
      <c r="K88" s="35">
        <f t="shared" ref="K88:K93" ca="1" si="15">IF(($D88+120)&lt;=TODAY(),"Delayed",0)</f>
        <v>0</v>
      </c>
      <c r="L88" s="35">
        <f t="shared" ref="L88:L93" ca="1" si="16">IF(($D88+150)&lt;=TODAY(),"Delayed",0)</f>
        <v>0</v>
      </c>
      <c r="M88" s="35">
        <v>6450000</v>
      </c>
      <c r="N88" s="9">
        <v>994671967</v>
      </c>
      <c r="P88" s="84"/>
    </row>
    <row r="89" spans="1:16" ht="30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2"/>
        <v>Delayed</v>
      </c>
      <c r="I89" s="31" t="str">
        <f t="shared" ca="1" si="13"/>
        <v>Delayed</v>
      </c>
      <c r="J89" s="35" t="str">
        <f t="shared" ca="1" si="14"/>
        <v>Delayed</v>
      </c>
      <c r="K89" s="35">
        <f t="shared" ca="1" si="15"/>
        <v>0</v>
      </c>
      <c r="L89" s="35">
        <f t="shared" ca="1" si="16"/>
        <v>0</v>
      </c>
      <c r="M89" s="35">
        <v>6450000</v>
      </c>
      <c r="N89" s="9">
        <v>994671967</v>
      </c>
      <c r="P89" s="84"/>
    </row>
    <row r="90" spans="1:16" ht="30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2"/>
        <v>Delayed</v>
      </c>
      <c r="I90" s="31" t="str">
        <f t="shared" ca="1" si="13"/>
        <v>Delayed</v>
      </c>
      <c r="J90" s="35" t="str">
        <f t="shared" ca="1" si="14"/>
        <v>Delayed</v>
      </c>
      <c r="K90" s="35">
        <f t="shared" ca="1" si="15"/>
        <v>0</v>
      </c>
      <c r="L90" s="35">
        <f t="shared" ca="1" si="16"/>
        <v>0</v>
      </c>
      <c r="M90" s="35">
        <v>6450000</v>
      </c>
      <c r="N90" s="9">
        <v>910551115</v>
      </c>
      <c r="P90" s="84"/>
    </row>
    <row r="91" spans="1:16" ht="30" hidden="1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89">
        <v>1000000</v>
      </c>
      <c r="K91" s="35">
        <f t="shared" ca="1" si="15"/>
        <v>0</v>
      </c>
      <c r="L91" s="35">
        <f t="shared" ca="1" si="16"/>
        <v>0</v>
      </c>
      <c r="M91" s="35">
        <v>6450000</v>
      </c>
      <c r="N91" s="9" t="s">
        <v>180</v>
      </c>
      <c r="P91" s="84"/>
    </row>
    <row r="92" spans="1:16" ht="30" hidden="1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>
        <v>1000000</v>
      </c>
      <c r="J92" s="92">
        <v>1000000</v>
      </c>
      <c r="K92" s="35">
        <f t="shared" ca="1" si="15"/>
        <v>0</v>
      </c>
      <c r="L92" s="35">
        <f t="shared" ca="1" si="16"/>
        <v>0</v>
      </c>
      <c r="M92" s="35">
        <v>6450000</v>
      </c>
      <c r="N92" s="9" t="s">
        <v>182</v>
      </c>
      <c r="P92" s="84"/>
    </row>
    <row r="93" spans="1:16" ht="30">
      <c r="A93" s="3">
        <v>92</v>
      </c>
      <c r="B93" s="3" t="s">
        <v>8</v>
      </c>
      <c r="C93" s="15" t="s">
        <v>185</v>
      </c>
      <c r="D93" s="21">
        <v>44806</v>
      </c>
      <c r="E93" s="18" t="s">
        <v>10</v>
      </c>
      <c r="F93" s="18" t="s">
        <v>14</v>
      </c>
      <c r="G93" s="35">
        <v>1450000</v>
      </c>
      <c r="H93" s="35">
        <v>1000000</v>
      </c>
      <c r="I93" s="27">
        <v>1000000</v>
      </c>
      <c r="J93" s="35" t="str">
        <f t="shared" ca="1" si="14"/>
        <v>Delayed</v>
      </c>
      <c r="K93" s="35">
        <f t="shared" ca="1" si="15"/>
        <v>0</v>
      </c>
      <c r="L93" s="35">
        <f t="shared" ca="1" si="16"/>
        <v>0</v>
      </c>
      <c r="M93" s="35">
        <v>6450000</v>
      </c>
      <c r="N93" s="22">
        <v>993082896</v>
      </c>
      <c r="O93" s="23" t="s">
        <v>451</v>
      </c>
      <c r="P93" s="84"/>
    </row>
    <row r="94" spans="1:16" ht="30" hidden="1">
      <c r="A94" s="3">
        <v>93</v>
      </c>
      <c r="B94" s="3" t="s">
        <v>8</v>
      </c>
      <c r="C94" s="15" t="s">
        <v>205</v>
      </c>
      <c r="D94" s="4">
        <v>44806</v>
      </c>
      <c r="E94" s="3" t="s">
        <v>26</v>
      </c>
      <c r="F94" s="8" t="s">
        <v>21</v>
      </c>
      <c r="G94" s="34">
        <v>5150000</v>
      </c>
      <c r="H94" s="31" t="s">
        <v>22</v>
      </c>
      <c r="I94" s="31" t="s">
        <v>22</v>
      </c>
      <c r="J94" s="31" t="s">
        <v>22</v>
      </c>
      <c r="K94" s="31" t="s">
        <v>22</v>
      </c>
      <c r="L94" s="31" t="s">
        <v>22</v>
      </c>
      <c r="M94" s="34">
        <v>5150000</v>
      </c>
      <c r="N94" s="9" t="s">
        <v>452</v>
      </c>
      <c r="P94" s="84"/>
    </row>
    <row r="95" spans="1:16" ht="30" hidden="1">
      <c r="A95" s="3">
        <v>94</v>
      </c>
      <c r="B95" s="3" t="s">
        <v>8</v>
      </c>
      <c r="C95" s="15" t="s">
        <v>187</v>
      </c>
      <c r="D95" s="4">
        <v>44806</v>
      </c>
      <c r="E95" s="3" t="s">
        <v>57</v>
      </c>
      <c r="F95" s="3" t="s">
        <v>14</v>
      </c>
      <c r="G95" s="35">
        <v>1450000</v>
      </c>
      <c r="H95" s="35">
        <v>1000000</v>
      </c>
      <c r="I95" s="31">
        <v>1000000</v>
      </c>
      <c r="J95" s="89">
        <v>300000</v>
      </c>
      <c r="K95" s="35">
        <f t="shared" ref="K95:K105" ca="1" si="17">IF(($D95+120)&lt;=TODAY(),"Delayed",0)</f>
        <v>0</v>
      </c>
      <c r="L95" s="35">
        <f t="shared" ref="L95:L105" ca="1" si="18">IF(($D95+150)&lt;=TODAY(),"Delayed",0)</f>
        <v>0</v>
      </c>
      <c r="M95" s="35">
        <v>6450000</v>
      </c>
      <c r="N95" s="9" t="s">
        <v>439</v>
      </c>
      <c r="P95" s="84"/>
    </row>
    <row r="96" spans="1:16" ht="30" hidden="1">
      <c r="A96" s="3">
        <v>95</v>
      </c>
      <c r="B96" s="18" t="s">
        <v>8</v>
      </c>
      <c r="C96" s="15" t="s">
        <v>188</v>
      </c>
      <c r="D96" s="21">
        <v>44806</v>
      </c>
      <c r="E96" s="18" t="s">
        <v>63</v>
      </c>
      <c r="F96" s="18" t="s">
        <v>14</v>
      </c>
      <c r="G96" s="35">
        <v>1450000</v>
      </c>
      <c r="H96" s="35">
        <v>1000000</v>
      </c>
      <c r="I96" s="89">
        <v>1000000</v>
      </c>
      <c r="J96" s="35" t="str">
        <f t="shared" ref="J96:J105" ca="1" si="19">IF(($D96+92)&lt;=TODAY(),"Delayed",0)</f>
        <v>Delayed</v>
      </c>
      <c r="K96" s="35">
        <f t="shared" ca="1" si="17"/>
        <v>0</v>
      </c>
      <c r="L96" s="35">
        <f t="shared" ca="1" si="18"/>
        <v>0</v>
      </c>
      <c r="M96" s="35">
        <v>6450000</v>
      </c>
      <c r="N96" s="22" t="s">
        <v>189</v>
      </c>
      <c r="P96" s="84"/>
    </row>
    <row r="97" spans="1:16" ht="30" hidden="1">
      <c r="A97" s="3">
        <v>96</v>
      </c>
      <c r="B97" s="18" t="s">
        <v>8</v>
      </c>
      <c r="C97" s="15" t="s">
        <v>190</v>
      </c>
      <c r="D97" s="21">
        <v>44806</v>
      </c>
      <c r="E97" s="18" t="s">
        <v>191</v>
      </c>
      <c r="F97" s="18" t="s">
        <v>14</v>
      </c>
      <c r="G97" s="35">
        <v>1450000</v>
      </c>
      <c r="H97" s="35">
        <v>1000000</v>
      </c>
      <c r="I97" s="31">
        <v>1000000</v>
      </c>
      <c r="J97" s="35">
        <v>1000000</v>
      </c>
      <c r="K97" s="35">
        <f t="shared" ca="1" si="17"/>
        <v>0</v>
      </c>
      <c r="L97" s="35">
        <f t="shared" ca="1" si="18"/>
        <v>0</v>
      </c>
      <c r="M97" s="35">
        <v>6450000</v>
      </c>
      <c r="N97" s="22" t="s">
        <v>192</v>
      </c>
      <c r="P97" s="84"/>
    </row>
    <row r="98" spans="1:16" ht="24.75" customHeight="1">
      <c r="A98" s="3">
        <v>97</v>
      </c>
      <c r="B98" s="3" t="s">
        <v>8</v>
      </c>
      <c r="C98" s="15" t="s">
        <v>193</v>
      </c>
      <c r="D98" s="4">
        <v>44806</v>
      </c>
      <c r="E98" s="3" t="s">
        <v>10</v>
      </c>
      <c r="F98" s="3" t="s">
        <v>14</v>
      </c>
      <c r="G98" s="35">
        <v>1450000</v>
      </c>
      <c r="H98" s="35">
        <v>1000000</v>
      </c>
      <c r="I98" s="27">
        <v>1000000</v>
      </c>
      <c r="J98" s="35">
        <v>1000000</v>
      </c>
      <c r="K98" s="35">
        <f t="shared" ca="1" si="17"/>
        <v>0</v>
      </c>
      <c r="L98" s="35">
        <f t="shared" ca="1" si="18"/>
        <v>0</v>
      </c>
      <c r="M98" s="35">
        <v>6450000</v>
      </c>
      <c r="N98" s="9">
        <v>909142095</v>
      </c>
      <c r="P98" s="84"/>
    </row>
    <row r="99" spans="1:16" ht="30">
      <c r="A99" s="3">
        <v>98</v>
      </c>
      <c r="B99" s="3" t="s">
        <v>8</v>
      </c>
      <c r="C99" s="15" t="s">
        <v>195</v>
      </c>
      <c r="D99" s="21">
        <v>44806</v>
      </c>
      <c r="E99" s="18" t="s">
        <v>10</v>
      </c>
      <c r="F99" s="18" t="s">
        <v>14</v>
      </c>
      <c r="G99" s="35">
        <v>1450000</v>
      </c>
      <c r="H99" s="35">
        <v>1000000</v>
      </c>
      <c r="I99" s="27">
        <v>1000000</v>
      </c>
      <c r="J99" s="93">
        <v>1000000</v>
      </c>
      <c r="K99" s="35">
        <f t="shared" ca="1" si="17"/>
        <v>0</v>
      </c>
      <c r="L99" s="35">
        <f t="shared" ca="1" si="18"/>
        <v>0</v>
      </c>
      <c r="M99" s="35">
        <v>6450000</v>
      </c>
      <c r="N99" s="22">
        <v>916916362</v>
      </c>
      <c r="O99" t="s">
        <v>453</v>
      </c>
      <c r="P99" s="84"/>
    </row>
    <row r="100" spans="1:16" ht="30">
      <c r="A100" s="3">
        <v>99</v>
      </c>
      <c r="B100" s="3" t="s">
        <v>8</v>
      </c>
      <c r="C100" s="15" t="s">
        <v>197</v>
      </c>
      <c r="D100" s="4">
        <v>44806</v>
      </c>
      <c r="E100" s="3" t="s">
        <v>10</v>
      </c>
      <c r="F100" s="3" t="s">
        <v>14</v>
      </c>
      <c r="G100" s="35">
        <v>1450000</v>
      </c>
      <c r="H100" s="35">
        <v>1000000</v>
      </c>
      <c r="I100" s="27">
        <v>1000000</v>
      </c>
      <c r="J100" s="35">
        <v>1000000</v>
      </c>
      <c r="K100" s="35">
        <f t="shared" ca="1" si="17"/>
        <v>0</v>
      </c>
      <c r="L100" s="35">
        <f t="shared" ca="1" si="18"/>
        <v>0</v>
      </c>
      <c r="M100" s="35">
        <v>6450000</v>
      </c>
      <c r="N100" s="9" t="s">
        <v>198</v>
      </c>
      <c r="P100" s="84"/>
    </row>
    <row r="101" spans="1:16" ht="30" hidden="1">
      <c r="A101" s="3">
        <v>100</v>
      </c>
      <c r="B101" s="18" t="s">
        <v>8</v>
      </c>
      <c r="C101" s="15" t="s">
        <v>199</v>
      </c>
      <c r="D101" s="21">
        <v>44806</v>
      </c>
      <c r="E101" s="18" t="s">
        <v>20</v>
      </c>
      <c r="F101" s="18" t="s">
        <v>14</v>
      </c>
      <c r="G101" s="35">
        <v>1450000</v>
      </c>
      <c r="H101" s="35">
        <v>1000000</v>
      </c>
      <c r="I101" s="27">
        <v>1000000</v>
      </c>
      <c r="J101" s="89">
        <v>1000000</v>
      </c>
      <c r="K101" s="35">
        <f t="shared" ca="1" si="17"/>
        <v>0</v>
      </c>
      <c r="L101" s="35">
        <f t="shared" ca="1" si="18"/>
        <v>0</v>
      </c>
      <c r="M101" s="35">
        <v>6450000</v>
      </c>
      <c r="N101" s="22" t="s">
        <v>200</v>
      </c>
      <c r="P101" s="84"/>
    </row>
    <row r="102" spans="1:16" ht="30" hidden="1">
      <c r="A102" s="3">
        <v>101</v>
      </c>
      <c r="B102" s="3" t="s">
        <v>8</v>
      </c>
      <c r="C102" s="15" t="s">
        <v>201</v>
      </c>
      <c r="D102" s="4">
        <v>44806</v>
      </c>
      <c r="E102" s="3" t="s">
        <v>26</v>
      </c>
      <c r="F102" s="3" t="s">
        <v>14</v>
      </c>
      <c r="G102" s="35">
        <v>1450000</v>
      </c>
      <c r="H102" s="35">
        <v>1000000</v>
      </c>
      <c r="I102" s="31">
        <v>1000000</v>
      </c>
      <c r="J102" s="35" t="str">
        <f t="shared" ca="1" si="19"/>
        <v>Delayed</v>
      </c>
      <c r="K102" s="35">
        <f t="shared" ca="1" si="17"/>
        <v>0</v>
      </c>
      <c r="L102" s="35">
        <f t="shared" ca="1" si="18"/>
        <v>0</v>
      </c>
      <c r="M102" s="35">
        <v>6450000</v>
      </c>
      <c r="N102" s="9" t="s">
        <v>202</v>
      </c>
      <c r="P102" s="84"/>
    </row>
    <row r="103" spans="1:16" ht="30" hidden="1">
      <c r="A103" s="3">
        <v>102</v>
      </c>
      <c r="B103" s="18" t="s">
        <v>8</v>
      </c>
      <c r="C103" s="15" t="s">
        <v>201</v>
      </c>
      <c r="D103" s="21">
        <v>44806</v>
      </c>
      <c r="E103" s="18" t="s">
        <v>26</v>
      </c>
      <c r="F103" s="18" t="s">
        <v>14</v>
      </c>
      <c r="G103" s="35">
        <v>1450000</v>
      </c>
      <c r="H103" s="35">
        <v>1000000</v>
      </c>
      <c r="I103" s="31">
        <v>1000000</v>
      </c>
      <c r="J103" s="35" t="str">
        <f t="shared" ca="1" si="19"/>
        <v>Delayed</v>
      </c>
      <c r="K103" s="35">
        <f t="shared" ca="1" si="17"/>
        <v>0</v>
      </c>
      <c r="L103" s="35">
        <f t="shared" ca="1" si="18"/>
        <v>0</v>
      </c>
      <c r="M103" s="35">
        <v>6450000</v>
      </c>
      <c r="N103" s="22" t="s">
        <v>202</v>
      </c>
      <c r="P103" s="84"/>
    </row>
    <row r="104" spans="1:16" ht="30" hidden="1">
      <c r="A104" s="3">
        <v>103</v>
      </c>
      <c r="B104" s="18" t="s">
        <v>8</v>
      </c>
      <c r="C104" s="15" t="s">
        <v>69</v>
      </c>
      <c r="D104" s="21">
        <v>44796</v>
      </c>
      <c r="E104" s="18" t="s">
        <v>57</v>
      </c>
      <c r="F104" s="18" t="s">
        <v>14</v>
      </c>
      <c r="G104" s="35">
        <v>1450000</v>
      </c>
      <c r="H104" s="35">
        <v>1000000</v>
      </c>
      <c r="I104" s="89">
        <v>1000000</v>
      </c>
      <c r="J104" s="35" t="str">
        <f t="shared" ca="1" si="19"/>
        <v>Delayed</v>
      </c>
      <c r="K104" s="35">
        <f t="shared" ca="1" si="17"/>
        <v>0</v>
      </c>
      <c r="L104" s="35">
        <f t="shared" ca="1" si="18"/>
        <v>0</v>
      </c>
      <c r="M104" s="35">
        <v>6450000</v>
      </c>
      <c r="N104" s="22" t="s">
        <v>70</v>
      </c>
      <c r="P104" s="84"/>
    </row>
    <row r="105" spans="1:16" ht="45" hidden="1">
      <c r="A105" s="3">
        <v>104</v>
      </c>
      <c r="B105" s="3" t="s">
        <v>8</v>
      </c>
      <c r="C105" s="15" t="s">
        <v>203</v>
      </c>
      <c r="D105" s="4">
        <v>44806</v>
      </c>
      <c r="E105" s="3" t="s">
        <v>20</v>
      </c>
      <c r="F105" s="3" t="s">
        <v>14</v>
      </c>
      <c r="G105" s="35">
        <v>1450000</v>
      </c>
      <c r="H105" s="31">
        <v>1000000</v>
      </c>
      <c r="I105" s="27">
        <v>1000000</v>
      </c>
      <c r="J105" s="35" t="str">
        <f t="shared" ca="1" si="19"/>
        <v>Delayed</v>
      </c>
      <c r="K105" s="35">
        <f t="shared" ca="1" si="17"/>
        <v>0</v>
      </c>
      <c r="L105" s="35">
        <f t="shared" ca="1" si="18"/>
        <v>0</v>
      </c>
      <c r="M105" s="35">
        <v>6450000</v>
      </c>
      <c r="N105" s="9" t="s">
        <v>204</v>
      </c>
      <c r="P105" s="84"/>
    </row>
    <row r="106" spans="1:16" hidden="1">
      <c r="A106" s="3">
        <v>105</v>
      </c>
      <c r="B106" s="3" t="s">
        <v>8</v>
      </c>
      <c r="C106" s="15" t="s">
        <v>206</v>
      </c>
      <c r="D106" s="4">
        <v>44806</v>
      </c>
      <c r="E106" s="3" t="s">
        <v>207</v>
      </c>
      <c r="F106" s="3" t="s">
        <v>21</v>
      </c>
      <c r="G106" s="34">
        <v>5150000</v>
      </c>
      <c r="H106" s="31" t="s">
        <v>22</v>
      </c>
      <c r="I106" s="31" t="s">
        <v>22</v>
      </c>
      <c r="J106" s="31" t="s">
        <v>22</v>
      </c>
      <c r="K106" s="31" t="s">
        <v>22</v>
      </c>
      <c r="L106" s="31" t="s">
        <v>22</v>
      </c>
      <c r="M106" s="34">
        <v>5150000</v>
      </c>
      <c r="N106" s="9" t="s">
        <v>439</v>
      </c>
      <c r="P106" s="84"/>
    </row>
    <row r="107" spans="1:16" ht="30">
      <c r="A107" s="3">
        <v>106</v>
      </c>
      <c r="B107" s="18" t="s">
        <v>8</v>
      </c>
      <c r="C107" s="15" t="s">
        <v>208</v>
      </c>
      <c r="D107" s="21">
        <v>44808</v>
      </c>
      <c r="E107" s="18" t="s">
        <v>10</v>
      </c>
      <c r="F107" s="18" t="s">
        <v>14</v>
      </c>
      <c r="G107" s="35">
        <v>1450000</v>
      </c>
      <c r="H107" s="35">
        <v>1000000</v>
      </c>
      <c r="I107" s="27">
        <v>1000000</v>
      </c>
      <c r="J107" s="35" t="str">
        <f t="shared" ref="J107:J125" ca="1" si="20">IF(($D107+92)&lt;=TODAY(),"Delayed",0)</f>
        <v>Delayed</v>
      </c>
      <c r="K107" s="35">
        <f t="shared" ref="K107:K151" ca="1" si="21">IF(($D107+120)&lt;=TODAY(),"Delayed",0)</f>
        <v>0</v>
      </c>
      <c r="L107" s="35">
        <f t="shared" ref="L107:L151" ca="1" si="22">IF(($D107+150)&lt;=TODAY(),"Delayed",0)</f>
        <v>0</v>
      </c>
      <c r="M107" s="35">
        <v>6450000</v>
      </c>
      <c r="N107" s="22" t="s">
        <v>209</v>
      </c>
      <c r="P107" s="84"/>
    </row>
    <row r="108" spans="1:16" ht="30">
      <c r="A108" s="3">
        <v>107</v>
      </c>
      <c r="B108" s="3" t="s">
        <v>8</v>
      </c>
      <c r="C108" s="15" t="s">
        <v>210</v>
      </c>
      <c r="D108" s="21">
        <v>44808</v>
      </c>
      <c r="E108" s="18" t="s">
        <v>10</v>
      </c>
      <c r="F108" s="18" t="s">
        <v>14</v>
      </c>
      <c r="G108" s="35">
        <v>1450000</v>
      </c>
      <c r="H108" s="31">
        <v>1000000</v>
      </c>
      <c r="I108" s="27">
        <v>1000000</v>
      </c>
      <c r="J108" s="35" t="str">
        <f t="shared" ca="1" si="20"/>
        <v>Delayed</v>
      </c>
      <c r="K108" s="35">
        <f t="shared" ca="1" si="21"/>
        <v>0</v>
      </c>
      <c r="L108" s="35">
        <f t="shared" ca="1" si="22"/>
        <v>0</v>
      </c>
      <c r="M108" s="35">
        <v>6450000</v>
      </c>
      <c r="N108" s="22" t="s">
        <v>211</v>
      </c>
      <c r="P108" s="84"/>
    </row>
    <row r="109" spans="1:16" ht="30">
      <c r="A109" s="3">
        <v>108</v>
      </c>
      <c r="B109" s="3" t="s">
        <v>8</v>
      </c>
      <c r="C109" s="15" t="s">
        <v>212</v>
      </c>
      <c r="D109" s="21">
        <v>44810</v>
      </c>
      <c r="E109" s="18" t="s">
        <v>10</v>
      </c>
      <c r="F109" s="18" t="s">
        <v>14</v>
      </c>
      <c r="G109" s="35">
        <v>1450000</v>
      </c>
      <c r="H109" s="31">
        <v>1000000</v>
      </c>
      <c r="I109" s="27">
        <v>1000000</v>
      </c>
      <c r="J109" s="89">
        <v>1000000</v>
      </c>
      <c r="K109" s="35">
        <f t="shared" ca="1" si="21"/>
        <v>0</v>
      </c>
      <c r="L109" s="35">
        <f t="shared" ca="1" si="22"/>
        <v>0</v>
      </c>
      <c r="M109" s="35">
        <v>6450000</v>
      </c>
      <c r="N109" s="22" t="s">
        <v>213</v>
      </c>
      <c r="P109" s="84"/>
    </row>
    <row r="110" spans="1:16" ht="30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27">
        <v>1000000</v>
      </c>
      <c r="J110" s="89">
        <v>1000000</v>
      </c>
      <c r="K110" s="35">
        <f t="shared" ca="1" si="21"/>
        <v>0</v>
      </c>
      <c r="L110" s="35">
        <f t="shared" ca="1" si="22"/>
        <v>0</v>
      </c>
      <c r="M110" s="35">
        <v>6450000</v>
      </c>
      <c r="N110" s="22">
        <v>990090807</v>
      </c>
      <c r="P110" s="84"/>
    </row>
    <row r="111" spans="1:16" ht="30">
      <c r="A111" s="3">
        <v>110</v>
      </c>
      <c r="B111" s="18" t="s">
        <v>8</v>
      </c>
      <c r="C111" s="15" t="s">
        <v>47</v>
      </c>
      <c r="D111" s="21">
        <v>44813</v>
      </c>
      <c r="E111" s="18" t="s">
        <v>10</v>
      </c>
      <c r="F111" s="18" t="s">
        <v>14</v>
      </c>
      <c r="G111" s="35">
        <v>1450000</v>
      </c>
      <c r="H111" s="35">
        <v>1000000</v>
      </c>
      <c r="I111" s="31">
        <v>1000000</v>
      </c>
      <c r="J111" s="89">
        <v>1000000</v>
      </c>
      <c r="K111" s="35">
        <f t="shared" ca="1" si="21"/>
        <v>0</v>
      </c>
      <c r="L111" s="35">
        <f t="shared" ca="1" si="22"/>
        <v>0</v>
      </c>
      <c r="M111" s="35">
        <v>6450000</v>
      </c>
      <c r="N111" s="22">
        <v>900588900</v>
      </c>
      <c r="P111" s="84"/>
    </row>
    <row r="112" spans="1:16" ht="45" hidden="1">
      <c r="A112" s="3">
        <v>111</v>
      </c>
      <c r="B112" s="18" t="s">
        <v>8</v>
      </c>
      <c r="C112" s="15" t="s">
        <v>215</v>
      </c>
      <c r="D112" s="21">
        <v>44814</v>
      </c>
      <c r="E112" s="18" t="s">
        <v>20</v>
      </c>
      <c r="F112" s="18" t="s">
        <v>14</v>
      </c>
      <c r="G112" s="35">
        <v>1450000</v>
      </c>
      <c r="H112" s="35">
        <v>1000000</v>
      </c>
      <c r="I112" s="27">
        <v>1000000</v>
      </c>
      <c r="J112" s="35" t="str">
        <f t="shared" ca="1" si="20"/>
        <v>Delayed</v>
      </c>
      <c r="K112" s="35">
        <f t="shared" ca="1" si="21"/>
        <v>0</v>
      </c>
      <c r="L112" s="35">
        <f t="shared" ca="1" si="22"/>
        <v>0</v>
      </c>
      <c r="M112" s="35">
        <v>6450000</v>
      </c>
      <c r="N112" s="22" t="s">
        <v>216</v>
      </c>
      <c r="P112" s="84"/>
    </row>
    <row r="113" spans="1:17" ht="30" hidden="1">
      <c r="A113" s="3">
        <v>112</v>
      </c>
      <c r="B113" s="18" t="s">
        <v>8</v>
      </c>
      <c r="C113" s="15" t="s">
        <v>217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27">
        <v>1000000</v>
      </c>
      <c r="J113" s="35" t="str">
        <f t="shared" ca="1" si="20"/>
        <v>Delayed</v>
      </c>
      <c r="K113" s="35">
        <f t="shared" ca="1" si="21"/>
        <v>0</v>
      </c>
      <c r="L113" s="35">
        <f t="shared" ca="1" si="22"/>
        <v>0</v>
      </c>
      <c r="M113" s="35">
        <v>6450000</v>
      </c>
      <c r="N113" s="22" t="s">
        <v>218</v>
      </c>
      <c r="P113" s="84"/>
    </row>
    <row r="114" spans="1:17" ht="30" hidden="1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27">
        <v>1000000</v>
      </c>
      <c r="J114" s="35" t="str">
        <f t="shared" ca="1" si="20"/>
        <v>Delayed</v>
      </c>
      <c r="K114" s="35">
        <f t="shared" ca="1" si="21"/>
        <v>0</v>
      </c>
      <c r="L114" s="35">
        <f t="shared" ca="1" si="22"/>
        <v>0</v>
      </c>
      <c r="M114" s="35">
        <v>6450000</v>
      </c>
      <c r="N114" s="22" t="s">
        <v>218</v>
      </c>
      <c r="P114" s="84"/>
    </row>
    <row r="115" spans="1:17" ht="30" hidden="1">
      <c r="A115" s="3">
        <v>114</v>
      </c>
      <c r="B115" s="18" t="s">
        <v>8</v>
      </c>
      <c r="C115" s="15" t="s">
        <v>219</v>
      </c>
      <c r="D115" s="21">
        <v>44814</v>
      </c>
      <c r="E115" s="18" t="s">
        <v>26</v>
      </c>
      <c r="F115" s="18" t="s">
        <v>14</v>
      </c>
      <c r="G115" s="35">
        <v>1450000</v>
      </c>
      <c r="H115" s="35">
        <v>1000000</v>
      </c>
      <c r="I115" s="35">
        <v>1000000</v>
      </c>
      <c r="J115" s="35" t="str">
        <f t="shared" ca="1" si="20"/>
        <v>Delayed</v>
      </c>
      <c r="K115" s="35">
        <f t="shared" ca="1" si="21"/>
        <v>0</v>
      </c>
      <c r="L115" s="35">
        <f t="shared" ca="1" si="22"/>
        <v>0</v>
      </c>
      <c r="M115" s="35">
        <v>6450000</v>
      </c>
      <c r="N115" s="22" t="s">
        <v>220</v>
      </c>
      <c r="P115" s="84"/>
    </row>
    <row r="116" spans="1:17" ht="30" hidden="1">
      <c r="A116" s="3">
        <v>115</v>
      </c>
      <c r="B116" s="3" t="s">
        <v>8</v>
      </c>
      <c r="C116" s="2" t="s">
        <v>221</v>
      </c>
      <c r="D116" s="4">
        <v>44815</v>
      </c>
      <c r="E116" s="3" t="s">
        <v>131</v>
      </c>
      <c r="F116" s="3" t="s">
        <v>14</v>
      </c>
      <c r="G116" s="35">
        <v>1450000</v>
      </c>
      <c r="H116" s="39">
        <v>1000000</v>
      </c>
      <c r="I116" s="27">
        <v>1000000</v>
      </c>
      <c r="J116" s="35" t="str">
        <f t="shared" ca="1" si="20"/>
        <v>Delayed</v>
      </c>
      <c r="K116" s="35">
        <f t="shared" ca="1" si="21"/>
        <v>0</v>
      </c>
      <c r="L116" s="35">
        <f t="shared" ca="1" si="22"/>
        <v>0</v>
      </c>
      <c r="M116" s="35">
        <v>6450000</v>
      </c>
      <c r="N116" s="9" t="s">
        <v>222</v>
      </c>
      <c r="P116" s="84"/>
    </row>
    <row r="117" spans="1:17" ht="30" hidden="1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27">
        <v>1000000</v>
      </c>
      <c r="J117" s="35" t="str">
        <f t="shared" ca="1" si="20"/>
        <v>Delayed</v>
      </c>
      <c r="K117" s="35">
        <f t="shared" ca="1" si="21"/>
        <v>0</v>
      </c>
      <c r="L117" s="35">
        <f t="shared" ca="1" si="22"/>
        <v>0</v>
      </c>
      <c r="M117" s="35">
        <v>6450000</v>
      </c>
      <c r="N117" s="9" t="s">
        <v>222</v>
      </c>
      <c r="P117" s="84"/>
    </row>
    <row r="118" spans="1:17" ht="30" hidden="1">
      <c r="A118" s="3">
        <v>117</v>
      </c>
      <c r="B118" s="18" t="s">
        <v>8</v>
      </c>
      <c r="C118" s="15" t="s">
        <v>223</v>
      </c>
      <c r="D118" s="21">
        <v>44815</v>
      </c>
      <c r="E118" s="18" t="s">
        <v>131</v>
      </c>
      <c r="F118" s="18" t="s">
        <v>14</v>
      </c>
      <c r="G118" s="35">
        <v>1450000</v>
      </c>
      <c r="H118" s="35">
        <v>1000000</v>
      </c>
      <c r="I118" s="31" t="str">
        <f t="shared" ca="1" si="13"/>
        <v>Delayed</v>
      </c>
      <c r="J118" s="35" t="str">
        <f t="shared" ca="1" si="20"/>
        <v>Delayed</v>
      </c>
      <c r="K118" s="35">
        <f t="shared" ca="1" si="21"/>
        <v>0</v>
      </c>
      <c r="L118" s="35">
        <f t="shared" ca="1" si="22"/>
        <v>0</v>
      </c>
      <c r="M118" s="35">
        <v>6450000</v>
      </c>
      <c r="N118" s="22" t="s">
        <v>224</v>
      </c>
      <c r="O118" t="s">
        <v>22</v>
      </c>
      <c r="P118" s="84"/>
    </row>
    <row r="119" spans="1:17" ht="30" hidden="1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3"/>
        <v>Delayed</v>
      </c>
      <c r="J119" s="35" t="str">
        <f t="shared" ca="1" si="20"/>
        <v>Delayed</v>
      </c>
      <c r="K119" s="35">
        <f t="shared" ca="1" si="21"/>
        <v>0</v>
      </c>
      <c r="L119" s="35">
        <f t="shared" ca="1" si="22"/>
        <v>0</v>
      </c>
      <c r="M119" s="35">
        <v>6450000</v>
      </c>
      <c r="N119" s="22" t="s">
        <v>224</v>
      </c>
      <c r="O119" t="s">
        <v>22</v>
      </c>
      <c r="P119" s="84"/>
    </row>
    <row r="120" spans="1:17" ht="30" hidden="1">
      <c r="A120" s="3">
        <v>119</v>
      </c>
      <c r="B120" s="3" t="s">
        <v>8</v>
      </c>
      <c r="C120" s="2" t="s">
        <v>225</v>
      </c>
      <c r="D120" s="4">
        <v>44817</v>
      </c>
      <c r="E120" s="3" t="s">
        <v>63</v>
      </c>
      <c r="F120" s="3" t="s">
        <v>14</v>
      </c>
      <c r="G120" s="35">
        <v>1450000</v>
      </c>
      <c r="H120" s="35">
        <v>1000000</v>
      </c>
      <c r="I120" s="89">
        <v>1000000</v>
      </c>
      <c r="J120" s="35">
        <f t="shared" ca="1" si="20"/>
        <v>0</v>
      </c>
      <c r="K120" s="35">
        <f t="shared" ca="1" si="21"/>
        <v>0</v>
      </c>
      <c r="L120" s="35">
        <f t="shared" ca="1" si="22"/>
        <v>0</v>
      </c>
      <c r="M120" s="35">
        <v>6450000</v>
      </c>
      <c r="N120" s="9" t="s">
        <v>226</v>
      </c>
      <c r="P120" s="84"/>
    </row>
    <row r="121" spans="1:17" ht="30" hidden="1">
      <c r="A121" s="3">
        <v>120</v>
      </c>
      <c r="B121" s="3" t="s">
        <v>8</v>
      </c>
      <c r="C121" s="2" t="s">
        <v>227</v>
      </c>
      <c r="D121" s="4">
        <v>44819</v>
      </c>
      <c r="E121" s="31" t="s">
        <v>52</v>
      </c>
      <c r="F121" s="3" t="s">
        <v>14</v>
      </c>
      <c r="G121" s="35">
        <v>1450000</v>
      </c>
      <c r="H121" s="35">
        <v>1000000</v>
      </c>
      <c r="I121" s="27">
        <v>700000</v>
      </c>
      <c r="J121" s="35">
        <f t="shared" ca="1" si="20"/>
        <v>0</v>
      </c>
      <c r="K121" s="35">
        <f t="shared" ca="1" si="21"/>
        <v>0</v>
      </c>
      <c r="L121" s="35">
        <f t="shared" ca="1" si="22"/>
        <v>0</v>
      </c>
      <c r="M121" s="35">
        <v>6450000</v>
      </c>
      <c r="N121" s="9" t="s">
        <v>228</v>
      </c>
      <c r="P121" s="84"/>
    </row>
    <row r="122" spans="1:17" ht="30" hidden="1">
      <c r="A122" s="3">
        <v>121</v>
      </c>
      <c r="B122" s="3" t="s">
        <v>8</v>
      </c>
      <c r="C122" s="2" t="s">
        <v>229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27">
        <v>1000000</v>
      </c>
      <c r="J122" s="35">
        <f t="shared" ca="1" si="20"/>
        <v>0</v>
      </c>
      <c r="K122" s="35">
        <f t="shared" ca="1" si="21"/>
        <v>0</v>
      </c>
      <c r="L122" s="35">
        <f t="shared" ca="1" si="22"/>
        <v>0</v>
      </c>
      <c r="M122" s="35">
        <v>6450000</v>
      </c>
      <c r="N122" s="9" t="s">
        <v>230</v>
      </c>
      <c r="P122" s="84"/>
    </row>
    <row r="123" spans="1:17" ht="30" hidden="1">
      <c r="A123" s="3">
        <v>122</v>
      </c>
      <c r="B123" s="3" t="s">
        <v>8</v>
      </c>
      <c r="C123" s="2" t="s">
        <v>231</v>
      </c>
      <c r="D123" s="4">
        <v>44820</v>
      </c>
      <c r="E123" s="3" t="s">
        <v>131</v>
      </c>
      <c r="F123" s="3" t="s">
        <v>14</v>
      </c>
      <c r="G123" s="35">
        <v>1450000</v>
      </c>
      <c r="H123" s="31">
        <v>1000000</v>
      </c>
      <c r="I123" s="31" t="str">
        <f t="shared" ca="1" si="13"/>
        <v>Delayed</v>
      </c>
      <c r="J123" s="35">
        <f t="shared" ca="1" si="20"/>
        <v>0</v>
      </c>
      <c r="K123" s="35">
        <f t="shared" ca="1" si="21"/>
        <v>0</v>
      </c>
      <c r="L123" s="35">
        <f t="shared" ca="1" si="22"/>
        <v>0</v>
      </c>
      <c r="M123" s="35">
        <v>6450000</v>
      </c>
      <c r="N123" s="9" t="s">
        <v>232</v>
      </c>
      <c r="P123" s="84"/>
    </row>
    <row r="124" spans="1:17" ht="30" hidden="1">
      <c r="A124" s="3">
        <v>123</v>
      </c>
      <c r="B124" s="3" t="s">
        <v>8</v>
      </c>
      <c r="C124" s="2" t="s">
        <v>233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3">IF(($D124+30)&lt;=TODAY(),"Delayed",0)</f>
        <v>Delayed</v>
      </c>
      <c r="I124" s="27">
        <v>700000</v>
      </c>
      <c r="J124" s="35">
        <f t="shared" ca="1" si="20"/>
        <v>0</v>
      </c>
      <c r="K124" s="35">
        <f t="shared" ca="1" si="21"/>
        <v>0</v>
      </c>
      <c r="L124" s="35">
        <f t="shared" ca="1" si="22"/>
        <v>0</v>
      </c>
      <c r="M124" s="35">
        <v>6450000</v>
      </c>
      <c r="N124" s="9" t="s">
        <v>234</v>
      </c>
      <c r="O124">
        <v>1300000</v>
      </c>
      <c r="P124" s="84" t="s">
        <v>454</v>
      </c>
      <c r="Q124" t="s">
        <v>22</v>
      </c>
    </row>
    <row r="125" spans="1:17" ht="30" hidden="1">
      <c r="A125" s="3">
        <v>124</v>
      </c>
      <c r="B125" s="3" t="s">
        <v>8</v>
      </c>
      <c r="C125" s="2" t="s">
        <v>235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27">
        <v>1000000</v>
      </c>
      <c r="J125" s="35">
        <f t="shared" ca="1" si="20"/>
        <v>0</v>
      </c>
      <c r="K125" s="35">
        <f t="shared" ca="1" si="21"/>
        <v>0</v>
      </c>
      <c r="L125" s="35">
        <f t="shared" ca="1" si="22"/>
        <v>0</v>
      </c>
      <c r="M125" s="35">
        <v>6450000</v>
      </c>
      <c r="N125" s="9" t="s">
        <v>236</v>
      </c>
      <c r="O125" t="s">
        <v>22</v>
      </c>
      <c r="P125" s="84"/>
    </row>
    <row r="126" spans="1:17" ht="30">
      <c r="A126" s="3">
        <v>125</v>
      </c>
      <c r="B126" s="3" t="s">
        <v>8</v>
      </c>
      <c r="C126" s="2" t="s">
        <v>239</v>
      </c>
      <c r="D126" s="4">
        <v>44823</v>
      </c>
      <c r="E126" s="3" t="s">
        <v>10</v>
      </c>
      <c r="F126" s="3" t="s">
        <v>14</v>
      </c>
      <c r="G126" s="35">
        <v>1450000</v>
      </c>
      <c r="H126" s="35">
        <v>1000000</v>
      </c>
      <c r="I126" s="91">
        <v>1000000</v>
      </c>
      <c r="J126" s="35">
        <f t="shared" ref="J126:J151" ca="1" si="24">IF(($D126+92)&lt;=TODAY(),"Delayed",0)</f>
        <v>0</v>
      </c>
      <c r="K126" s="35">
        <f t="shared" ca="1" si="21"/>
        <v>0</v>
      </c>
      <c r="L126" s="35">
        <f t="shared" ca="1" si="22"/>
        <v>0</v>
      </c>
      <c r="M126" s="35">
        <v>6450000</v>
      </c>
      <c r="N126" s="9">
        <v>902911999</v>
      </c>
      <c r="P126" s="84"/>
    </row>
    <row r="127" spans="1:17" ht="30" hidden="1">
      <c r="A127" s="3">
        <v>126</v>
      </c>
      <c r="B127" s="3" t="s">
        <v>8</v>
      </c>
      <c r="C127" s="2" t="s">
        <v>241</v>
      </c>
      <c r="D127" s="4">
        <v>44823</v>
      </c>
      <c r="E127" s="3" t="s">
        <v>20</v>
      </c>
      <c r="F127" s="3" t="s">
        <v>14</v>
      </c>
      <c r="G127" s="35">
        <v>1450000</v>
      </c>
      <c r="H127" s="35">
        <v>1000000</v>
      </c>
      <c r="I127" s="27">
        <v>1000000</v>
      </c>
      <c r="J127" s="35">
        <f t="shared" ca="1" si="24"/>
        <v>0</v>
      </c>
      <c r="K127" s="35">
        <f t="shared" ca="1" si="21"/>
        <v>0</v>
      </c>
      <c r="L127" s="35">
        <f t="shared" ca="1" si="22"/>
        <v>0</v>
      </c>
      <c r="M127" s="35">
        <v>6450000</v>
      </c>
      <c r="N127" s="9" t="s">
        <v>242</v>
      </c>
      <c r="P127" s="84"/>
    </row>
    <row r="128" spans="1:17" ht="30" hidden="1">
      <c r="A128" s="3">
        <v>127</v>
      </c>
      <c r="B128" s="3" t="s">
        <v>8</v>
      </c>
      <c r="C128" s="2" t="s">
        <v>243</v>
      </c>
      <c r="D128" s="4">
        <v>44823</v>
      </c>
      <c r="E128" s="3" t="s">
        <v>20</v>
      </c>
      <c r="F128" s="3" t="s">
        <v>14</v>
      </c>
      <c r="G128" s="35">
        <v>1450000</v>
      </c>
      <c r="H128" s="35">
        <v>1000000</v>
      </c>
      <c r="I128" s="27">
        <v>1000000</v>
      </c>
      <c r="J128" s="35">
        <f t="shared" ca="1" si="24"/>
        <v>0</v>
      </c>
      <c r="K128" s="35">
        <f t="shared" ca="1" si="21"/>
        <v>0</v>
      </c>
      <c r="L128" s="35">
        <f t="shared" ca="1" si="22"/>
        <v>0</v>
      </c>
      <c r="M128" s="35">
        <v>6450000</v>
      </c>
      <c r="N128" s="9" t="s">
        <v>244</v>
      </c>
      <c r="P128" s="84"/>
    </row>
    <row r="129" spans="1:16" ht="30" hidden="1">
      <c r="A129" s="3">
        <v>128</v>
      </c>
      <c r="B129" s="3" t="s">
        <v>8</v>
      </c>
      <c r="C129" s="2" t="s">
        <v>245</v>
      </c>
      <c r="D129" s="4">
        <v>44829</v>
      </c>
      <c r="E129" s="3" t="s">
        <v>60</v>
      </c>
      <c r="F129" s="3" t="s">
        <v>11</v>
      </c>
      <c r="G129" s="35">
        <v>1450000</v>
      </c>
      <c r="H129" s="27">
        <v>1500000</v>
      </c>
      <c r="I129" s="31" t="str">
        <f t="shared" ca="1" si="13"/>
        <v>Delayed</v>
      </c>
      <c r="J129" s="35">
        <f t="shared" ca="1" si="24"/>
        <v>0</v>
      </c>
      <c r="K129" s="35">
        <f t="shared" ca="1" si="21"/>
        <v>0</v>
      </c>
      <c r="L129" s="35">
        <f t="shared" ca="1" si="22"/>
        <v>0</v>
      </c>
      <c r="M129" s="35">
        <v>5950000</v>
      </c>
      <c r="N129" s="9" t="s">
        <v>246</v>
      </c>
      <c r="P129" s="84"/>
    </row>
    <row r="130" spans="1:16" ht="30" hidden="1">
      <c r="A130" s="3">
        <v>129</v>
      </c>
      <c r="B130" s="3" t="s">
        <v>8</v>
      </c>
      <c r="C130" s="2" t="s">
        <v>247</v>
      </c>
      <c r="D130" s="4">
        <v>44829</v>
      </c>
      <c r="E130" s="3" t="s">
        <v>26</v>
      </c>
      <c r="F130" s="3" t="s">
        <v>14</v>
      </c>
      <c r="G130" s="35">
        <v>1450000</v>
      </c>
      <c r="H130" s="35">
        <v>1000000</v>
      </c>
      <c r="I130" s="27">
        <v>1000000</v>
      </c>
      <c r="J130" s="35">
        <f t="shared" ca="1" si="24"/>
        <v>0</v>
      </c>
      <c r="K130" s="35">
        <f t="shared" ca="1" si="21"/>
        <v>0</v>
      </c>
      <c r="L130" s="35">
        <f t="shared" ca="1" si="22"/>
        <v>0</v>
      </c>
      <c r="M130" s="35">
        <v>6450000</v>
      </c>
      <c r="N130" s="9" t="s">
        <v>248</v>
      </c>
      <c r="P130" s="84"/>
    </row>
    <row r="131" spans="1:16" ht="30" hidden="1">
      <c r="A131" s="3">
        <v>130</v>
      </c>
      <c r="B131" s="3" t="s">
        <v>8</v>
      </c>
      <c r="C131" s="2" t="s">
        <v>249</v>
      </c>
      <c r="D131" s="4">
        <v>44829</v>
      </c>
      <c r="E131" s="3" t="s">
        <v>63</v>
      </c>
      <c r="F131" s="3" t="s">
        <v>14</v>
      </c>
      <c r="G131" s="35">
        <v>1450000</v>
      </c>
      <c r="H131" s="35">
        <v>1000000</v>
      </c>
      <c r="I131" s="31" t="str">
        <f t="shared" ca="1" si="13"/>
        <v>Delayed</v>
      </c>
      <c r="J131" s="35">
        <f t="shared" ca="1" si="24"/>
        <v>0</v>
      </c>
      <c r="K131" s="35">
        <f t="shared" ca="1" si="21"/>
        <v>0</v>
      </c>
      <c r="L131" s="35">
        <f t="shared" ca="1" si="22"/>
        <v>0</v>
      </c>
      <c r="M131" s="35">
        <v>6450000</v>
      </c>
      <c r="N131" s="9" t="s">
        <v>250</v>
      </c>
      <c r="P131" s="84"/>
    </row>
    <row r="132" spans="1:16" hidden="1">
      <c r="A132" s="3">
        <v>131</v>
      </c>
      <c r="B132" s="3" t="s">
        <v>8</v>
      </c>
      <c r="C132" s="2" t="s">
        <v>251</v>
      </c>
      <c r="D132" s="4">
        <v>44832</v>
      </c>
      <c r="E132" s="3" t="s">
        <v>131</v>
      </c>
      <c r="F132" s="3" t="s">
        <v>14</v>
      </c>
      <c r="G132" s="35">
        <v>1450000</v>
      </c>
      <c r="H132" s="27">
        <v>1000000</v>
      </c>
      <c r="I132" s="31" t="str">
        <f t="shared" ca="1" si="13"/>
        <v>Delayed</v>
      </c>
      <c r="J132" s="35">
        <f t="shared" ca="1" si="24"/>
        <v>0</v>
      </c>
      <c r="K132" s="35">
        <f t="shared" ca="1" si="21"/>
        <v>0</v>
      </c>
      <c r="L132" s="35">
        <f t="shared" ca="1" si="22"/>
        <v>0</v>
      </c>
      <c r="M132" s="35">
        <v>6450000</v>
      </c>
      <c r="N132" s="9" t="s">
        <v>252</v>
      </c>
      <c r="O132" t="s">
        <v>22</v>
      </c>
      <c r="P132" s="84"/>
    </row>
    <row r="133" spans="1:16" ht="30" hidden="1">
      <c r="A133" s="3">
        <v>132</v>
      </c>
      <c r="B133" s="3" t="s">
        <v>8</v>
      </c>
      <c r="C133" s="2" t="s">
        <v>253</v>
      </c>
      <c r="D133" s="4">
        <v>44832</v>
      </c>
      <c r="E133" s="3" t="s">
        <v>131</v>
      </c>
      <c r="F133" s="3" t="s">
        <v>14</v>
      </c>
      <c r="G133" s="35">
        <v>1450000</v>
      </c>
      <c r="H133" s="27">
        <v>1000000</v>
      </c>
      <c r="I133" s="31" t="str">
        <f t="shared" ca="1" si="13"/>
        <v>Delayed</v>
      </c>
      <c r="J133" s="35">
        <f t="shared" ca="1" si="24"/>
        <v>0</v>
      </c>
      <c r="K133" s="35">
        <f t="shared" ca="1" si="21"/>
        <v>0</v>
      </c>
      <c r="L133" s="35">
        <f t="shared" ca="1" si="22"/>
        <v>0</v>
      </c>
      <c r="M133" s="35">
        <v>6450000</v>
      </c>
      <c r="N133" s="9" t="s">
        <v>254</v>
      </c>
      <c r="O133" t="s">
        <v>455</v>
      </c>
      <c r="P133" s="84">
        <v>654</v>
      </c>
    </row>
    <row r="134" spans="1:16" ht="30" hidden="1">
      <c r="A134" s="3">
        <v>133</v>
      </c>
      <c r="B134" s="3" t="s">
        <v>8</v>
      </c>
      <c r="C134" s="2" t="s">
        <v>255</v>
      </c>
      <c r="D134" s="4">
        <v>44832</v>
      </c>
      <c r="E134" s="3" t="s">
        <v>131</v>
      </c>
      <c r="F134" s="3" t="s">
        <v>14</v>
      </c>
      <c r="G134" s="35">
        <v>1450000</v>
      </c>
      <c r="H134" s="27">
        <v>1000000</v>
      </c>
      <c r="I134" s="31" t="str">
        <f t="shared" ca="1" si="13"/>
        <v>Delayed</v>
      </c>
      <c r="J134" s="35">
        <f t="shared" ca="1" si="24"/>
        <v>0</v>
      </c>
      <c r="K134" s="35">
        <f t="shared" ca="1" si="21"/>
        <v>0</v>
      </c>
      <c r="L134" s="35">
        <f t="shared" ca="1" si="22"/>
        <v>0</v>
      </c>
      <c r="M134" s="35">
        <v>6450000</v>
      </c>
      <c r="N134" s="9" t="s">
        <v>256</v>
      </c>
      <c r="O134" t="s">
        <v>22</v>
      </c>
      <c r="P134" s="84"/>
    </row>
    <row r="135" spans="1:16" ht="30">
      <c r="A135" s="3">
        <v>134</v>
      </c>
      <c r="B135" s="3" t="s">
        <v>8</v>
      </c>
      <c r="C135" s="2" t="s">
        <v>456</v>
      </c>
      <c r="D135" s="4">
        <v>44833</v>
      </c>
      <c r="E135" s="3" t="s">
        <v>10</v>
      </c>
      <c r="F135" s="3" t="s">
        <v>11</v>
      </c>
      <c r="G135" s="35">
        <v>1450000</v>
      </c>
      <c r="H135" s="34">
        <v>1500000</v>
      </c>
      <c r="I135" s="31">
        <v>1500000</v>
      </c>
      <c r="J135" s="35">
        <f t="shared" ca="1" si="24"/>
        <v>0</v>
      </c>
      <c r="K135" s="35">
        <f t="shared" ca="1" si="21"/>
        <v>0</v>
      </c>
      <c r="L135" s="35">
        <f t="shared" ca="1" si="22"/>
        <v>0</v>
      </c>
      <c r="M135" s="35">
        <v>5950000</v>
      </c>
      <c r="N135" s="9">
        <v>909768325</v>
      </c>
      <c r="P135" s="84"/>
    </row>
    <row r="136" spans="1:16" ht="30" hidden="1" customHeight="1">
      <c r="A136" s="3">
        <v>135</v>
      </c>
      <c r="B136" s="3" t="s">
        <v>8</v>
      </c>
      <c r="C136" s="2" t="s">
        <v>259</v>
      </c>
      <c r="D136" s="4">
        <v>44833</v>
      </c>
      <c r="E136" s="3" t="s">
        <v>191</v>
      </c>
      <c r="F136" s="3" t="s">
        <v>14</v>
      </c>
      <c r="G136" s="35">
        <v>1450000</v>
      </c>
      <c r="H136" s="31">
        <v>1000000</v>
      </c>
      <c r="I136" s="31" t="str">
        <f t="shared" ca="1" si="13"/>
        <v>Delayed</v>
      </c>
      <c r="J136" s="35">
        <f t="shared" ca="1" si="24"/>
        <v>0</v>
      </c>
      <c r="K136" s="35">
        <f t="shared" ca="1" si="21"/>
        <v>0</v>
      </c>
      <c r="L136" s="35">
        <f t="shared" ca="1" si="22"/>
        <v>0</v>
      </c>
      <c r="M136" s="35">
        <v>6450000</v>
      </c>
      <c r="N136" s="9" t="s">
        <v>260</v>
      </c>
      <c r="P136" s="84"/>
    </row>
    <row r="137" spans="1:16" hidden="1">
      <c r="A137" s="3">
        <v>136</v>
      </c>
      <c r="B137" s="3" t="s">
        <v>8</v>
      </c>
      <c r="C137" s="2" t="s">
        <v>261</v>
      </c>
      <c r="D137" s="4">
        <v>44838</v>
      </c>
      <c r="E137" s="3" t="s">
        <v>26</v>
      </c>
      <c r="F137" s="3" t="s">
        <v>14</v>
      </c>
      <c r="G137" s="35">
        <v>1450000</v>
      </c>
      <c r="H137" s="31">
        <v>1000000</v>
      </c>
      <c r="I137" s="31" t="str">
        <f t="shared" ca="1" si="13"/>
        <v>Delayed</v>
      </c>
      <c r="J137" s="35">
        <f t="shared" ca="1" si="24"/>
        <v>0</v>
      </c>
      <c r="K137" s="35">
        <f t="shared" ca="1" si="21"/>
        <v>0</v>
      </c>
      <c r="L137" s="35">
        <f t="shared" ca="1" si="22"/>
        <v>0</v>
      </c>
      <c r="M137" s="35">
        <v>6250000</v>
      </c>
      <c r="N137" s="9">
        <v>998768490</v>
      </c>
      <c r="P137" s="84"/>
    </row>
    <row r="138" spans="1:16" ht="30" hidden="1">
      <c r="A138" s="3">
        <v>137</v>
      </c>
      <c r="B138" s="3" t="s">
        <v>8</v>
      </c>
      <c r="C138" s="2" t="s">
        <v>263</v>
      </c>
      <c r="D138" s="4">
        <v>44838</v>
      </c>
      <c r="E138" s="3" t="s">
        <v>63</v>
      </c>
      <c r="F138" s="3" t="s">
        <v>14</v>
      </c>
      <c r="G138" s="35">
        <v>1450000</v>
      </c>
      <c r="H138" s="89">
        <v>1000000</v>
      </c>
      <c r="I138" s="31" t="str">
        <f t="shared" ca="1" si="13"/>
        <v>Delayed</v>
      </c>
      <c r="J138" s="35">
        <f t="shared" ca="1" si="24"/>
        <v>0</v>
      </c>
      <c r="K138" s="35">
        <f t="shared" ca="1" si="21"/>
        <v>0</v>
      </c>
      <c r="L138" s="35">
        <f t="shared" ca="1" si="22"/>
        <v>0</v>
      </c>
      <c r="M138" s="35">
        <v>6450000</v>
      </c>
      <c r="N138" s="9" t="s">
        <v>107</v>
      </c>
      <c r="P138" s="84"/>
    </row>
    <row r="139" spans="1:16" ht="30" hidden="1">
      <c r="A139" s="3">
        <v>138</v>
      </c>
      <c r="B139" s="3" t="s">
        <v>8</v>
      </c>
      <c r="C139" s="2" t="s">
        <v>264</v>
      </c>
      <c r="D139" s="4">
        <v>44838</v>
      </c>
      <c r="E139" s="3" t="s">
        <v>20</v>
      </c>
      <c r="F139" s="3" t="s">
        <v>14</v>
      </c>
      <c r="G139" s="35">
        <v>1450000</v>
      </c>
      <c r="H139" s="89">
        <v>1000000</v>
      </c>
      <c r="I139" s="31">
        <v>1000000</v>
      </c>
      <c r="J139" s="35">
        <f t="shared" ca="1" si="24"/>
        <v>0</v>
      </c>
      <c r="K139" s="35">
        <f t="shared" ca="1" si="21"/>
        <v>0</v>
      </c>
      <c r="L139" s="35">
        <f t="shared" ca="1" si="22"/>
        <v>0</v>
      </c>
      <c r="M139" s="35">
        <v>6450000</v>
      </c>
      <c r="N139" s="9" t="s">
        <v>265</v>
      </c>
      <c r="P139" s="84"/>
    </row>
    <row r="140" spans="1:16" ht="30">
      <c r="A140" s="3">
        <v>139</v>
      </c>
      <c r="B140" s="3" t="s">
        <v>8</v>
      </c>
      <c r="C140" s="2" t="s">
        <v>266</v>
      </c>
      <c r="D140" s="4">
        <v>44849</v>
      </c>
      <c r="E140" s="3" t="s">
        <v>10</v>
      </c>
      <c r="F140" s="3" t="s">
        <v>14</v>
      </c>
      <c r="G140" s="35">
        <v>1000000</v>
      </c>
      <c r="H140" s="27">
        <v>1000000</v>
      </c>
      <c r="I140" s="31">
        <f t="shared" ca="1" si="13"/>
        <v>0</v>
      </c>
      <c r="J140" s="35">
        <f t="shared" ca="1" si="24"/>
        <v>0</v>
      </c>
      <c r="K140" s="35">
        <f t="shared" ca="1" si="21"/>
        <v>0</v>
      </c>
      <c r="L140" s="35">
        <f t="shared" ca="1" si="22"/>
        <v>0</v>
      </c>
      <c r="M140" s="35">
        <v>6450000</v>
      </c>
      <c r="N140" s="9">
        <v>913243006</v>
      </c>
      <c r="O140" t="s">
        <v>457</v>
      </c>
      <c r="P140" s="84"/>
    </row>
    <row r="141" spans="1:16" ht="30">
      <c r="A141" s="3">
        <v>140</v>
      </c>
      <c r="B141" s="3" t="s">
        <v>8</v>
      </c>
      <c r="C141" s="2" t="s">
        <v>266</v>
      </c>
      <c r="D141" s="4">
        <v>44849</v>
      </c>
      <c r="E141" s="3" t="s">
        <v>10</v>
      </c>
      <c r="F141" s="3" t="s">
        <v>14</v>
      </c>
      <c r="G141" s="35">
        <v>1000000</v>
      </c>
      <c r="H141" s="27">
        <v>1000000</v>
      </c>
      <c r="I141" s="31">
        <f t="shared" ca="1" si="13"/>
        <v>0</v>
      </c>
      <c r="J141" s="35">
        <f t="shared" ca="1" si="24"/>
        <v>0</v>
      </c>
      <c r="K141" s="35">
        <f t="shared" ca="1" si="21"/>
        <v>0</v>
      </c>
      <c r="L141" s="35">
        <f t="shared" ca="1" si="22"/>
        <v>0</v>
      </c>
      <c r="M141" s="35">
        <v>6450000</v>
      </c>
      <c r="N141" s="9">
        <v>913243006</v>
      </c>
      <c r="O141" t="s">
        <v>457</v>
      </c>
      <c r="P141" s="84"/>
    </row>
    <row r="142" spans="1:16" ht="30">
      <c r="A142" s="3">
        <v>141</v>
      </c>
      <c r="B142" s="3" t="s">
        <v>8</v>
      </c>
      <c r="C142" s="2" t="s">
        <v>268</v>
      </c>
      <c r="D142" s="4">
        <v>44842</v>
      </c>
      <c r="E142" s="3" t="s">
        <v>10</v>
      </c>
      <c r="F142" s="3" t="s">
        <v>11</v>
      </c>
      <c r="G142" s="35">
        <v>1450000</v>
      </c>
      <c r="H142" s="27">
        <v>1000000</v>
      </c>
      <c r="I142" s="31">
        <v>1500000</v>
      </c>
      <c r="J142" s="35">
        <f t="shared" ca="1" si="24"/>
        <v>0</v>
      </c>
      <c r="K142" s="35">
        <f t="shared" ca="1" si="21"/>
        <v>0</v>
      </c>
      <c r="L142" s="35">
        <f t="shared" ca="1" si="22"/>
        <v>0</v>
      </c>
      <c r="M142" s="35">
        <v>5950000</v>
      </c>
      <c r="N142" s="9">
        <v>911218788</v>
      </c>
      <c r="O142" t="s">
        <v>453</v>
      </c>
      <c r="P142" s="84"/>
    </row>
    <row r="143" spans="1:16" ht="30" hidden="1">
      <c r="A143" s="3">
        <v>142</v>
      </c>
      <c r="B143" s="3" t="s">
        <v>8</v>
      </c>
      <c r="C143" s="2" t="s">
        <v>243</v>
      </c>
      <c r="D143" s="4">
        <v>44848</v>
      </c>
      <c r="E143" s="3" t="s">
        <v>20</v>
      </c>
      <c r="F143" s="3" t="s">
        <v>150</v>
      </c>
      <c r="G143" s="35">
        <v>1450000</v>
      </c>
      <c r="H143" s="27">
        <v>1000000</v>
      </c>
      <c r="I143" s="31">
        <f t="shared" ca="1" si="13"/>
        <v>0</v>
      </c>
      <c r="J143" s="35">
        <f t="shared" ca="1" si="24"/>
        <v>0</v>
      </c>
      <c r="K143" s="35">
        <f t="shared" ca="1" si="21"/>
        <v>0</v>
      </c>
      <c r="L143" s="35">
        <f t="shared" ca="1" si="22"/>
        <v>0</v>
      </c>
      <c r="M143" s="35">
        <v>6450000</v>
      </c>
      <c r="N143" s="9" t="s">
        <v>244</v>
      </c>
      <c r="P143" s="84"/>
    </row>
    <row r="144" spans="1:16" ht="30" hidden="1">
      <c r="A144" s="3">
        <v>143</v>
      </c>
      <c r="B144" s="3" t="s">
        <v>8</v>
      </c>
      <c r="C144" s="2" t="s">
        <v>270</v>
      </c>
      <c r="D144" s="4">
        <v>44848</v>
      </c>
      <c r="E144" s="3" t="s">
        <v>60</v>
      </c>
      <c r="F144" s="3" t="s">
        <v>14</v>
      </c>
      <c r="G144" s="35">
        <v>1450000</v>
      </c>
      <c r="H144" s="31">
        <v>1000000</v>
      </c>
      <c r="I144" s="31">
        <f t="shared" ca="1" si="13"/>
        <v>0</v>
      </c>
      <c r="J144" s="35">
        <f t="shared" ca="1" si="24"/>
        <v>0</v>
      </c>
      <c r="K144" s="35">
        <f t="shared" ca="1" si="21"/>
        <v>0</v>
      </c>
      <c r="L144" s="35">
        <f t="shared" ca="1" si="22"/>
        <v>0</v>
      </c>
      <c r="M144" s="35">
        <v>6450000</v>
      </c>
      <c r="N144" s="9" t="s">
        <v>271</v>
      </c>
      <c r="P144" s="84"/>
    </row>
    <row r="145" spans="1:16" ht="30" hidden="1">
      <c r="A145" s="3">
        <v>144</v>
      </c>
      <c r="B145" s="3" t="s">
        <v>8</v>
      </c>
      <c r="C145" s="2" t="s">
        <v>272</v>
      </c>
      <c r="D145" s="4">
        <v>44859</v>
      </c>
      <c r="E145" s="3" t="s">
        <v>20</v>
      </c>
      <c r="F145" s="3" t="s">
        <v>14</v>
      </c>
      <c r="G145" s="35">
        <v>1450000</v>
      </c>
      <c r="H145" s="27">
        <v>1000000</v>
      </c>
      <c r="I145" s="31">
        <f t="shared" ca="1" si="13"/>
        <v>0</v>
      </c>
      <c r="J145" s="35">
        <f t="shared" ca="1" si="24"/>
        <v>0</v>
      </c>
      <c r="K145" s="35">
        <f t="shared" ca="1" si="21"/>
        <v>0</v>
      </c>
      <c r="L145" s="35">
        <f t="shared" ca="1" si="22"/>
        <v>0</v>
      </c>
      <c r="M145" s="35">
        <v>6450000</v>
      </c>
      <c r="N145" s="9" t="s">
        <v>273</v>
      </c>
      <c r="P145" s="84"/>
    </row>
    <row r="146" spans="1:16" ht="30" hidden="1">
      <c r="A146" s="3">
        <v>145</v>
      </c>
      <c r="B146" s="3" t="s">
        <v>8</v>
      </c>
      <c r="C146" s="2" t="s">
        <v>274</v>
      </c>
      <c r="D146" s="4">
        <v>44859</v>
      </c>
      <c r="E146" s="3" t="s">
        <v>20</v>
      </c>
      <c r="F146" s="3" t="s">
        <v>14</v>
      </c>
      <c r="G146" s="35">
        <v>1450000</v>
      </c>
      <c r="H146" s="27">
        <v>1000000</v>
      </c>
      <c r="I146" s="31">
        <f t="shared" ca="1" si="13"/>
        <v>0</v>
      </c>
      <c r="J146" s="35">
        <f t="shared" ca="1" si="24"/>
        <v>0</v>
      </c>
      <c r="K146" s="35">
        <f t="shared" ca="1" si="21"/>
        <v>0</v>
      </c>
      <c r="L146" s="35">
        <f t="shared" ca="1" si="22"/>
        <v>0</v>
      </c>
      <c r="M146" s="35">
        <v>6450000</v>
      </c>
      <c r="N146" s="9" t="s">
        <v>458</v>
      </c>
      <c r="P146" s="84"/>
    </row>
    <row r="147" spans="1:16" ht="30" hidden="1">
      <c r="A147" s="3">
        <v>146</v>
      </c>
      <c r="B147" s="3" t="s">
        <v>8</v>
      </c>
      <c r="C147" s="2" t="s">
        <v>275</v>
      </c>
      <c r="D147" s="4">
        <v>44859</v>
      </c>
      <c r="E147" s="3" t="s">
        <v>63</v>
      </c>
      <c r="F147" s="3" t="s">
        <v>14</v>
      </c>
      <c r="G147" s="35">
        <v>1450000</v>
      </c>
      <c r="H147" s="89">
        <v>1000000</v>
      </c>
      <c r="I147" s="31">
        <f t="shared" ca="1" si="13"/>
        <v>0</v>
      </c>
      <c r="J147" s="35">
        <f t="shared" ca="1" si="24"/>
        <v>0</v>
      </c>
      <c r="K147" s="35">
        <f t="shared" ca="1" si="21"/>
        <v>0</v>
      </c>
      <c r="L147" s="35">
        <f t="shared" ca="1" si="22"/>
        <v>0</v>
      </c>
      <c r="M147" s="35">
        <v>6450000</v>
      </c>
      <c r="N147" s="9" t="s">
        <v>459</v>
      </c>
      <c r="P147" s="84"/>
    </row>
    <row r="148" spans="1:16" ht="30" hidden="1">
      <c r="A148" s="3">
        <v>147</v>
      </c>
      <c r="B148" s="3" t="s">
        <v>8</v>
      </c>
      <c r="C148" s="2" t="s">
        <v>276</v>
      </c>
      <c r="D148" s="4">
        <v>44859</v>
      </c>
      <c r="E148" s="3" t="s">
        <v>63</v>
      </c>
      <c r="F148" s="3" t="s">
        <v>14</v>
      </c>
      <c r="G148" s="35">
        <v>1450000</v>
      </c>
      <c r="H148" s="31">
        <f t="shared" ca="1" si="13"/>
        <v>0</v>
      </c>
      <c r="I148" s="31">
        <f t="shared" ca="1" si="13"/>
        <v>0</v>
      </c>
      <c r="J148" s="35">
        <f t="shared" ca="1" si="24"/>
        <v>0</v>
      </c>
      <c r="K148" s="35">
        <f t="shared" ca="1" si="21"/>
        <v>0</v>
      </c>
      <c r="L148" s="35">
        <f t="shared" ca="1" si="22"/>
        <v>0</v>
      </c>
      <c r="M148" s="35">
        <v>6450000</v>
      </c>
      <c r="N148" s="9" t="s">
        <v>277</v>
      </c>
      <c r="P148" s="84"/>
    </row>
    <row r="149" spans="1:16" ht="30">
      <c r="A149" s="3">
        <v>148</v>
      </c>
      <c r="B149" s="3" t="s">
        <v>8</v>
      </c>
      <c r="C149" s="2" t="s">
        <v>278</v>
      </c>
      <c r="D149" s="4">
        <v>44910</v>
      </c>
      <c r="E149" s="3" t="s">
        <v>10</v>
      </c>
      <c r="F149" s="3" t="s">
        <v>14</v>
      </c>
      <c r="G149" s="35">
        <v>1450000</v>
      </c>
      <c r="H149" s="31" t="s">
        <v>460</v>
      </c>
      <c r="I149" s="31">
        <f t="shared" ref="I149:I151" ca="1" si="25">IF(($D149+60)&lt;=TODAY(),"Delayed",0)</f>
        <v>0</v>
      </c>
      <c r="J149" s="35">
        <f t="shared" ca="1" si="24"/>
        <v>0</v>
      </c>
      <c r="K149" s="35">
        <f t="shared" ca="1" si="21"/>
        <v>0</v>
      </c>
      <c r="L149" s="35">
        <f t="shared" ca="1" si="22"/>
        <v>0</v>
      </c>
      <c r="M149" s="35">
        <v>6450000</v>
      </c>
      <c r="N149" s="9">
        <v>903432543</v>
      </c>
      <c r="P149" s="84"/>
    </row>
    <row r="150" spans="1:16" ht="30" hidden="1">
      <c r="A150" s="3">
        <v>149</v>
      </c>
      <c r="B150" s="3" t="s">
        <v>8</v>
      </c>
      <c r="C150" s="2" t="s">
        <v>461</v>
      </c>
      <c r="D150" s="4">
        <v>44872</v>
      </c>
      <c r="E150" s="3" t="s">
        <v>191</v>
      </c>
      <c r="F150" s="3" t="s">
        <v>14</v>
      </c>
      <c r="G150" s="35">
        <v>1450000</v>
      </c>
      <c r="H150" s="27">
        <v>1000000</v>
      </c>
      <c r="I150" s="31">
        <f t="shared" ca="1" si="25"/>
        <v>0</v>
      </c>
      <c r="J150" s="35">
        <f t="shared" ca="1" si="24"/>
        <v>0</v>
      </c>
      <c r="K150" s="35">
        <f t="shared" ca="1" si="21"/>
        <v>0</v>
      </c>
      <c r="L150" s="35">
        <f t="shared" ca="1" si="22"/>
        <v>0</v>
      </c>
      <c r="M150" s="35">
        <v>6450000</v>
      </c>
      <c r="N150" s="9">
        <v>912008497</v>
      </c>
    </row>
    <row r="151" spans="1:16" hidden="1">
      <c r="A151" s="3">
        <v>150</v>
      </c>
      <c r="B151" s="3" t="s">
        <v>8</v>
      </c>
      <c r="C151" s="2" t="s">
        <v>462</v>
      </c>
      <c r="D151" s="4">
        <v>44872</v>
      </c>
      <c r="E151" s="3" t="s">
        <v>20</v>
      </c>
      <c r="F151" s="3" t="s">
        <v>14</v>
      </c>
      <c r="G151" s="35">
        <v>1450000</v>
      </c>
      <c r="H151" s="31" t="str">
        <f t="shared" ref="H151" ca="1" si="26">IF(($D151+30)&lt;=TODAY(),"Delayed",0)</f>
        <v>Delayed</v>
      </c>
      <c r="I151" s="31">
        <f t="shared" ca="1" si="25"/>
        <v>0</v>
      </c>
      <c r="J151" s="35">
        <f t="shared" ca="1" si="24"/>
        <v>0</v>
      </c>
      <c r="K151" s="35">
        <f t="shared" ca="1" si="21"/>
        <v>0</v>
      </c>
      <c r="L151" s="35">
        <f t="shared" ca="1" si="22"/>
        <v>0</v>
      </c>
      <c r="M151" s="35">
        <v>6450000</v>
      </c>
      <c r="N151" s="9">
        <v>972087700</v>
      </c>
    </row>
    <row r="154" spans="1:16">
      <c r="D154" t="s">
        <v>463</v>
      </c>
    </row>
  </sheetData>
  <autoFilter ref="A1:O151" xr:uid="{00000000-0009-0000-0000-000002000000}">
    <filterColumn colId="4">
      <filters>
        <filter val="OQL01"/>
      </filters>
    </filterColumn>
  </autoFilter>
  <conditionalFormatting sqref="K126:L149 J126:J150 H126:I149 H3:L125">
    <cfRule type="containsText" dxfId="7" priority="8" operator="containsText" text="Delayed">
      <formula>NOT(ISERROR(SEARCH("Delayed",H3)))</formula>
    </cfRule>
  </conditionalFormatting>
  <conditionalFormatting sqref="K126:L149 J126:J150 G126:I149 G2:L125">
    <cfRule type="containsText" dxfId="6" priority="7" operator="containsText" text="Delayed">
      <formula>NOT(ISERROR(SEARCH("Delayed",G2)))</formula>
    </cfRule>
  </conditionalFormatting>
  <conditionalFormatting sqref="H150:I150 K150:L150">
    <cfRule type="containsText" dxfId="5" priority="6" operator="containsText" text="Delayed">
      <formula>NOT(ISERROR(SEARCH("Delayed",H150)))</formula>
    </cfRule>
  </conditionalFormatting>
  <conditionalFormatting sqref="G150:I150 K150:L150">
    <cfRule type="containsText" dxfId="4" priority="5" operator="containsText" text="Delayed">
      <formula>NOT(ISERROR(SEARCH("Delayed",G150)))</formula>
    </cfRule>
  </conditionalFormatting>
  <conditionalFormatting sqref="J151">
    <cfRule type="containsText" dxfId="3" priority="4" operator="containsText" text="Delayed">
      <formula>NOT(ISERROR(SEARCH("Delayed",J151)))</formula>
    </cfRule>
  </conditionalFormatting>
  <conditionalFormatting sqref="J151">
    <cfRule type="containsText" dxfId="2" priority="3" operator="containsText" text="Delayed">
      <formula>NOT(ISERROR(SEARCH("Delayed",J151)))</formula>
    </cfRule>
  </conditionalFormatting>
  <conditionalFormatting sqref="H151:I151 K151:L151">
    <cfRule type="containsText" dxfId="1" priority="2" operator="containsText" text="Delayed">
      <formula>NOT(ISERROR(SEARCH("Delayed",H151)))</formula>
    </cfRule>
  </conditionalFormatting>
  <conditionalFormatting sqref="G151:I151 K151:L151">
    <cfRule type="containsText" dxfId="0" priority="1" operator="containsText" text="Delayed">
      <formula>NOT(ISERROR(SEARCH("Delayed",G151)))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4"/>
  <sheetViews>
    <sheetView zoomScale="85" zoomScaleNormal="85" workbookViewId="0">
      <selection activeCell="I4" sqref="I4"/>
    </sheetView>
  </sheetViews>
  <sheetFormatPr defaultRowHeight="15"/>
  <cols>
    <col min="1" max="1" width="12.140625" customWidth="1"/>
    <col min="2" max="2" width="19.28515625" customWidth="1"/>
    <col min="3" max="3" width="25.85546875" customWidth="1"/>
    <col min="4" max="4" width="13" bestFit="1" customWidth="1"/>
    <col min="5" max="5" width="12.5703125" bestFit="1" customWidth="1"/>
    <col min="6" max="6" width="15.7109375" bestFit="1" customWidth="1"/>
    <col min="7" max="7" width="12.140625" bestFit="1" customWidth="1"/>
    <col min="8" max="8" width="14.7109375" bestFit="1" customWidth="1"/>
    <col min="9" max="9" width="13.28515625" customWidth="1"/>
    <col min="13" max="13" width="12.140625" bestFit="1" customWidth="1"/>
    <col min="14" max="14" width="15.140625" bestFit="1" customWidth="1"/>
  </cols>
  <sheetData>
    <row r="1" spans="1:14" ht="39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30">
      <c r="A2" s="1">
        <v>1</v>
      </c>
      <c r="B2" s="3" t="s">
        <v>464</v>
      </c>
      <c r="C2" s="2" t="s">
        <v>465</v>
      </c>
      <c r="D2" s="4" t="s">
        <v>466</v>
      </c>
      <c r="E2" s="3" t="s">
        <v>467</v>
      </c>
      <c r="F2" s="3" t="s">
        <v>468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 ht="30">
      <c r="A3" s="1">
        <v>2</v>
      </c>
      <c r="B3" s="3" t="s">
        <v>464</v>
      </c>
      <c r="C3" s="2" t="s">
        <v>469</v>
      </c>
      <c r="D3" s="4" t="s">
        <v>470</v>
      </c>
      <c r="E3" s="3" t="s">
        <v>471</v>
      </c>
      <c r="F3" s="3" t="s">
        <v>468</v>
      </c>
      <c r="G3" s="16">
        <v>2000000</v>
      </c>
      <c r="H3" s="8">
        <v>1000000</v>
      </c>
      <c r="I3" s="8">
        <v>2000000</v>
      </c>
      <c r="J3" s="3">
        <v>500000</v>
      </c>
      <c r="K3" s="3">
        <v>500000</v>
      </c>
      <c r="L3" s="3"/>
      <c r="M3" s="16">
        <v>6000000</v>
      </c>
      <c r="N3" s="9">
        <v>998903028787</v>
      </c>
    </row>
    <row r="4" spans="1:14" ht="30">
      <c r="A4" s="1">
        <v>3</v>
      </c>
      <c r="B4" s="3" t="s">
        <v>464</v>
      </c>
      <c r="C4" s="2" t="s">
        <v>472</v>
      </c>
      <c r="D4" s="4" t="s">
        <v>470</v>
      </c>
      <c r="E4" s="3" t="s">
        <v>471</v>
      </c>
      <c r="F4" s="3" t="s">
        <v>14</v>
      </c>
      <c r="G4" s="16">
        <v>1350000</v>
      </c>
      <c r="H4" s="8">
        <v>1200000</v>
      </c>
      <c r="I4" s="3">
        <v>1200000</v>
      </c>
      <c r="J4" s="3"/>
      <c r="K4" s="3"/>
      <c r="L4" s="3"/>
      <c r="M4" s="16">
        <v>7350000</v>
      </c>
      <c r="N4" s="9" t="s">
        <v>473</v>
      </c>
    </row>
    <row r="5" spans="1:14" ht="30">
      <c r="A5" s="1">
        <v>4</v>
      </c>
      <c r="B5" s="3" t="s">
        <v>464</v>
      </c>
      <c r="C5" s="2" t="s">
        <v>472</v>
      </c>
      <c r="D5" s="4" t="s">
        <v>470</v>
      </c>
      <c r="E5" s="3" t="s">
        <v>471</v>
      </c>
      <c r="F5" s="3" t="s">
        <v>14</v>
      </c>
      <c r="G5" s="16">
        <v>1350000</v>
      </c>
      <c r="H5" s="8">
        <v>1200000</v>
      </c>
      <c r="I5" s="3">
        <v>1200000</v>
      </c>
      <c r="J5" s="3"/>
      <c r="K5" s="3"/>
      <c r="L5" s="3"/>
      <c r="M5" s="16">
        <v>7350000</v>
      </c>
      <c r="N5" s="9" t="s">
        <v>473</v>
      </c>
    </row>
    <row r="6" spans="1:14" ht="30">
      <c r="A6" s="1">
        <v>5</v>
      </c>
      <c r="B6" s="3" t="s">
        <v>464</v>
      </c>
      <c r="C6" s="2" t="s">
        <v>472</v>
      </c>
      <c r="D6" s="4" t="s">
        <v>470</v>
      </c>
      <c r="E6" s="3" t="s">
        <v>471</v>
      </c>
      <c r="F6" s="3" t="s">
        <v>14</v>
      </c>
      <c r="G6" s="16">
        <v>1350000</v>
      </c>
      <c r="H6" s="8">
        <v>1200000</v>
      </c>
      <c r="I6" s="3">
        <v>1200000</v>
      </c>
      <c r="J6" s="3"/>
      <c r="K6" s="3"/>
      <c r="L6" s="3"/>
      <c r="M6" s="16">
        <v>7350000</v>
      </c>
      <c r="N6" s="9" t="s">
        <v>473</v>
      </c>
    </row>
    <row r="7" spans="1:14" ht="30">
      <c r="A7" s="1">
        <v>6</v>
      </c>
      <c r="B7" s="3" t="s">
        <v>464</v>
      </c>
      <c r="C7" s="2" t="s">
        <v>474</v>
      </c>
      <c r="D7" s="4">
        <v>44856</v>
      </c>
      <c r="E7" s="3" t="s">
        <v>471</v>
      </c>
      <c r="F7" s="3" t="s">
        <v>14</v>
      </c>
      <c r="G7" s="16">
        <v>1100000</v>
      </c>
      <c r="H7" s="3"/>
      <c r="I7" s="3"/>
      <c r="J7" s="3"/>
      <c r="K7" s="3"/>
      <c r="L7" s="3"/>
      <c r="M7" s="16">
        <v>6600000</v>
      </c>
      <c r="N7" s="9"/>
    </row>
    <row r="8" spans="1:14" ht="30">
      <c r="A8" s="1">
        <v>7</v>
      </c>
      <c r="B8" s="3" t="s">
        <v>464</v>
      </c>
      <c r="C8" s="2" t="s">
        <v>112</v>
      </c>
      <c r="D8" s="4">
        <v>44856</v>
      </c>
      <c r="E8" s="3" t="s">
        <v>471</v>
      </c>
      <c r="F8" s="3" t="s">
        <v>14</v>
      </c>
      <c r="G8" s="16">
        <v>1100000</v>
      </c>
      <c r="H8" s="16">
        <v>1100000</v>
      </c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464</v>
      </c>
      <c r="C9" s="2" t="s">
        <v>475</v>
      </c>
      <c r="D9" s="4">
        <v>44859</v>
      </c>
      <c r="E9" s="3" t="s">
        <v>471</v>
      </c>
      <c r="F9" s="3" t="s">
        <v>14</v>
      </c>
      <c r="G9" s="16">
        <v>1100000</v>
      </c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464</v>
      </c>
      <c r="C10" s="2" t="s">
        <v>476</v>
      </c>
      <c r="D10" s="4">
        <v>44859</v>
      </c>
      <c r="E10" s="3" t="s">
        <v>471</v>
      </c>
      <c r="F10" s="3" t="s">
        <v>14</v>
      </c>
      <c r="G10" s="16">
        <v>1100000</v>
      </c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464</v>
      </c>
      <c r="C11" s="2" t="s">
        <v>477</v>
      </c>
      <c r="D11" s="4">
        <v>44859</v>
      </c>
      <c r="E11" s="3" t="s">
        <v>471</v>
      </c>
      <c r="F11" s="3" t="s">
        <v>14</v>
      </c>
      <c r="G11" s="16">
        <v>1100000</v>
      </c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464</v>
      </c>
      <c r="C12" s="2" t="s">
        <v>478</v>
      </c>
      <c r="D12" s="4">
        <v>44859</v>
      </c>
      <c r="E12" s="3" t="s">
        <v>471</v>
      </c>
      <c r="F12" s="3" t="s">
        <v>14</v>
      </c>
      <c r="G12" s="16">
        <v>1100000</v>
      </c>
      <c r="H12" s="3"/>
      <c r="I12" s="3"/>
      <c r="J12" s="3"/>
      <c r="K12" s="3"/>
      <c r="L12" s="3"/>
      <c r="M12" s="16">
        <v>6600000</v>
      </c>
      <c r="N12" s="9"/>
    </row>
    <row r="13" spans="1:14" ht="30">
      <c r="A13" s="1">
        <v>9</v>
      </c>
      <c r="B13" s="3" t="s">
        <v>464</v>
      </c>
      <c r="C13" s="2" t="s">
        <v>479</v>
      </c>
      <c r="D13" s="4">
        <v>44859</v>
      </c>
      <c r="E13" s="3" t="s">
        <v>471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  <row r="14" spans="1:14">
      <c r="A14" s="1">
        <v>10</v>
      </c>
      <c r="B14" s="3" t="s">
        <v>464</v>
      </c>
      <c r="C14" s="2" t="s">
        <v>480</v>
      </c>
      <c r="D14" s="4">
        <v>44859</v>
      </c>
      <c r="E14" s="3" t="s">
        <v>471</v>
      </c>
      <c r="F14" s="3" t="s">
        <v>14</v>
      </c>
      <c r="G14" s="16">
        <v>1100000</v>
      </c>
      <c r="H14" s="3"/>
      <c r="I14" s="3"/>
      <c r="J14" s="3"/>
      <c r="K14" s="3"/>
      <c r="L14" s="3"/>
      <c r="M14" s="16">
        <v>6600000</v>
      </c>
      <c r="N14" s="9"/>
    </row>
  </sheetData>
  <autoFilter ref="A1:N1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007</dc:creator>
  <cp:keywords/>
  <dc:description/>
  <cp:lastModifiedBy>Komilov Behzod</cp:lastModifiedBy>
  <cp:revision/>
  <dcterms:created xsi:type="dcterms:W3CDTF">2022-08-20T16:07:47Z</dcterms:created>
  <dcterms:modified xsi:type="dcterms:W3CDTF">2022-12-13T06:39:25Z</dcterms:modified>
  <cp:category/>
  <cp:contentStatus/>
</cp:coreProperties>
</file>