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12515d1fd112b/Documents/"/>
    </mc:Choice>
  </mc:AlternateContent>
  <xr:revisionPtr revIDLastSave="0" documentId="8_{ECCE1BBE-06D0-4B87-AD52-3C54470EB2AD}" xr6:coauthVersionLast="47" xr6:coauthVersionMax="47" xr10:uidLastSave="{00000000-0000-0000-0000-000000000000}"/>
  <bookViews>
    <workbookView xWindow="-108" yWindow="-108" windowWidth="23256" windowHeight="12576" activeTab="1" xr2:uid="{EFAEEFE4-129A-48AF-BCF2-B982165B434C}"/>
  </bookViews>
  <sheets>
    <sheet name="Sheet1" sheetId="1" r:id="rId1"/>
    <sheet name="Sheet2" sheetId="2" r:id="rId2"/>
    <sheet name="Sheet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54" i="1"/>
</calcChain>
</file>

<file path=xl/sharedStrings.xml><?xml version="1.0" encoding="utf-8"?>
<sst xmlns="http://schemas.openxmlformats.org/spreadsheetml/2006/main" count="1452" uniqueCount="363">
  <si>
    <t>Bank Negara Malaysia: Penyata Aset</t>
  </si>
  <si>
    <t>Bank Negara Malaysia: Statement of Assets</t>
  </si>
  <si>
    <r>
      <t xml:space="preserve">RM juta / </t>
    </r>
    <r>
      <rPr>
        <i/>
        <sz val="8"/>
        <rFont val="Arial Narrow"/>
        <family val="2"/>
      </rPr>
      <t>RM million</t>
    </r>
  </si>
  <si>
    <t>End of period</t>
  </si>
  <si>
    <t>Gold and Foreign Exchange  ^</t>
  </si>
  <si>
    <t>IMF Reserve Tranche Position</t>
  </si>
  <si>
    <t>Holdings of Special Drawing Rights</t>
  </si>
  <si>
    <t>Malaysian Government Papers</t>
  </si>
  <si>
    <t>Bills Discounted</t>
  </si>
  <si>
    <t>Deposits with Financial Institutions</t>
  </si>
  <si>
    <t>Loans and Advances</t>
  </si>
  <si>
    <t>Deferred Expenditure</t>
  </si>
  <si>
    <t>Properties - Land and Buildings **</t>
  </si>
  <si>
    <t>Other Assets</t>
  </si>
  <si>
    <t>Total Assets</t>
  </si>
  <si>
    <t>1975</t>
  </si>
  <si>
    <t>t.d.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</si>
  <si>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</si>
  <si>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</si>
  <si>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</si>
  <si>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</si>
  <si>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</si>
  <si>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</si>
  <si>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</si>
  <si>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</si>
  <si>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</si>
  <si>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</si>
  <si>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</si>
  <si>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</si>
  <si>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</si>
  <si>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</si>
  <si>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</si>
  <si>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</si>
  <si>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</si>
  <si>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</si>
  <si>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</si>
  <si>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</si>
  <si>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</si>
  <si>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</si>
  <si>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</si>
  <si>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 *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</si>
  <si>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</si>
  <si>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</si>
  <si>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</si>
  <si>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</si>
  <si>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</si>
  <si>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</si>
  <si>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</si>
  <si>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</si>
  <si>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</si>
  <si>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t.d. tiada data</t>
  </si>
  <si>
    <t>t.d. data is not available</t>
  </si>
  <si>
    <t>01/01/1998</t>
  </si>
  <si>
    <t>01/02/1998</t>
  </si>
  <si>
    <t>01/03/1998</t>
  </si>
  <si>
    <t>01/04/1998</t>
  </si>
  <si>
    <t>01/05/1998</t>
  </si>
  <si>
    <t>01/06/1998</t>
  </si>
  <si>
    <t>01/07/1998</t>
  </si>
  <si>
    <t>01/08/1998</t>
  </si>
  <si>
    <t>01/09/1998</t>
  </si>
  <si>
    <t>01/10/1998</t>
  </si>
  <si>
    <t>01/11/1998</t>
  </si>
  <si>
    <t>01/12/1998</t>
  </si>
  <si>
    <t>01/01/1999</t>
  </si>
  <si>
    <t>01/02/1999</t>
  </si>
  <si>
    <t>01/03/1999</t>
  </si>
  <si>
    <t>01/04/1999</t>
  </si>
  <si>
    <t>01/05/1999</t>
  </si>
  <si>
    <t>01/06/1999</t>
  </si>
  <si>
    <t>01/07/1999</t>
  </si>
  <si>
    <t>01/08/1999</t>
  </si>
  <si>
    <t>01/09/1999</t>
  </si>
  <si>
    <t>01/10/1999</t>
  </si>
  <si>
    <t>01/11/1999</t>
  </si>
  <si>
    <t>01/12/1999</t>
  </si>
  <si>
    <t>01/01/2000</t>
  </si>
  <si>
    <t>01/02/2000</t>
  </si>
  <si>
    <t>01/03/2000</t>
  </si>
  <si>
    <t>01/04/2000</t>
  </si>
  <si>
    <t>01/05/2000</t>
  </si>
  <si>
    <t>01/06/2000</t>
  </si>
  <si>
    <t>01/07/2000</t>
  </si>
  <si>
    <t>01/08/2000</t>
  </si>
  <si>
    <t>01/09/2000</t>
  </si>
  <si>
    <t>01/10/2000</t>
  </si>
  <si>
    <t>01/11/2000</t>
  </si>
  <si>
    <t>01/12/2000</t>
  </si>
  <si>
    <t>01/01/2001</t>
  </si>
  <si>
    <t>01/02/2001</t>
  </si>
  <si>
    <t>01/03/2001</t>
  </si>
  <si>
    <t>01/04/2001</t>
  </si>
  <si>
    <t>01/05/2001</t>
  </si>
  <si>
    <t>01/06/2001</t>
  </si>
  <si>
    <t>01/07/2001</t>
  </si>
  <si>
    <t>01/08/2001</t>
  </si>
  <si>
    <t>01/09/2001</t>
  </si>
  <si>
    <t>01/10/2001</t>
  </si>
  <si>
    <t>01/11/2001</t>
  </si>
  <si>
    <t>01/12/2001</t>
  </si>
  <si>
    <t>01/01/2002</t>
  </si>
  <si>
    <t>01/02/2002</t>
  </si>
  <si>
    <t>01/03/2002</t>
  </si>
  <si>
    <t>01/04/2002</t>
  </si>
  <si>
    <t>01/05/2002</t>
  </si>
  <si>
    <t>01/06/2002</t>
  </si>
  <si>
    <t>01/07/2002</t>
  </si>
  <si>
    <t>01/08/2002</t>
  </si>
  <si>
    <t>01/09/2002</t>
  </si>
  <si>
    <t>01/10/2002</t>
  </si>
  <si>
    <t>01/11/2002</t>
  </si>
  <si>
    <t>01/12/2002</t>
  </si>
  <si>
    <t>01/01/2003</t>
  </si>
  <si>
    <t>01/02/2003</t>
  </si>
  <si>
    <t>01/03/2003</t>
  </si>
  <si>
    <t>01/04/2003</t>
  </si>
  <si>
    <t>01/05/2003</t>
  </si>
  <si>
    <t>01/06/2003</t>
  </si>
  <si>
    <t>01/07/2003</t>
  </si>
  <si>
    <t>01/08/2003</t>
  </si>
  <si>
    <t>01/09/2003</t>
  </si>
  <si>
    <t>01/10/2003</t>
  </si>
  <si>
    <t>01/11/2003</t>
  </si>
  <si>
    <t>01/12/2003</t>
  </si>
  <si>
    <t>01/01/2004</t>
  </si>
  <si>
    <t>01/02/2004</t>
  </si>
  <si>
    <t>01/03/2004</t>
  </si>
  <si>
    <t>01/04/2004</t>
  </si>
  <si>
    <t>01/05/2004</t>
  </si>
  <si>
    <t>01/06/2004</t>
  </si>
  <si>
    <t>01/07/2004</t>
  </si>
  <si>
    <t>01/08/2004</t>
  </si>
  <si>
    <t>01/09/2004</t>
  </si>
  <si>
    <t>01/10/2004</t>
  </si>
  <si>
    <t>01/11/2004</t>
  </si>
  <si>
    <t>01/12/2004</t>
  </si>
  <si>
    <t>01/01/2005</t>
  </si>
  <si>
    <t>01/02/2005</t>
  </si>
  <si>
    <t>01/03/2005</t>
  </si>
  <si>
    <t>01/04/2005</t>
  </si>
  <si>
    <t>01/05/2005</t>
  </si>
  <si>
    <t>01/06/2005</t>
  </si>
  <si>
    <t>01/07/2005</t>
  </si>
  <si>
    <t>01/08/2005</t>
  </si>
  <si>
    <t>01/09/2005</t>
  </si>
  <si>
    <t>01/10/2005</t>
  </si>
  <si>
    <t>01/11/2005</t>
  </si>
  <si>
    <t>01/12/2005</t>
  </si>
  <si>
    <t>01/01/2006</t>
  </si>
  <si>
    <t>01/02/2006</t>
  </si>
  <si>
    <t>01/03/2006</t>
  </si>
  <si>
    <t>01/04/2006</t>
  </si>
  <si>
    <t>01/05/2006</t>
  </si>
  <si>
    <t>01/06/2006</t>
  </si>
  <si>
    <t>01/07/2006</t>
  </si>
  <si>
    <t>01/08/2006</t>
  </si>
  <si>
    <t>01/09/2006</t>
  </si>
  <si>
    <t>01/10/2006</t>
  </si>
  <si>
    <t>01/11/2006</t>
  </si>
  <si>
    <t>01/12/2006</t>
  </si>
  <si>
    <t>01/01/2007</t>
  </si>
  <si>
    <t>01/02/2007</t>
  </si>
  <si>
    <t>01/03/2007</t>
  </si>
  <si>
    <t>01/04/2007</t>
  </si>
  <si>
    <t>01/05/2007</t>
  </si>
  <si>
    <t>01/06/2007</t>
  </si>
  <si>
    <t>01/07/2007</t>
  </si>
  <si>
    <t>01/08/2007</t>
  </si>
  <si>
    <t>01/09/2007</t>
  </si>
  <si>
    <t>01/10/2007</t>
  </si>
  <si>
    <t>01/11/2007</t>
  </si>
  <si>
    <t>01/12/2007</t>
  </si>
  <si>
    <t>01/01/2008</t>
  </si>
  <si>
    <t>01/02/2008</t>
  </si>
  <si>
    <t>01/03/2008</t>
  </si>
  <si>
    <t>01/04/2008</t>
  </si>
  <si>
    <t>01/05/2008</t>
  </si>
  <si>
    <t>01/06/2008</t>
  </si>
  <si>
    <t>01/07/2008</t>
  </si>
  <si>
    <t>01/08/2008</t>
  </si>
  <si>
    <t>01/09/2008</t>
  </si>
  <si>
    <t>01/10/2008</t>
  </si>
  <si>
    <t>01/11/2008</t>
  </si>
  <si>
    <t>01/12/2008</t>
  </si>
  <si>
    <t>01/01/2009</t>
  </si>
  <si>
    <t>01/02/2009</t>
  </si>
  <si>
    <t>01/03/2009</t>
  </si>
  <si>
    <t>01/04/2009</t>
  </si>
  <si>
    <t>01/05/2009</t>
  </si>
  <si>
    <t>01/06/2009</t>
  </si>
  <si>
    <t>01/07/2009</t>
  </si>
  <si>
    <t>01/08/2009</t>
  </si>
  <si>
    <t>01/09/2009</t>
  </si>
  <si>
    <t>01/10/2009</t>
  </si>
  <si>
    <t>01/11/2009</t>
  </si>
  <si>
    <t>01/12/2009</t>
  </si>
  <si>
    <t>01/01/2010</t>
  </si>
  <si>
    <t>01/02/2010</t>
  </si>
  <si>
    <t>01/03/2010</t>
  </si>
  <si>
    <t>01/04/2010</t>
  </si>
  <si>
    <t>01/05/2010</t>
  </si>
  <si>
    <t>01/06/2010</t>
  </si>
  <si>
    <t>01/07/2010</t>
  </si>
  <si>
    <t>01/08/2010</t>
  </si>
  <si>
    <t>01/09/2010</t>
  </si>
  <si>
    <t>01/10/2010</t>
  </si>
  <si>
    <t>01/11/2010</t>
  </si>
  <si>
    <t>01/12/2010</t>
  </si>
  <si>
    <t>01/01/2011</t>
  </si>
  <si>
    <t>01/02/2011</t>
  </si>
  <si>
    <t>01/03/2011</t>
  </si>
  <si>
    <t>01/04/2011</t>
  </si>
  <si>
    <t>01/05/2011</t>
  </si>
  <si>
    <t>01/06/2011</t>
  </si>
  <si>
    <t>01/07/2011</t>
  </si>
  <si>
    <t>01/08/2011</t>
  </si>
  <si>
    <t>01/09/2011</t>
  </si>
  <si>
    <t>01/10/2011</t>
  </si>
  <si>
    <t>01/11/2011</t>
  </si>
  <si>
    <t>01/12/2011</t>
  </si>
  <si>
    <t>01/01/2012</t>
  </si>
  <si>
    <t>01/02/2012</t>
  </si>
  <si>
    <t>01/03/2012</t>
  </si>
  <si>
    <t>01/04/2012</t>
  </si>
  <si>
    <t>01/05/2012</t>
  </si>
  <si>
    <t>01/06/2012</t>
  </si>
  <si>
    <t>01/07/2012</t>
  </si>
  <si>
    <t>01/08/2012</t>
  </si>
  <si>
    <t>01/09/2012</t>
  </si>
  <si>
    <t>01/10/2012</t>
  </si>
  <si>
    <t>01/11/2012</t>
  </si>
  <si>
    <t>01/12/2012</t>
  </si>
  <si>
    <t>01/01/2013</t>
  </si>
  <si>
    <t>01/02/2013</t>
  </si>
  <si>
    <t>01/03/2013</t>
  </si>
  <si>
    <t>01/04/2013</t>
  </si>
  <si>
    <t>01/05/2013</t>
  </si>
  <si>
    <t>01/06/2013</t>
  </si>
  <si>
    <t>01/07/2013</t>
  </si>
  <si>
    <t>01/08/2013</t>
  </si>
  <si>
    <t>01/09/2013</t>
  </si>
  <si>
    <t>01/10/2013</t>
  </si>
  <si>
    <t>01/11/2013</t>
  </si>
  <si>
    <t>01/12/2013</t>
  </si>
  <si>
    <t>01/01/2014</t>
  </si>
  <si>
    <t>01/02/2014</t>
  </si>
  <si>
    <t>01/03/2014</t>
  </si>
  <si>
    <t>01/04/2014</t>
  </si>
  <si>
    <t>01/05/2014</t>
  </si>
  <si>
    <t>01/06/2014</t>
  </si>
  <si>
    <t>01/07/2014</t>
  </si>
  <si>
    <t>01/08/2014</t>
  </si>
  <si>
    <t>01/09/2014</t>
  </si>
  <si>
    <t>01/10/2014</t>
  </si>
  <si>
    <t>01/11/2014</t>
  </si>
  <si>
    <t>01/12/2014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</si>
  <si>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</si>
  <si>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</si>
  <si>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</si>
  <si>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</si>
  <si>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</si>
  <si>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</si>
  <si>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</si>
  <si>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</si>
  <si>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</si>
  <si>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</si>
  <si>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</si>
  <si>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</si>
  <si>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</si>
  <si>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</si>
  <si>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</si>
  <si>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</si>
  <si>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</si>
  <si>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</si>
  <si>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</si>
  <si>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</si>
  <si>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</si>
  <si>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</si>
  <si>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</si>
  <si>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</si>
  <si>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</si>
  <si>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</si>
  <si>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</si>
  <si>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</si>
  <si>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</si>
  <si>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</si>
  <si>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</si>
  <si>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</si>
  <si>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</si>
  <si>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</si>
  <si>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</si>
  <si>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</si>
  <si>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</si>
  <si>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</si>
  <si>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</si>
  <si>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</si>
  <si>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</si>
  <si>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</si>
  <si>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</si>
  <si>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</si>
  <si>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</si>
  <si>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</si>
  <si>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</si>
  <si>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</si>
  <si>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</si>
  <si>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</si>
  <si>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</si>
  <si>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</si>
  <si>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</si>
  <si>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</si>
  <si>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</si>
  <si>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</si>
  <si>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</si>
  <si>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</si>
  <si>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</si>
  <si>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</si>
  <si>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</si>
  <si>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</si>
  <si>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</si>
  <si>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</si>
  <si>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</si>
  <si>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</si>
  <si>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</si>
  <si>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</si>
  <si>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</si>
  <si>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</si>
  <si>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</si>
  <si>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</si>
  <si>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</si>
  <si>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</si>
  <si>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</si>
  <si>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</si>
  <si>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</si>
  <si>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</si>
  <si>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</si>
  <si>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</si>
  <si>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</si>
  <si>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</si>
  <si>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</si>
  <si>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</si>
  <si>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</si>
  <si>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</si>
  <si>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</si>
  <si>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</si>
  <si>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</si>
  <si>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</si>
  <si>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</si>
  <si>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</si>
  <si>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</si>
  <si>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</si>
  <si>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</si>
  <si>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</si>
  <si>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</si>
  <si>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</si>
  <si>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</si>
  <si>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</si>
  <si>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</si>
  <si>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</si>
  <si>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</si>
  <si>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</si>
  <si>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</si>
  <si>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</si>
  <si>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Gold and Foreign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</si>
</sst>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#,##0.0\ \ \ \ \ \ \ \ \ ;\-#,##0.0\ \ \ \ \ \ \ ;0\ \ \ \ \ \ \ \ \ ;&quot;t.d.&quot;\ \ \ \ \ \ \ \ 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name val="Arial Narrow"/>
      <family val="2"/>
    </font>
    <font>
      <sz val="14"/>
      <name val="Arial Narrow"/>
      <family val="2"/>
    </font>
    <font>
      <sz val="14"/>
      <name val="Arial"/>
      <family val="2"/>
    </font>
    <font>
      <i/>
      <sz val="14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sz val="10"/>
      <name val="Arial"/>
      <family val="2"/>
    </font>
    <font>
      <vertAlign val="superscript"/>
      <sz val="8"/>
      <name val="Arial"/>
      <family val="2"/>
    </font>
    <font>
      <sz val="8"/>
      <color theme="1"/>
      <name val="Arial Narrow"/>
      <family val="2"/>
    </font>
    <font>
      <sz val="6.5"/>
      <name val="Arial Narrow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/>
    </xf>
    <xf numFmtId="0" fontId="6" fillId="0" borderId="7" xfId="0" applyFont="1" applyBorder="1"/>
    <xf numFmtId="165" fontId="6" fillId="0" borderId="7" xfId="1" applyNumberFormat="1" applyFont="1" applyFill="1" applyBorder="1" applyAlignment="1">
      <alignment horizontal="center" vertical="center" wrapText="1"/>
    </xf>
    <xf numFmtId="165" fontId="6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0" borderId="0" xfId="0" applyFont="1"/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165" fontId="6" fillId="0" borderId="7" xfId="2" applyNumberFormat="1" applyFont="1" applyFill="1" applyBorder="1" applyAlignment="1">
      <alignment horizontal="center" vertical="center" wrapText="1"/>
    </xf>
    <xf numFmtId="165" fontId="6" fillId="0" borderId="8" xfId="2" applyNumberFormat="1" applyFont="1" applyFill="1" applyBorder="1" applyAlignment="1">
      <alignment horizontal="center" vertical="center" wrapText="1"/>
    </xf>
    <xf numFmtId="0" fontId="6" fillId="0" borderId="0" xfId="0" quotePrefix="1" applyFont="1" applyAlignment="1">
      <alignment horizontal="center"/>
    </xf>
    <xf numFmtId="0" fontId="6" fillId="0" borderId="6" xfId="0" applyFont="1" applyBorder="1" applyAlignment="1">
      <alignment horizontal="right"/>
    </xf>
    <xf numFmtId="0" fontId="6" fillId="0" borderId="6" xfId="3" applyFont="1" applyBorder="1" applyAlignment="1">
      <alignment horizontal="center"/>
    </xf>
    <xf numFmtId="0" fontId="6" fillId="0" borderId="0" xfId="3" quotePrefix="1" applyFont="1" applyAlignment="1">
      <alignment horizontal="center"/>
    </xf>
    <xf numFmtId="0" fontId="6" fillId="0" borderId="6" xfId="3" applyFont="1" applyBorder="1"/>
    <xf numFmtId="165" fontId="10" fillId="0" borderId="8" xfId="2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left"/>
    </xf>
    <xf numFmtId="165" fontId="6" fillId="0" borderId="0" xfId="1" applyNumberFormat="1" applyFont="1" applyFill="1" applyBorder="1" applyAlignment="1">
      <alignment horizontal="center" vertical="center" wrapText="1"/>
    </xf>
    <xf numFmtId="0" fontId="11" fillId="0" borderId="0" xfId="1" applyNumberFormat="1" applyFont="1" applyFill="1" applyBorder="1" applyAlignment="1"/>
    <xf numFmtId="165" fontId="6" fillId="0" borderId="9" xfId="1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/>
    <xf numFmtId="0" fontId="6" fillId="0" borderId="9" xfId="0" quotePrefix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6" fillId="0" borderId="13" xfId="1" applyNumberFormat="1" applyFont="1" applyFill="1" applyBorder="1" applyAlignment="1">
      <alignment horizontal="center" vertical="center" wrapText="1"/>
    </xf>
    <xf numFmtId="165" fontId="6" fillId="0" borderId="13" xfId="2" applyNumberFormat="1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6" fillId="0" borderId="18" xfId="1" applyNumberFormat="1" applyFont="1" applyFill="1" applyBorder="1" applyAlignment="1">
      <alignment horizontal="center" vertical="center" wrapText="1"/>
    </xf>
    <xf numFmtId="165" fontId="6" fillId="0" borderId="18" xfId="2" applyNumberFormat="1" applyFont="1" applyFill="1" applyBorder="1" applyAlignment="1">
      <alignment horizontal="center" vertical="center" wrapText="1"/>
    </xf>
    <xf numFmtId="165" fontId="6" fillId="0" borderId="20" xfId="2" applyNumberFormat="1" applyFont="1" applyFill="1" applyBorder="1" applyAlignment="1">
      <alignment horizontal="center" vertical="center" wrapText="1"/>
    </xf>
    <xf numFmtId="165" fontId="6" fillId="0" borderId="21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4">
    <cellStyle name="Comma" xfId="1" builtinId="3"/>
    <cellStyle name="Comma 2" xfId="2" xr:uid="{5ED06454-0AA3-47E2-AA6E-03F8197B1B3E}"/>
    <cellStyle name="Normal" xfId="0" builtinId="0"/>
    <cellStyle name="Normal 2" xfId="3" xr:uid="{5855044E-F5E7-46F0-8ACE-473C1921C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265430</xdr:colOff>
      <xdr:row>364</xdr:row>
      <xdr:rowOff>10160</xdr:rowOff>
    </xdr:from>
    <xdr:to>
      <xdr:col>8</xdr:col>
      <xdr:colOff>449507</xdr:colOff>
      <xdr:row>369</xdr:row>
      <xdr:rowOff>175260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334263-23FF-4E2D-83A8-96A770AF759A}"/>
            </a:ext>
          </a:extLst>
        </xdr:cNvPr>
        <xdr:cNvSpPr txBox="1">
          <a:spLocks noChangeArrowheads="1"/>
        </xdr:cNvSpPr>
      </xdr:nvSpPr>
      <xdr:spPr bwMode="auto">
        <a:xfrm>
          <a:off x="265430" y="67020440"/>
          <a:ext cx="5060877" cy="1079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650" b="0" i="0" u="none" strike="noStrike" baseline="0">
              <a:solidFill>
                <a:srgbClr val="000000"/>
              </a:solidFill>
              <a:latin typeface="Arial Narrow"/>
            </a:rPr>
            <a:t>1       Emas dan Pertukaran Asing, Rizab lain dan Hak Pengeluaran Khas (SDR) tidak termasuk keuntungan dari penilaian semula kadar pertukaran sebanyak RM24.6 bilion.</a:t>
          </a:r>
        </a:p>
        <a:p>
          <a:pPr algn="l" rtl="0">
            <a:defRPr sz="1000"/>
          </a:pPr>
          <a:r>
            <a:rPr lang="en-GB" sz="650" b="0" i="0" u="none" strike="noStrike" baseline="0">
              <a:solidFill>
                <a:srgbClr val="000000"/>
              </a:solidFill>
              <a:latin typeface="Arial Narrow"/>
            </a:rPr>
            <a:t>2       Bermula pada 1 Januari 1998, skim Pembiayaan semula Kredit Eksport (ECR) telah diambil alih oleh Bank Exim.</a:t>
          </a:r>
        </a:p>
        <a:p>
          <a:pPr algn="l" rtl="0">
            <a:defRPr sz="1000"/>
          </a:pPr>
          <a:r>
            <a:rPr lang="en-GB" sz="650" b="0" i="0" u="none" strike="noStrike" baseline="0">
              <a:solidFill>
                <a:srgbClr val="000000"/>
              </a:solidFill>
              <a:latin typeface="Arial Narrow"/>
            </a:rPr>
            <a:t>*        Berkuatkuasa pada 15 September 1998, hasil penetapan kadar pertukaran Ringgit/Dollar Amerika pada RM3.80, semua harta dan tanggungan dalam matawang </a:t>
          </a:r>
        </a:p>
        <a:p>
          <a:pPr algn="l" rtl="0">
            <a:defRPr sz="1000"/>
          </a:pPr>
          <a:r>
            <a:rPr lang="en-GB" sz="650" b="0" i="0" u="none" strike="noStrike" baseline="0">
              <a:solidFill>
                <a:srgbClr val="000000"/>
              </a:solidFill>
              <a:latin typeface="Arial Narrow"/>
            </a:rPr>
            <a:t>         asing telah dinilai semula kepada ringgit mengikut kadar pertukaran pada tarikh pelaporan dan keuntungan kadar pertukaran tersebut telah diambilkira dalam rekod  </a:t>
          </a:r>
        </a:p>
        <a:p>
          <a:pPr algn="l" rtl="0">
            <a:defRPr sz="1000"/>
          </a:pPr>
          <a:r>
            <a:rPr lang="en-GB" sz="650" b="0" i="0" u="none" strike="noStrike" baseline="0">
              <a:solidFill>
                <a:srgbClr val="000000"/>
              </a:solidFill>
              <a:latin typeface="Arial Narrow"/>
            </a:rPr>
            <a:t>         perakaunan Bank.       </a:t>
          </a:r>
        </a:p>
        <a:p>
          <a:pPr algn="l" rtl="0">
            <a:defRPr sz="1000"/>
          </a:pPr>
          <a:r>
            <a:rPr lang="en-GB" sz="650" b="0" i="0" u="none" strike="noStrike" baseline="0">
              <a:solidFill>
                <a:srgbClr val="000000"/>
              </a:solidFill>
              <a:latin typeface="Arial Narrow"/>
            </a:rPr>
            <a:t>^       Tuntutan Mata Wang Asing Lain Terhadap Pemastautin kini diklasifikasikan semula daripada Rizab Antarabangsa kepada Aset-aset Lain.</a:t>
          </a:r>
        </a:p>
        <a:p>
          <a:pPr algn="l" rtl="0">
            <a:lnSpc>
              <a:spcPts val="600"/>
            </a:lnSpc>
            <a:defRPr sz="1000"/>
          </a:pPr>
          <a:r>
            <a:rPr lang="en-GB" sz="650" b="0" i="0" u="none" strike="noStrike" baseline="0">
              <a:solidFill>
                <a:srgbClr val="000000"/>
              </a:solidFill>
              <a:latin typeface="Arial Narrow"/>
            </a:rPr>
            <a:t>**       Mulai bulan September 2014, jumlah ini yang merupakan nilai pasaran semasa tanah dan nilai nominal bangunan, sebelum ini dimasukkan di bawah Aset Lain.</a:t>
          </a:r>
        </a:p>
        <a:p>
          <a:pPr algn="l" rtl="0">
            <a:lnSpc>
              <a:spcPts val="600"/>
            </a:lnSpc>
            <a:defRPr sz="1000"/>
          </a:pPr>
          <a:r>
            <a:rPr lang="en-GB" sz="650" b="0" i="0" u="none" strike="noStrike" baseline="0">
              <a:solidFill>
                <a:srgbClr val="000000"/>
              </a:solidFill>
              <a:latin typeface="Arial Narrow"/>
            </a:rPr>
            <a:t>  </a:t>
          </a:r>
        </a:p>
        <a:p>
          <a:pPr algn="l" rtl="0">
            <a:lnSpc>
              <a:spcPts val="600"/>
            </a:lnSpc>
            <a:defRPr sz="1000"/>
          </a:pPr>
          <a:r>
            <a:rPr lang="en-GB" sz="650" b="0" i="0" u="none" strike="noStrike" baseline="0">
              <a:solidFill>
                <a:srgbClr val="000000"/>
              </a:solidFill>
              <a:latin typeface="Arial Narrow"/>
            </a:rPr>
            <a:t>        Sumber : Bank Negara Malaysia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40F-33D1-44CB-93A4-A58833BD0415}">
  <dimension ref="A1:N370"/>
  <sheetViews>
    <sheetView topLeftCell="A324" workbookViewId="0">
      <selection activeCell="C330" sqref="C330:N353"/>
    </sheetView>
  </sheetViews>
  <sheetFormatPr defaultRowHeight="14.4" x14ac:dyDescent="0.3"/>
  <cols>
    <col min="19" max="19" width="8.88671875" customWidth="1"/>
  </cols>
  <sheetData>
    <row r="1" spans="1:14" ht="18" x14ac:dyDescent="0.35">
      <c r="A1" s="53">
        <v>1.4</v>
      </c>
      <c r="B1" s="53"/>
      <c r="C1" s="1" t="s">
        <v>0</v>
      </c>
      <c r="E1" s="2"/>
      <c r="H1" t="s">
        <v>0</v>
      </c>
    </row>
    <row r="2" spans="1:14" ht="18" x14ac:dyDescent="0.35">
      <c r="A2" s="53"/>
      <c r="B2" s="53"/>
      <c r="C2" s="3" t="s">
        <v>1</v>
      </c>
      <c r="E2" s="2"/>
      <c r="H2" t="s">
        <v>1</v>
      </c>
    </row>
    <row r="3" spans="1:14" ht="15" thickBo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 t="s">
        <v>2</v>
      </c>
    </row>
    <row r="4" spans="1:14" ht="41.4" thickBot="1" x14ac:dyDescent="0.35">
      <c r="A4" s="54" t="s">
        <v>3</v>
      </c>
      <c r="B4" s="55"/>
      <c r="C4" s="56"/>
      <c r="D4" s="6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8" t="s">
        <v>14</v>
      </c>
    </row>
    <row r="5" spans="1:14" x14ac:dyDescent="0.3">
      <c r="A5" s="9" t="s">
        <v>15</v>
      </c>
      <c r="B5" s="4"/>
      <c r="C5" s="10"/>
      <c r="D5" s="11">
        <v>3593.4</v>
      </c>
      <c r="E5" s="11">
        <v>162.9</v>
      </c>
      <c r="F5" s="11">
        <v>186.9</v>
      </c>
      <c r="G5" s="11">
        <v>444.9</v>
      </c>
      <c r="H5" s="11">
        <v>0</v>
      </c>
      <c r="I5" s="11">
        <v>0</v>
      </c>
      <c r="J5" s="11">
        <v>0</v>
      </c>
      <c r="K5" s="11" t="s">
        <v>16</v>
      </c>
      <c r="L5" s="11" t="s">
        <v>16</v>
      </c>
      <c r="M5" s="11">
        <v>447</v>
      </c>
      <c r="N5" s="12">
        <v>4835.1000000000004</v>
      </c>
    </row>
    <row r="6" spans="1:14" x14ac:dyDescent="0.3">
      <c r="A6" s="9" t="s">
        <v>17</v>
      </c>
      <c r="B6" s="4"/>
      <c r="C6" s="10"/>
      <c r="D6" s="11">
        <v>5922.1</v>
      </c>
      <c r="E6" s="11">
        <v>158.4</v>
      </c>
      <c r="F6" s="11">
        <v>191.8</v>
      </c>
      <c r="G6" s="11">
        <v>324.5</v>
      </c>
      <c r="H6" s="11">
        <v>0</v>
      </c>
      <c r="I6" s="11">
        <v>0</v>
      </c>
      <c r="J6" s="11">
        <v>0</v>
      </c>
      <c r="K6" s="11" t="s">
        <v>16</v>
      </c>
      <c r="L6" s="11" t="s">
        <v>16</v>
      </c>
      <c r="M6" s="11">
        <v>236.9</v>
      </c>
      <c r="N6" s="12">
        <v>6833.7</v>
      </c>
    </row>
    <row r="7" spans="1:14" x14ac:dyDescent="0.3">
      <c r="A7" s="9" t="s">
        <v>18</v>
      </c>
      <c r="B7" s="4"/>
      <c r="C7" s="10"/>
      <c r="D7" s="11">
        <v>6544.9</v>
      </c>
      <c r="E7" s="11">
        <v>149.30000000000001</v>
      </c>
      <c r="F7" s="11">
        <v>76.3</v>
      </c>
      <c r="G7" s="11">
        <v>422.4</v>
      </c>
      <c r="H7" s="11">
        <v>0</v>
      </c>
      <c r="I7" s="11">
        <v>0</v>
      </c>
      <c r="J7" s="11">
        <v>0</v>
      </c>
      <c r="K7" s="11" t="s">
        <v>16</v>
      </c>
      <c r="L7" s="11" t="s">
        <v>16</v>
      </c>
      <c r="M7" s="11">
        <v>508</v>
      </c>
      <c r="N7" s="12">
        <v>7700.9</v>
      </c>
    </row>
    <row r="8" spans="1:14" x14ac:dyDescent="0.3">
      <c r="A8" s="9" t="s">
        <v>19</v>
      </c>
      <c r="B8" s="4"/>
      <c r="C8" s="10"/>
      <c r="D8" s="11">
        <v>7138.2</v>
      </c>
      <c r="E8" s="11">
        <v>154.19999999999999</v>
      </c>
      <c r="F8" s="11">
        <v>111.5</v>
      </c>
      <c r="G8" s="11">
        <v>385.5</v>
      </c>
      <c r="H8" s="11">
        <v>0</v>
      </c>
      <c r="I8" s="11">
        <v>0</v>
      </c>
      <c r="J8" s="11">
        <v>0</v>
      </c>
      <c r="K8" s="11" t="s">
        <v>16</v>
      </c>
      <c r="L8" s="11" t="s">
        <v>16</v>
      </c>
      <c r="M8" s="11">
        <v>452.5</v>
      </c>
      <c r="N8" s="12">
        <v>8241.9</v>
      </c>
    </row>
    <row r="9" spans="1:14" x14ac:dyDescent="0.3">
      <c r="A9" s="9" t="s">
        <v>20</v>
      </c>
      <c r="B9" s="4"/>
      <c r="C9" s="10"/>
      <c r="D9" s="11">
        <v>8800.1</v>
      </c>
      <c r="E9" s="11">
        <v>194.6</v>
      </c>
      <c r="F9" s="11">
        <v>251.8</v>
      </c>
      <c r="G9" s="11">
        <v>742</v>
      </c>
      <c r="H9" s="11">
        <v>0</v>
      </c>
      <c r="I9" s="11">
        <v>0</v>
      </c>
      <c r="J9" s="11">
        <v>0</v>
      </c>
      <c r="K9" s="11" t="s">
        <v>16</v>
      </c>
      <c r="L9" s="11" t="s">
        <v>16</v>
      </c>
      <c r="M9" s="11">
        <v>975.5</v>
      </c>
      <c r="N9" s="12">
        <v>10964</v>
      </c>
    </row>
    <row r="10" spans="1:14" x14ac:dyDescent="0.3">
      <c r="A10" s="9" t="s">
        <v>21</v>
      </c>
      <c r="B10" s="4"/>
      <c r="C10" s="10"/>
      <c r="D10" s="11">
        <v>9708.6</v>
      </c>
      <c r="E10" s="11">
        <v>329.5</v>
      </c>
      <c r="F10" s="11">
        <v>276.7</v>
      </c>
      <c r="G10" s="11">
        <v>1680.8</v>
      </c>
      <c r="H10" s="11">
        <v>0</v>
      </c>
      <c r="I10" s="11">
        <v>0</v>
      </c>
      <c r="J10" s="11">
        <v>0</v>
      </c>
      <c r="K10" s="11" t="s">
        <v>16</v>
      </c>
      <c r="L10" s="11" t="s">
        <v>16</v>
      </c>
      <c r="M10" s="11">
        <v>998.5</v>
      </c>
      <c r="N10" s="12">
        <v>12994.1</v>
      </c>
    </row>
    <row r="11" spans="1:14" x14ac:dyDescent="0.3">
      <c r="A11" s="9" t="s">
        <v>22</v>
      </c>
      <c r="B11" s="4"/>
      <c r="C11" s="10"/>
      <c r="D11" s="11">
        <v>9172.2999999999993</v>
      </c>
      <c r="E11" s="11">
        <v>304.2</v>
      </c>
      <c r="F11" s="11">
        <v>328.5</v>
      </c>
      <c r="G11" s="11">
        <v>707.7</v>
      </c>
      <c r="H11" s="11">
        <v>0</v>
      </c>
      <c r="I11" s="11">
        <v>0</v>
      </c>
      <c r="J11" s="11">
        <v>0</v>
      </c>
      <c r="K11" s="11" t="s">
        <v>16</v>
      </c>
      <c r="L11" s="11" t="s">
        <v>16</v>
      </c>
      <c r="M11" s="11">
        <v>1189.7</v>
      </c>
      <c r="N11" s="12">
        <v>11702.4</v>
      </c>
    </row>
    <row r="12" spans="1:14" x14ac:dyDescent="0.3">
      <c r="A12" s="9" t="s">
        <v>23</v>
      </c>
      <c r="B12" s="4"/>
      <c r="C12" s="10"/>
      <c r="D12" s="11">
        <v>8739.1</v>
      </c>
      <c r="E12" s="11">
        <v>298</v>
      </c>
      <c r="F12" s="11">
        <v>302</v>
      </c>
      <c r="G12" s="11">
        <v>2001.1</v>
      </c>
      <c r="H12" s="11">
        <v>0</v>
      </c>
      <c r="I12" s="11">
        <v>0</v>
      </c>
      <c r="J12" s="11">
        <v>0</v>
      </c>
      <c r="K12" s="11" t="s">
        <v>16</v>
      </c>
      <c r="L12" s="11" t="s">
        <v>16</v>
      </c>
      <c r="M12" s="11">
        <v>2473</v>
      </c>
      <c r="N12" s="12">
        <v>13813.2</v>
      </c>
    </row>
    <row r="13" spans="1:14" x14ac:dyDescent="0.3">
      <c r="A13" s="9" t="s">
        <v>24</v>
      </c>
      <c r="B13" s="4"/>
      <c r="C13" s="10"/>
      <c r="D13" s="11">
        <v>8813.5</v>
      </c>
      <c r="E13" s="11">
        <v>390.1</v>
      </c>
      <c r="F13" s="11">
        <v>252.4</v>
      </c>
      <c r="G13" s="11">
        <v>3524.6</v>
      </c>
      <c r="H13" s="11">
        <v>0</v>
      </c>
      <c r="I13" s="11">
        <v>0</v>
      </c>
      <c r="J13" s="11">
        <v>0</v>
      </c>
      <c r="K13" s="11" t="s">
        <v>16</v>
      </c>
      <c r="L13" s="11" t="s">
        <v>16</v>
      </c>
      <c r="M13" s="11">
        <v>1879.2</v>
      </c>
      <c r="N13" s="12">
        <v>14859.8</v>
      </c>
    </row>
    <row r="14" spans="1:14" x14ac:dyDescent="0.3">
      <c r="A14" s="9" t="s">
        <v>25</v>
      </c>
      <c r="B14" s="4"/>
      <c r="C14" s="10"/>
      <c r="D14" s="11">
        <v>9041.1</v>
      </c>
      <c r="E14" s="11">
        <v>379.5</v>
      </c>
      <c r="F14" s="11">
        <v>235.9</v>
      </c>
      <c r="G14" s="11">
        <v>4808.6000000000004</v>
      </c>
      <c r="H14" s="11">
        <v>0</v>
      </c>
      <c r="I14" s="11">
        <v>0</v>
      </c>
      <c r="J14" s="11">
        <v>0</v>
      </c>
      <c r="K14" s="11" t="s">
        <v>16</v>
      </c>
      <c r="L14" s="11" t="s">
        <v>16</v>
      </c>
      <c r="M14" s="11">
        <v>1462.1</v>
      </c>
      <c r="N14" s="12">
        <v>15927.2</v>
      </c>
    </row>
    <row r="15" spans="1:14" x14ac:dyDescent="0.3">
      <c r="A15" s="9" t="s">
        <v>26</v>
      </c>
      <c r="B15" s="4"/>
      <c r="C15" s="10"/>
      <c r="D15" s="11">
        <v>11773.1</v>
      </c>
      <c r="E15" s="11">
        <v>422.4</v>
      </c>
      <c r="F15" s="11">
        <v>279.5</v>
      </c>
      <c r="G15" s="11">
        <v>2467.9</v>
      </c>
      <c r="H15" s="11">
        <v>514.4</v>
      </c>
      <c r="I15" s="11">
        <v>0</v>
      </c>
      <c r="J15" s="11">
        <v>420.6</v>
      </c>
      <c r="K15" s="11" t="s">
        <v>16</v>
      </c>
      <c r="L15" s="11" t="s">
        <v>16</v>
      </c>
      <c r="M15" s="11">
        <v>647</v>
      </c>
      <c r="N15" s="12">
        <v>16524.900000000001</v>
      </c>
    </row>
    <row r="16" spans="1:14" x14ac:dyDescent="0.3">
      <c r="A16" s="9" t="s">
        <v>27</v>
      </c>
      <c r="B16" s="4"/>
      <c r="C16" s="10"/>
      <c r="D16" s="11">
        <v>15499</v>
      </c>
      <c r="E16" s="11">
        <v>507.1</v>
      </c>
      <c r="F16" s="11">
        <v>352.3</v>
      </c>
      <c r="G16" s="11">
        <v>2057.8000000000002</v>
      </c>
      <c r="H16" s="11">
        <v>633.20000000000005</v>
      </c>
      <c r="I16" s="11">
        <v>0</v>
      </c>
      <c r="J16" s="11">
        <v>432.7</v>
      </c>
      <c r="K16" s="11" t="s">
        <v>16</v>
      </c>
      <c r="L16" s="11" t="s">
        <v>16</v>
      </c>
      <c r="M16" s="11">
        <v>857.3</v>
      </c>
      <c r="N16" s="12">
        <v>20339.400000000001</v>
      </c>
    </row>
    <row r="17" spans="1:14" x14ac:dyDescent="0.3">
      <c r="A17" s="9" t="s">
        <v>28</v>
      </c>
      <c r="B17" s="4"/>
      <c r="C17" s="10"/>
      <c r="D17" s="11">
        <v>18568.400000000001</v>
      </c>
      <c r="E17" s="11">
        <v>540.5</v>
      </c>
      <c r="F17" s="11">
        <v>407</v>
      </c>
      <c r="G17" s="11">
        <v>1961</v>
      </c>
      <c r="H17" s="11">
        <v>682.3</v>
      </c>
      <c r="I17" s="11">
        <v>725.2</v>
      </c>
      <c r="J17" s="11">
        <v>523.1</v>
      </c>
      <c r="K17" s="11" t="s">
        <v>16</v>
      </c>
      <c r="L17" s="11" t="s">
        <v>16</v>
      </c>
      <c r="M17" s="11">
        <v>782.7</v>
      </c>
      <c r="N17" s="12">
        <v>24190.2</v>
      </c>
    </row>
    <row r="18" spans="1:14" x14ac:dyDescent="0.3">
      <c r="A18" s="9" t="s">
        <v>29</v>
      </c>
      <c r="B18" s="4"/>
      <c r="C18" s="10"/>
      <c r="D18" s="11">
        <v>17270.7</v>
      </c>
      <c r="E18" s="11">
        <v>627.70000000000005</v>
      </c>
      <c r="F18" s="11">
        <v>440.2</v>
      </c>
      <c r="G18" s="11">
        <v>2164.1999999999998</v>
      </c>
      <c r="H18" s="11">
        <v>1126.9000000000001</v>
      </c>
      <c r="I18" s="11">
        <v>1242.5</v>
      </c>
      <c r="J18" s="11">
        <v>1813.9</v>
      </c>
      <c r="K18" s="11" t="s">
        <v>16</v>
      </c>
      <c r="L18" s="11" t="s">
        <v>16</v>
      </c>
      <c r="M18" s="11">
        <v>1795.6</v>
      </c>
      <c r="N18" s="12">
        <v>26481.7</v>
      </c>
    </row>
    <row r="19" spans="1:14" x14ac:dyDescent="0.3">
      <c r="A19" s="9" t="s">
        <v>30</v>
      </c>
      <c r="B19" s="4"/>
      <c r="C19" s="10"/>
      <c r="D19" s="11">
        <v>20618.8</v>
      </c>
      <c r="E19" s="11">
        <v>605.9</v>
      </c>
      <c r="F19" s="11">
        <v>458.6</v>
      </c>
      <c r="G19" s="11">
        <v>1529.1</v>
      </c>
      <c r="H19" s="11">
        <v>2371</v>
      </c>
      <c r="I19" s="11">
        <v>1382</v>
      </c>
      <c r="J19" s="11">
        <v>1858.1</v>
      </c>
      <c r="K19" s="11" t="s">
        <v>16</v>
      </c>
      <c r="L19" s="11" t="s">
        <v>16</v>
      </c>
      <c r="M19" s="11">
        <v>3079.8</v>
      </c>
      <c r="N19" s="12">
        <v>31903.3</v>
      </c>
    </row>
    <row r="20" spans="1:14" x14ac:dyDescent="0.3">
      <c r="A20" s="9" t="s">
        <v>31</v>
      </c>
      <c r="B20" s="4"/>
      <c r="C20" s="10"/>
      <c r="D20" s="11">
        <v>25886.3</v>
      </c>
      <c r="E20" s="11">
        <v>629.1</v>
      </c>
      <c r="F20" s="11">
        <v>529.5</v>
      </c>
      <c r="G20" s="11">
        <v>2681.2</v>
      </c>
      <c r="H20" s="11">
        <v>4049.8</v>
      </c>
      <c r="I20" s="11">
        <v>1733.5</v>
      </c>
      <c r="J20" s="11">
        <v>2132.1999999999998</v>
      </c>
      <c r="K20" s="11" t="s">
        <v>16</v>
      </c>
      <c r="L20" s="11" t="s">
        <v>16</v>
      </c>
      <c r="M20" s="11">
        <v>3272.6</v>
      </c>
      <c r="N20" s="12">
        <v>40914.199999999997</v>
      </c>
    </row>
    <row r="21" spans="1:14" x14ac:dyDescent="0.3">
      <c r="A21" s="9" t="s">
        <v>32</v>
      </c>
      <c r="B21" s="4"/>
      <c r="C21" s="10"/>
      <c r="D21" s="11">
        <v>29197.1</v>
      </c>
      <c r="E21" s="11">
        <v>700.3</v>
      </c>
      <c r="F21" s="11">
        <v>570.20000000000005</v>
      </c>
      <c r="G21" s="11">
        <v>1611</v>
      </c>
      <c r="H21" s="11">
        <v>5194.6000000000004</v>
      </c>
      <c r="I21" s="11">
        <v>2387.4</v>
      </c>
      <c r="J21" s="11">
        <v>1897.5</v>
      </c>
      <c r="K21" s="11" t="s">
        <v>16</v>
      </c>
      <c r="L21" s="11" t="s">
        <v>16</v>
      </c>
      <c r="M21" s="11">
        <v>3001.3</v>
      </c>
      <c r="N21" s="12">
        <v>44559.4</v>
      </c>
    </row>
    <row r="22" spans="1:14" x14ac:dyDescent="0.3">
      <c r="A22" s="9" t="s">
        <v>33</v>
      </c>
      <c r="B22" s="4"/>
      <c r="C22" s="10"/>
      <c r="D22" s="11">
        <v>46074.6</v>
      </c>
      <c r="E22" s="11">
        <v>847.7</v>
      </c>
      <c r="F22" s="11">
        <v>295.7</v>
      </c>
      <c r="G22" s="11">
        <v>560.79999999999995</v>
      </c>
      <c r="H22" s="11">
        <v>3859.9</v>
      </c>
      <c r="I22" s="11">
        <v>1943.9</v>
      </c>
      <c r="J22" s="11">
        <v>2368.8000000000002</v>
      </c>
      <c r="K22" s="11" t="s">
        <v>16</v>
      </c>
      <c r="L22" s="11" t="s">
        <v>16</v>
      </c>
      <c r="M22" s="11">
        <v>3640.6</v>
      </c>
      <c r="N22" s="12">
        <v>59592</v>
      </c>
    </row>
    <row r="23" spans="1:14" x14ac:dyDescent="0.3">
      <c r="A23" s="9" t="s">
        <v>34</v>
      </c>
      <c r="B23" s="4"/>
      <c r="C23" s="10"/>
      <c r="D23" s="11">
        <v>75309.399999999994</v>
      </c>
      <c r="E23" s="11">
        <v>838.6</v>
      </c>
      <c r="F23" s="11">
        <v>326.5</v>
      </c>
      <c r="G23" s="11">
        <v>454.4</v>
      </c>
      <c r="H23" s="11">
        <v>3523.9</v>
      </c>
      <c r="I23" s="11">
        <v>1748.6</v>
      </c>
      <c r="J23" s="11">
        <v>2637.1</v>
      </c>
      <c r="K23" s="11">
        <v>5707.2</v>
      </c>
      <c r="L23" s="11" t="s">
        <v>16</v>
      </c>
      <c r="M23" s="11">
        <v>9753.7999999999993</v>
      </c>
      <c r="N23" s="12">
        <v>100299.5</v>
      </c>
    </row>
    <row r="24" spans="1:14" x14ac:dyDescent="0.3">
      <c r="A24" s="9" t="s">
        <v>35</v>
      </c>
      <c r="B24" s="4"/>
      <c r="C24" s="10"/>
      <c r="D24" s="11">
        <v>66830.8</v>
      </c>
      <c r="E24" s="11">
        <v>1022</v>
      </c>
      <c r="F24" s="11">
        <v>349.9</v>
      </c>
      <c r="G24" s="11">
        <v>980.4</v>
      </c>
      <c r="H24" s="11">
        <v>3369.7</v>
      </c>
      <c r="I24" s="11">
        <v>2953.5</v>
      </c>
      <c r="J24" s="11">
        <v>3445.2</v>
      </c>
      <c r="K24" s="11">
        <v>5136.5</v>
      </c>
      <c r="L24" s="11" t="s">
        <v>16</v>
      </c>
      <c r="M24" s="11">
        <v>8710.7000000000007</v>
      </c>
      <c r="N24" s="12">
        <v>92798.7</v>
      </c>
    </row>
    <row r="25" spans="1:14" x14ac:dyDescent="0.3">
      <c r="A25" s="9" t="s">
        <v>36</v>
      </c>
      <c r="B25" s="4"/>
      <c r="C25" s="10"/>
      <c r="D25" s="11">
        <v>61681.9</v>
      </c>
      <c r="E25" s="11">
        <v>1723.3</v>
      </c>
      <c r="F25" s="11">
        <v>391</v>
      </c>
      <c r="G25" s="11">
        <v>2155.4</v>
      </c>
      <c r="H25" s="11">
        <v>3176.8</v>
      </c>
      <c r="I25" s="11">
        <v>2437.1999999999998</v>
      </c>
      <c r="J25" s="11">
        <v>4195.5</v>
      </c>
      <c r="K25" s="11">
        <v>4565.8</v>
      </c>
      <c r="L25" s="11" t="s">
        <v>16</v>
      </c>
      <c r="M25" s="11">
        <v>8148.7</v>
      </c>
      <c r="N25" s="12">
        <v>88475.5</v>
      </c>
    </row>
    <row r="26" spans="1:14" x14ac:dyDescent="0.3">
      <c r="A26" s="9" t="s">
        <v>37</v>
      </c>
      <c r="B26" s="4"/>
      <c r="C26" s="10"/>
      <c r="D26" s="11">
        <v>67864.600000000006</v>
      </c>
      <c r="E26" s="11">
        <v>1738.2</v>
      </c>
      <c r="F26" s="11">
        <v>427.7</v>
      </c>
      <c r="G26" s="11">
        <v>3117.6</v>
      </c>
      <c r="H26" s="11">
        <v>1348.2</v>
      </c>
      <c r="I26" s="11">
        <v>3940.6</v>
      </c>
      <c r="J26" s="11">
        <v>4659.8</v>
      </c>
      <c r="K26" s="11">
        <v>3995</v>
      </c>
      <c r="L26" s="11" t="s">
        <v>16</v>
      </c>
      <c r="M26" s="11">
        <v>9646.7999999999993</v>
      </c>
      <c r="N26" s="12">
        <v>96738.5</v>
      </c>
    </row>
    <row r="27" spans="1:14" x14ac:dyDescent="0.3">
      <c r="A27" s="9" t="s">
        <v>38</v>
      </c>
      <c r="B27" s="13">
        <v>1</v>
      </c>
      <c r="C27" s="10"/>
      <c r="D27" s="11">
        <v>57032.1</v>
      </c>
      <c r="E27" s="11">
        <v>1622</v>
      </c>
      <c r="F27" s="11">
        <v>478.9</v>
      </c>
      <c r="G27" s="11">
        <v>3728.7</v>
      </c>
      <c r="H27" s="11">
        <v>969.3</v>
      </c>
      <c r="I27" s="11">
        <v>27798.2</v>
      </c>
      <c r="J27" s="11">
        <v>4694.1000000000004</v>
      </c>
      <c r="K27" s="11">
        <v>3424.3</v>
      </c>
      <c r="L27" s="11" t="s">
        <v>16</v>
      </c>
      <c r="M27" s="11">
        <v>9173.4</v>
      </c>
      <c r="N27" s="12">
        <v>108921</v>
      </c>
    </row>
    <row r="28" spans="1:14" x14ac:dyDescent="0.3">
      <c r="A28" s="9" t="s">
        <v>39</v>
      </c>
      <c r="B28" s="14" t="s">
        <v>40</v>
      </c>
      <c r="C28" s="10"/>
      <c r="D28" s="11">
        <v>96264.9</v>
      </c>
      <c r="E28" s="11">
        <v>2379.3000000000002</v>
      </c>
      <c r="F28" s="11">
        <v>793.9</v>
      </c>
      <c r="G28" s="11">
        <v>1072.4000000000001</v>
      </c>
      <c r="H28" s="11">
        <v>0</v>
      </c>
      <c r="I28" s="11">
        <v>2512</v>
      </c>
      <c r="J28" s="11">
        <v>5773.4</v>
      </c>
      <c r="K28" s="11">
        <v>2853.6</v>
      </c>
      <c r="L28" s="11" t="s">
        <v>16</v>
      </c>
      <c r="M28" s="11">
        <v>13060.3</v>
      </c>
      <c r="N28" s="12">
        <v>124709.8</v>
      </c>
    </row>
    <row r="29" spans="1:14" x14ac:dyDescent="0.3">
      <c r="A29" s="9" t="s">
        <v>41</v>
      </c>
      <c r="B29" s="4"/>
      <c r="C29" s="10"/>
      <c r="D29" s="11">
        <v>113765.9</v>
      </c>
      <c r="E29" s="11">
        <v>3168.2</v>
      </c>
      <c r="F29" s="11">
        <v>330.3</v>
      </c>
      <c r="G29" s="11">
        <v>94.4</v>
      </c>
      <c r="H29" s="11">
        <v>0</v>
      </c>
      <c r="I29" s="11">
        <v>2134.8000000000002</v>
      </c>
      <c r="J29" s="11">
        <v>7029.7</v>
      </c>
      <c r="K29" s="11">
        <v>2282.9</v>
      </c>
      <c r="L29" s="11" t="s">
        <v>16</v>
      </c>
      <c r="M29" s="11">
        <v>18241.400000000001</v>
      </c>
      <c r="N29" s="12">
        <v>147047.6</v>
      </c>
    </row>
    <row r="30" spans="1:14" x14ac:dyDescent="0.3">
      <c r="A30" s="9" t="s">
        <v>42</v>
      </c>
      <c r="B30" s="4"/>
      <c r="C30" s="10"/>
      <c r="D30" s="11">
        <v>105360.9</v>
      </c>
      <c r="E30" s="11">
        <v>3310.9</v>
      </c>
      <c r="F30" s="11">
        <v>418.7</v>
      </c>
      <c r="G30" s="11">
        <v>125.5</v>
      </c>
      <c r="H30" s="11">
        <v>0</v>
      </c>
      <c r="I30" s="11">
        <v>1615.7</v>
      </c>
      <c r="J30" s="11">
        <v>8712</v>
      </c>
      <c r="K30" s="11">
        <v>1712.2</v>
      </c>
      <c r="L30" s="11" t="s">
        <v>16</v>
      </c>
      <c r="M30" s="11">
        <v>27652.2</v>
      </c>
      <c r="N30" s="12">
        <v>148908.1</v>
      </c>
    </row>
    <row r="31" spans="1:14" x14ac:dyDescent="0.3">
      <c r="A31" s="9" t="s">
        <v>43</v>
      </c>
      <c r="B31" s="4"/>
      <c r="C31" s="10"/>
      <c r="D31" s="11">
        <v>109924.7</v>
      </c>
      <c r="E31" s="11">
        <v>3193.5</v>
      </c>
      <c r="F31" s="11">
        <v>487.8</v>
      </c>
      <c r="G31" s="11">
        <v>280.7</v>
      </c>
      <c r="H31" s="11">
        <v>0</v>
      </c>
      <c r="I31" s="11">
        <v>1193.0999999999999</v>
      </c>
      <c r="J31" s="11">
        <v>8934.9</v>
      </c>
      <c r="K31" s="11">
        <v>1141.4000000000001</v>
      </c>
      <c r="L31" s="11" t="s">
        <v>16</v>
      </c>
      <c r="M31" s="11">
        <v>24522.1</v>
      </c>
      <c r="N31" s="12">
        <v>149678.20000000001</v>
      </c>
    </row>
    <row r="32" spans="1:14" x14ac:dyDescent="0.3">
      <c r="A32" s="9" t="s">
        <v>44</v>
      </c>
      <c r="B32" s="4"/>
      <c r="C32" s="10"/>
      <c r="D32" s="11">
        <v>124302.35</v>
      </c>
      <c r="E32" s="11">
        <v>3315.5</v>
      </c>
      <c r="F32" s="11">
        <v>585</v>
      </c>
      <c r="G32" s="11">
        <v>29.4</v>
      </c>
      <c r="H32" s="11">
        <v>0</v>
      </c>
      <c r="I32" s="11">
        <v>2902.2</v>
      </c>
      <c r="J32" s="11">
        <v>8015.3</v>
      </c>
      <c r="K32" s="11">
        <v>570.70000000000005</v>
      </c>
      <c r="L32" s="11" t="s">
        <v>16</v>
      </c>
      <c r="M32" s="11">
        <v>22548.400000000001</v>
      </c>
      <c r="N32" s="12">
        <v>162268.85</v>
      </c>
    </row>
    <row r="33" spans="1:14" x14ac:dyDescent="0.3">
      <c r="A33" s="9" t="s">
        <v>45</v>
      </c>
      <c r="B33" s="4"/>
      <c r="C33" s="10"/>
      <c r="D33" s="11">
        <v>163648.88</v>
      </c>
      <c r="E33" s="11">
        <v>3652</v>
      </c>
      <c r="F33" s="11">
        <v>685</v>
      </c>
      <c r="G33" s="11">
        <v>98.5</v>
      </c>
      <c r="H33" s="11">
        <v>0</v>
      </c>
      <c r="I33" s="11">
        <v>2893.7</v>
      </c>
      <c r="J33" s="11">
        <v>8946.1</v>
      </c>
      <c r="K33" s="11" t="s">
        <v>16</v>
      </c>
      <c r="L33" s="11" t="s">
        <v>16</v>
      </c>
      <c r="M33" s="11">
        <v>21483.5</v>
      </c>
      <c r="N33" s="12">
        <v>201407.68</v>
      </c>
    </row>
    <row r="34" spans="1:14" x14ac:dyDescent="0.3">
      <c r="A34" s="9" t="s">
        <v>46</v>
      </c>
      <c r="B34" s="4"/>
      <c r="C34" s="10"/>
      <c r="D34" s="11">
        <v>247880.64</v>
      </c>
      <c r="E34" s="11">
        <v>3068.4</v>
      </c>
      <c r="F34" s="11">
        <v>765.3</v>
      </c>
      <c r="G34" s="11">
        <v>221.1</v>
      </c>
      <c r="H34" s="11">
        <v>0</v>
      </c>
      <c r="I34" s="11">
        <v>2887.5</v>
      </c>
      <c r="J34" s="11">
        <v>10637</v>
      </c>
      <c r="K34" s="11" t="s">
        <v>16</v>
      </c>
      <c r="L34" s="11" t="s">
        <v>16</v>
      </c>
      <c r="M34" s="11">
        <v>19649.599999999999</v>
      </c>
      <c r="N34" s="12">
        <v>285109.53999999998</v>
      </c>
    </row>
    <row r="35" spans="1:14" x14ac:dyDescent="0.3">
      <c r="A35" s="9" t="s">
        <v>47</v>
      </c>
      <c r="B35" s="4"/>
      <c r="C35" s="10"/>
      <c r="D35" s="11">
        <v>263328.01799999998</v>
      </c>
      <c r="E35" s="11">
        <v>1186.3</v>
      </c>
      <c r="F35" s="11">
        <v>748.3</v>
      </c>
      <c r="G35" s="11">
        <v>961</v>
      </c>
      <c r="H35" s="11">
        <v>0</v>
      </c>
      <c r="I35" s="11">
        <v>2878.9</v>
      </c>
      <c r="J35" s="11">
        <v>10295.700000000001</v>
      </c>
      <c r="K35" s="11" t="s">
        <v>16</v>
      </c>
      <c r="L35" s="11" t="s">
        <v>16</v>
      </c>
      <c r="M35" s="11">
        <v>16034.581999999995</v>
      </c>
      <c r="N35" s="12">
        <v>295432.8</v>
      </c>
    </row>
    <row r="36" spans="1:14" x14ac:dyDescent="0.3">
      <c r="A36" s="9" t="s">
        <v>48</v>
      </c>
      <c r="B36" s="4"/>
      <c r="C36" s="10"/>
      <c r="D36" s="11">
        <v>288871.21400000004</v>
      </c>
      <c r="E36" s="11">
        <v>793.4</v>
      </c>
      <c r="F36" s="11">
        <v>756.9</v>
      </c>
      <c r="G36" s="11">
        <v>1504.2</v>
      </c>
      <c r="H36" s="11">
        <v>0</v>
      </c>
      <c r="I36" s="11">
        <v>4626.6000000000004</v>
      </c>
      <c r="J36" s="11">
        <v>12924.7</v>
      </c>
      <c r="K36" s="11" t="s">
        <v>16</v>
      </c>
      <c r="L36" s="11" t="s">
        <v>16</v>
      </c>
      <c r="M36" s="11">
        <v>13551</v>
      </c>
      <c r="N36" s="12">
        <v>323028</v>
      </c>
    </row>
    <row r="37" spans="1:14" x14ac:dyDescent="0.3">
      <c r="A37" s="9" t="s">
        <v>49</v>
      </c>
      <c r="B37" s="4"/>
      <c r="C37" s="10"/>
      <c r="D37" s="11">
        <v>334338.60639386997</v>
      </c>
      <c r="E37" s="11">
        <v>617.47289653999997</v>
      </c>
      <c r="F37" s="11">
        <v>760.95067213999994</v>
      </c>
      <c r="G37" s="11">
        <v>2468.2036320000002</v>
      </c>
      <c r="H37" s="11">
        <v>0</v>
      </c>
      <c r="I37" s="11">
        <v>62470.044300000001</v>
      </c>
      <c r="J37" s="11">
        <v>12288.159901000001</v>
      </c>
      <c r="K37" s="11" t="s">
        <v>16</v>
      </c>
      <c r="L37" s="11" t="s">
        <v>16</v>
      </c>
      <c r="M37" s="11">
        <v>11937.972319</v>
      </c>
      <c r="N37" s="12">
        <v>424881.41020599997</v>
      </c>
    </row>
    <row r="38" spans="1:14" x14ac:dyDescent="0.3">
      <c r="A38" s="15">
        <v>2008</v>
      </c>
      <c r="B38" s="16"/>
      <c r="C38" s="17"/>
      <c r="D38" s="11">
        <v>315554.3</v>
      </c>
      <c r="E38" s="11">
        <v>1127.0657502899999</v>
      </c>
      <c r="F38" s="11">
        <v>786.40125698999998</v>
      </c>
      <c r="G38" s="11">
        <v>2525.2393000000002</v>
      </c>
      <c r="H38" s="11">
        <v>0</v>
      </c>
      <c r="I38" s="11">
        <v>4507.7875000000004</v>
      </c>
      <c r="J38" s="11">
        <v>12516.545727000001</v>
      </c>
      <c r="K38" s="11" t="s">
        <v>16</v>
      </c>
      <c r="L38" s="11" t="s">
        <v>16</v>
      </c>
      <c r="M38" s="11">
        <v>7505.0089209999996</v>
      </c>
      <c r="N38" s="12">
        <v>344522.32044899999</v>
      </c>
    </row>
    <row r="39" spans="1:14" x14ac:dyDescent="0.3">
      <c r="A39" s="15">
        <v>2009</v>
      </c>
      <c r="B39" s="16"/>
      <c r="C39" s="17"/>
      <c r="D39" s="11">
        <v>322505.59999999998</v>
      </c>
      <c r="E39" s="11">
        <v>1515.8425942899999</v>
      </c>
      <c r="F39" s="11">
        <v>7279.17506701</v>
      </c>
      <c r="G39" s="11">
        <v>2683.0932499999999</v>
      </c>
      <c r="H39" s="11">
        <v>0</v>
      </c>
      <c r="I39" s="11">
        <v>9373.1749999999993</v>
      </c>
      <c r="J39" s="11">
        <v>12407.481803999999</v>
      </c>
      <c r="K39" s="11" t="s">
        <v>16</v>
      </c>
      <c r="L39" s="11" t="s">
        <v>16</v>
      </c>
      <c r="M39" s="11">
        <v>7213.3053289999998</v>
      </c>
      <c r="N39" s="12">
        <v>362977.70269200002</v>
      </c>
    </row>
    <row r="40" spans="1:14" x14ac:dyDescent="0.3">
      <c r="A40" s="15">
        <v>2010</v>
      </c>
      <c r="B40" s="16"/>
      <c r="C40" s="17"/>
      <c r="D40" s="11">
        <v>320774.448194</v>
      </c>
      <c r="E40" s="11">
        <v>1453.52155483</v>
      </c>
      <c r="F40" s="11">
        <v>6442.51670276</v>
      </c>
      <c r="G40" s="11">
        <v>2285.433098</v>
      </c>
      <c r="H40" s="11">
        <v>0</v>
      </c>
      <c r="I40" s="11">
        <v>40583.035000000003</v>
      </c>
      <c r="J40" s="11">
        <v>11837.444955999999</v>
      </c>
      <c r="K40" s="11" t="s">
        <v>16</v>
      </c>
      <c r="L40" s="11" t="s">
        <v>16</v>
      </c>
      <c r="M40" s="11">
        <v>6795.3918540000004</v>
      </c>
      <c r="N40" s="12">
        <v>390171.79135999997</v>
      </c>
    </row>
    <row r="41" spans="1:14" x14ac:dyDescent="0.3">
      <c r="A41" s="15">
        <v>2011</v>
      </c>
      <c r="B41" s="16"/>
      <c r="C41" s="17"/>
      <c r="D41" s="11">
        <v>414432.52003100002</v>
      </c>
      <c r="E41" s="11">
        <v>2672.2045225900001</v>
      </c>
      <c r="F41" s="11">
        <v>6252.9977195500005</v>
      </c>
      <c r="G41" s="11">
        <v>2016.9720669999999</v>
      </c>
      <c r="H41" s="11">
        <v>0</v>
      </c>
      <c r="I41" s="11">
        <v>28797.25</v>
      </c>
      <c r="J41" s="11">
        <v>10671.155047</v>
      </c>
      <c r="K41" s="11" t="s">
        <v>16</v>
      </c>
      <c r="L41" s="11" t="s">
        <v>16</v>
      </c>
      <c r="M41" s="11">
        <v>8126.3971879999999</v>
      </c>
      <c r="N41" s="12">
        <v>472969.54657599999</v>
      </c>
    </row>
    <row r="42" spans="1:14" x14ac:dyDescent="0.3">
      <c r="A42" s="15">
        <v>2012</v>
      </c>
      <c r="B42" s="16"/>
      <c r="C42" s="17"/>
      <c r="D42" s="11">
        <v>418534.966977</v>
      </c>
      <c r="E42" s="11">
        <v>2652.75264788</v>
      </c>
      <c r="F42" s="11">
        <v>6043.5220173999996</v>
      </c>
      <c r="G42" s="11">
        <v>2182.8092379999998</v>
      </c>
      <c r="H42" s="11">
        <v>0</v>
      </c>
      <c r="I42" s="11">
        <v>28235.130499999999</v>
      </c>
      <c r="J42" s="11">
        <v>9550.1141609999995</v>
      </c>
      <c r="K42" s="11" t="s">
        <v>16</v>
      </c>
      <c r="L42" s="11" t="s">
        <v>16</v>
      </c>
      <c r="M42" s="11">
        <v>9131.7232390000008</v>
      </c>
      <c r="N42" s="12">
        <v>476331.01877999998</v>
      </c>
    </row>
    <row r="43" spans="1:14" x14ac:dyDescent="0.3">
      <c r="A43" s="15">
        <v>2013</v>
      </c>
      <c r="B43" s="16"/>
      <c r="C43" s="17"/>
      <c r="D43" s="11">
        <v>432209.46350900002</v>
      </c>
      <c r="E43" s="11">
        <v>3183.1637380100001</v>
      </c>
      <c r="F43" s="11">
        <v>6488.2148353900002</v>
      </c>
      <c r="G43" s="11">
        <v>1852.1224400000001</v>
      </c>
      <c r="H43" s="11">
        <v>0</v>
      </c>
      <c r="I43" s="11">
        <v>16444.346374000001</v>
      </c>
      <c r="J43" s="11">
        <v>6681.6484790000004</v>
      </c>
      <c r="K43" s="11" t="s">
        <v>16</v>
      </c>
      <c r="L43" s="11" t="s">
        <v>16</v>
      </c>
      <c r="M43" s="11">
        <v>7296.920314</v>
      </c>
      <c r="N43" s="12">
        <v>474267.886069</v>
      </c>
    </row>
    <row r="44" spans="1:14" x14ac:dyDescent="0.3">
      <c r="A44" s="15">
        <v>2014</v>
      </c>
      <c r="B44" s="16"/>
      <c r="C44" s="17"/>
      <c r="D44" s="11">
        <v>397092.60409600002</v>
      </c>
      <c r="E44" s="11">
        <v>3295.2583780300001</v>
      </c>
      <c r="F44" s="11">
        <v>6518.0684383999996</v>
      </c>
      <c r="G44" s="11">
        <v>2454.7174620000001</v>
      </c>
      <c r="H44" s="11">
        <v>0</v>
      </c>
      <c r="I44" s="11">
        <v>1730.5860270000001</v>
      </c>
      <c r="J44" s="11">
        <v>6499.2513209999997</v>
      </c>
      <c r="K44" s="11" t="s">
        <v>16</v>
      </c>
      <c r="L44" s="11">
        <v>2113.9335700000001</v>
      </c>
      <c r="M44" s="11">
        <v>7912.0889598399535</v>
      </c>
      <c r="N44" s="12">
        <v>427616.50825299998</v>
      </c>
    </row>
    <row r="45" spans="1:14" x14ac:dyDescent="0.3">
      <c r="A45" s="15">
        <v>2015</v>
      </c>
      <c r="B45" s="16"/>
      <c r="C45" s="17"/>
      <c r="D45" s="11">
        <v>398178.31341100001</v>
      </c>
      <c r="E45" s="11">
        <v>3291.3127428800003</v>
      </c>
      <c r="F45" s="11">
        <v>7656.3646102700004</v>
      </c>
      <c r="G45" s="11">
        <v>1916.7892019999999</v>
      </c>
      <c r="H45" s="11">
        <v>0</v>
      </c>
      <c r="I45" s="11">
        <v>1290.159531</v>
      </c>
      <c r="J45" s="11">
        <v>6957.4180649999998</v>
      </c>
      <c r="K45" s="11" t="s">
        <v>16</v>
      </c>
      <c r="L45" s="11">
        <v>2113.9335500000002</v>
      </c>
      <c r="M45" s="11">
        <v>19163.231387</v>
      </c>
      <c r="N45" s="12">
        <v>440567.52249900001</v>
      </c>
    </row>
    <row r="46" spans="1:14" x14ac:dyDescent="0.3">
      <c r="A46" s="15">
        <v>2016</v>
      </c>
      <c r="B46" s="16"/>
      <c r="C46" s="17"/>
      <c r="D46" s="11">
        <v>415506.39056299999</v>
      </c>
      <c r="E46" s="11">
        <v>3467.4794323200003</v>
      </c>
      <c r="F46" s="11">
        <v>4956.3438874100002</v>
      </c>
      <c r="G46" s="11">
        <v>4264.7507480000004</v>
      </c>
      <c r="H46" s="11">
        <v>0</v>
      </c>
      <c r="I46" s="11">
        <v>1527.5167240000001</v>
      </c>
      <c r="J46" s="11">
        <v>7739.585223</v>
      </c>
      <c r="K46" s="11" t="s">
        <v>16</v>
      </c>
      <c r="L46" s="11">
        <v>2113.9335500000002</v>
      </c>
      <c r="M46" s="11">
        <v>11402.987628240027</v>
      </c>
      <c r="N46" s="12">
        <v>450978.98891100002</v>
      </c>
    </row>
    <row r="47" spans="1:14" x14ac:dyDescent="0.3">
      <c r="A47" s="15">
        <v>2017</v>
      </c>
      <c r="B47" s="16"/>
      <c r="C47" s="17"/>
      <c r="D47" s="18">
        <v>406797.900066</v>
      </c>
      <c r="E47" s="18">
        <v>3116.3095540300001</v>
      </c>
      <c r="F47" s="18">
        <v>4736.9779865399996</v>
      </c>
      <c r="G47" s="18">
        <v>4226.68289267</v>
      </c>
      <c r="H47" s="18">
        <v>0</v>
      </c>
      <c r="I47" s="18">
        <v>8912.90765569</v>
      </c>
      <c r="J47" s="18">
        <v>7593.11893392</v>
      </c>
      <c r="K47" s="18" t="s">
        <v>16</v>
      </c>
      <c r="L47" s="18">
        <v>4179.6140800000003</v>
      </c>
      <c r="M47" s="18">
        <v>10282.780522999999</v>
      </c>
      <c r="N47" s="19">
        <v>449846.291692</v>
      </c>
    </row>
    <row r="48" spans="1:14" x14ac:dyDescent="0.3">
      <c r="A48" s="15">
        <v>2018</v>
      </c>
      <c r="B48" s="16"/>
      <c r="C48" s="17"/>
      <c r="D48" s="18">
        <v>411042.35111799999</v>
      </c>
      <c r="E48" s="18">
        <v>3801.4042650000001</v>
      </c>
      <c r="F48" s="18">
        <v>4728.3791369999999</v>
      </c>
      <c r="G48" s="18">
        <v>3391.9485869999999</v>
      </c>
      <c r="H48" s="18">
        <v>0</v>
      </c>
      <c r="I48" s="18">
        <v>132.027626</v>
      </c>
      <c r="J48" s="18">
        <v>6874.0772349899999</v>
      </c>
      <c r="K48" s="18" t="s">
        <v>16</v>
      </c>
      <c r="L48" s="18">
        <v>4174.4580851999999</v>
      </c>
      <c r="M48" s="18">
        <v>13491.888614</v>
      </c>
      <c r="N48" s="19">
        <v>447636.534667</v>
      </c>
    </row>
    <row r="49" spans="1:14" x14ac:dyDescent="0.3">
      <c r="A49" s="15">
        <v>2019</v>
      </c>
      <c r="B49" s="16"/>
      <c r="C49" s="17"/>
      <c r="D49" s="18">
        <v>422211.13179224171</v>
      </c>
      <c r="E49" s="18">
        <v>4583.5034610000002</v>
      </c>
      <c r="F49" s="18">
        <v>4662.2801310000004</v>
      </c>
      <c r="G49" s="18">
        <v>1978.6983419999999</v>
      </c>
      <c r="H49" s="18">
        <v>0</v>
      </c>
      <c r="I49" s="18">
        <v>2630.0468770000002</v>
      </c>
      <c r="J49" s="18">
        <v>7111.792375</v>
      </c>
      <c r="K49" s="18" t="s">
        <v>16</v>
      </c>
      <c r="L49" s="18">
        <v>4161.9485729999997</v>
      </c>
      <c r="M49" s="18">
        <v>11628.074054999999</v>
      </c>
      <c r="N49" s="19">
        <v>458967.47560624167</v>
      </c>
    </row>
    <row r="50" spans="1:14" x14ac:dyDescent="0.3">
      <c r="A50" s="15">
        <v>2020</v>
      </c>
      <c r="B50" s="16"/>
      <c r="C50" s="17"/>
      <c r="D50" s="18">
        <v>421775.20204</v>
      </c>
      <c r="E50" s="18">
        <v>5829.2289339999998</v>
      </c>
      <c r="F50" s="18">
        <v>4769.3276379999998</v>
      </c>
      <c r="G50" s="18">
        <v>11145.176702999999</v>
      </c>
      <c r="H50" s="18">
        <v>0</v>
      </c>
      <c r="I50" s="18">
        <v>2995.4272019999999</v>
      </c>
      <c r="J50" s="18">
        <v>17520.029855000001</v>
      </c>
      <c r="K50" s="18" t="s">
        <v>16</v>
      </c>
      <c r="L50" s="18">
        <v>4163.3725320000003</v>
      </c>
      <c r="M50" s="18">
        <v>19845.802691000001</v>
      </c>
      <c r="N50" s="19">
        <v>488043.56759499997</v>
      </c>
    </row>
    <row r="51" spans="1:14" x14ac:dyDescent="0.3">
      <c r="A51" s="15">
        <v>2021</v>
      </c>
      <c r="B51" s="16"/>
      <c r="C51" s="17"/>
      <c r="D51" s="18">
        <v>455733.45481664001</v>
      </c>
      <c r="E51" s="18">
        <v>5950.6989412000003</v>
      </c>
      <c r="F51" s="18">
        <v>25108.728222419999</v>
      </c>
      <c r="G51" s="18">
        <v>12211.166196</v>
      </c>
      <c r="H51" s="18">
        <v>0</v>
      </c>
      <c r="I51" s="18">
        <v>880.25569900000005</v>
      </c>
      <c r="J51" s="18">
        <v>22865.012695000001</v>
      </c>
      <c r="K51" s="18" t="s">
        <v>16</v>
      </c>
      <c r="L51" s="18">
        <v>4160.9238139999998</v>
      </c>
      <c r="M51" s="18">
        <v>24646.855862</v>
      </c>
      <c r="N51" s="19">
        <v>551612.65384899999</v>
      </c>
    </row>
    <row r="52" spans="1:14" x14ac:dyDescent="0.3">
      <c r="A52" s="15">
        <v>2022</v>
      </c>
      <c r="B52" s="16"/>
      <c r="C52" s="17"/>
      <c r="D52" s="18">
        <v>471911.68624597997</v>
      </c>
      <c r="E52" s="18">
        <v>6176.5602163200001</v>
      </c>
      <c r="F52" s="18">
        <v>25197.112691229999</v>
      </c>
      <c r="G52" s="18">
        <v>12821.955059</v>
      </c>
      <c r="H52" s="18">
        <v>0</v>
      </c>
      <c r="I52" s="18">
        <v>2936.790129</v>
      </c>
      <c r="J52" s="18">
        <v>23693.746121</v>
      </c>
      <c r="K52" s="18" t="s">
        <v>16</v>
      </c>
      <c r="L52" s="18">
        <v>4141.6438630000002</v>
      </c>
      <c r="M52" s="18">
        <v>72058.423358999993</v>
      </c>
      <c r="N52" s="19">
        <v>618937.91768399999</v>
      </c>
    </row>
    <row r="53" spans="1:14" x14ac:dyDescent="0.3">
      <c r="A53" s="15"/>
      <c r="B53" s="16"/>
      <c r="C53" s="17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</row>
    <row r="54" spans="1:14" x14ac:dyDescent="0.3">
      <c r="A54" s="15">
        <v>1998</v>
      </c>
      <c r="B54" s="20">
        <v>1</v>
      </c>
      <c r="C54" s="17" t="str">
        <f>IF(ISNUMBER(B54), TEXT(DATE(1998, B54, 1), "dd/mm/yyyy"), "")</f>
        <v>01/01/1998</v>
      </c>
      <c r="D54" s="11">
        <v>54507.9</v>
      </c>
      <c r="E54" s="11">
        <v>1622</v>
      </c>
      <c r="F54" s="11">
        <v>478.9</v>
      </c>
      <c r="G54" s="11">
        <v>2401.1999999999998</v>
      </c>
      <c r="H54" s="11">
        <v>0</v>
      </c>
      <c r="I54" s="11">
        <v>34654.5</v>
      </c>
      <c r="J54" s="11">
        <v>6011.7</v>
      </c>
      <c r="K54" s="11">
        <v>3424.3</v>
      </c>
      <c r="L54" s="11" t="s">
        <v>16</v>
      </c>
      <c r="M54" s="11">
        <v>6801.4</v>
      </c>
      <c r="N54" s="12">
        <v>109901.9</v>
      </c>
    </row>
    <row r="55" spans="1:14" x14ac:dyDescent="0.3">
      <c r="A55" s="15"/>
      <c r="B55" s="20">
        <v>2</v>
      </c>
      <c r="C55" s="17" t="str">
        <f t="shared" ref="C55:C65" si="0">IF(ISNUMBER(B55), TEXT(DATE(1998, B55, 1), "dd/mm/yyyy"), "")</f>
        <v>01/02/1998</v>
      </c>
      <c r="D55" s="11">
        <v>54610.7</v>
      </c>
      <c r="E55" s="11">
        <v>1622</v>
      </c>
      <c r="F55" s="11">
        <v>484.2</v>
      </c>
      <c r="G55" s="11">
        <v>2354.1</v>
      </c>
      <c r="H55" s="11">
        <v>0</v>
      </c>
      <c r="I55" s="11">
        <v>16190.7</v>
      </c>
      <c r="J55" s="11">
        <v>5706.9</v>
      </c>
      <c r="K55" s="11">
        <v>3424.3</v>
      </c>
      <c r="L55" s="11" t="s">
        <v>16</v>
      </c>
      <c r="M55" s="11">
        <v>6702.8</v>
      </c>
      <c r="N55" s="12">
        <v>91095.7</v>
      </c>
    </row>
    <row r="56" spans="1:14" x14ac:dyDescent="0.3">
      <c r="A56" s="15"/>
      <c r="B56" s="20">
        <v>3</v>
      </c>
      <c r="C56" s="17" t="str">
        <f t="shared" si="0"/>
        <v>01/03/1998</v>
      </c>
      <c r="D56" s="11">
        <v>55269.599999999999</v>
      </c>
      <c r="E56" s="11">
        <v>1622</v>
      </c>
      <c r="F56" s="11">
        <v>484.2</v>
      </c>
      <c r="G56" s="11">
        <v>2135.8000000000002</v>
      </c>
      <c r="H56" s="11">
        <v>0</v>
      </c>
      <c r="I56" s="11">
        <v>11733.3</v>
      </c>
      <c r="J56" s="11">
        <v>6279.7</v>
      </c>
      <c r="K56" s="11">
        <v>3424.3</v>
      </c>
      <c r="L56" s="11" t="s">
        <v>16</v>
      </c>
      <c r="M56" s="11">
        <v>6636.1</v>
      </c>
      <c r="N56" s="12">
        <v>87585</v>
      </c>
    </row>
    <row r="57" spans="1:14" x14ac:dyDescent="0.3">
      <c r="A57" s="15"/>
      <c r="B57" s="20">
        <v>4</v>
      </c>
      <c r="C57" s="17" t="str">
        <f t="shared" si="0"/>
        <v>01/04/1998</v>
      </c>
      <c r="D57" s="11">
        <v>55231.7</v>
      </c>
      <c r="E57" s="11">
        <v>1622</v>
      </c>
      <c r="F57" s="11">
        <v>484.2</v>
      </c>
      <c r="G57" s="11">
        <v>2180.1</v>
      </c>
      <c r="H57" s="11">
        <v>0</v>
      </c>
      <c r="I57" s="11">
        <v>12368.4</v>
      </c>
      <c r="J57" s="11">
        <v>5908.1</v>
      </c>
      <c r="K57" s="11">
        <v>3424.3</v>
      </c>
      <c r="L57" s="11" t="s">
        <v>16</v>
      </c>
      <c r="M57" s="11">
        <v>6491.6</v>
      </c>
      <c r="N57" s="12">
        <v>87710.399999999994</v>
      </c>
    </row>
    <row r="58" spans="1:14" x14ac:dyDescent="0.3">
      <c r="A58" s="15"/>
      <c r="B58" s="20">
        <v>5</v>
      </c>
      <c r="C58" s="17" t="str">
        <f t="shared" si="0"/>
        <v>01/05/1998</v>
      </c>
      <c r="D58" s="11">
        <v>55445.1</v>
      </c>
      <c r="E58" s="11">
        <v>1622</v>
      </c>
      <c r="F58" s="11">
        <v>497.9</v>
      </c>
      <c r="G58" s="11">
        <v>2178</v>
      </c>
      <c r="H58" s="11">
        <v>0</v>
      </c>
      <c r="I58" s="11">
        <v>11171</v>
      </c>
      <c r="J58" s="11">
        <v>5668.8</v>
      </c>
      <c r="K58" s="11">
        <v>3424.3</v>
      </c>
      <c r="L58" s="11" t="s">
        <v>16</v>
      </c>
      <c r="M58" s="11">
        <v>6487.9</v>
      </c>
      <c r="N58" s="12">
        <v>86495</v>
      </c>
    </row>
    <row r="59" spans="1:14" x14ac:dyDescent="0.3">
      <c r="A59" s="15"/>
      <c r="B59" s="20">
        <v>6</v>
      </c>
      <c r="C59" s="17" t="str">
        <f t="shared" si="0"/>
        <v>01/06/1998</v>
      </c>
      <c r="D59" s="11">
        <v>56084.9</v>
      </c>
      <c r="E59" s="11">
        <v>1622</v>
      </c>
      <c r="F59" s="11">
        <v>497.9</v>
      </c>
      <c r="G59" s="11">
        <v>2209.6</v>
      </c>
      <c r="H59" s="11">
        <v>0</v>
      </c>
      <c r="I59" s="11">
        <v>13063.7</v>
      </c>
      <c r="J59" s="11">
        <v>5756.4</v>
      </c>
      <c r="K59" s="11">
        <v>3424.3</v>
      </c>
      <c r="L59" s="11" t="s">
        <v>16</v>
      </c>
      <c r="M59" s="11">
        <v>6379.1</v>
      </c>
      <c r="N59" s="12">
        <v>89037.9</v>
      </c>
    </row>
    <row r="60" spans="1:14" x14ac:dyDescent="0.3">
      <c r="A60" s="15"/>
      <c r="B60" s="20">
        <v>7</v>
      </c>
      <c r="C60" s="17" t="str">
        <f t="shared" si="0"/>
        <v>01/07/1998</v>
      </c>
      <c r="D60" s="11">
        <v>55656.4</v>
      </c>
      <c r="E60" s="11">
        <v>1622</v>
      </c>
      <c r="F60" s="11">
        <v>497.9</v>
      </c>
      <c r="G60" s="11">
        <v>2144.4</v>
      </c>
      <c r="H60" s="11">
        <v>0</v>
      </c>
      <c r="I60" s="11">
        <v>10539.3</v>
      </c>
      <c r="J60" s="11">
        <v>5814.4</v>
      </c>
      <c r="K60" s="11">
        <v>3424.3</v>
      </c>
      <c r="L60" s="11" t="s">
        <v>16</v>
      </c>
      <c r="M60" s="11">
        <v>6353.1</v>
      </c>
      <c r="N60" s="12">
        <v>86051.8</v>
      </c>
    </row>
    <row r="61" spans="1:14" x14ac:dyDescent="0.3">
      <c r="A61" s="15"/>
      <c r="B61" s="20">
        <v>8</v>
      </c>
      <c r="C61" s="17" t="str">
        <f t="shared" si="0"/>
        <v>01/08/1998</v>
      </c>
      <c r="D61" s="11">
        <v>55738.400000000001</v>
      </c>
      <c r="E61" s="11">
        <v>1622</v>
      </c>
      <c r="F61" s="11">
        <v>518.6</v>
      </c>
      <c r="G61" s="11">
        <v>1513.7</v>
      </c>
      <c r="H61" s="11">
        <v>0</v>
      </c>
      <c r="I61" s="11">
        <v>10824.9</v>
      </c>
      <c r="J61" s="11">
        <v>6235</v>
      </c>
      <c r="K61" s="11">
        <v>3424.3</v>
      </c>
      <c r="L61" s="11" t="s">
        <v>16</v>
      </c>
      <c r="M61" s="11">
        <v>6313.2</v>
      </c>
      <c r="N61" s="12">
        <v>86190.1</v>
      </c>
    </row>
    <row r="62" spans="1:14" x14ac:dyDescent="0.3">
      <c r="A62" s="15"/>
      <c r="B62" s="20">
        <v>9</v>
      </c>
      <c r="C62" s="17" t="str">
        <f t="shared" si="0"/>
        <v>01/09/1998</v>
      </c>
      <c r="D62" s="11">
        <v>78456.800000000003</v>
      </c>
      <c r="E62" s="11">
        <v>2317.1999999999998</v>
      </c>
      <c r="F62" s="11">
        <v>739.4</v>
      </c>
      <c r="G62" s="11">
        <v>1206.4000000000001</v>
      </c>
      <c r="H62" s="11">
        <v>0</v>
      </c>
      <c r="I62" s="11">
        <v>4731.8999999999996</v>
      </c>
      <c r="J62" s="11">
        <v>5844.6</v>
      </c>
      <c r="K62" s="11">
        <v>3424.3</v>
      </c>
      <c r="L62" s="11" t="s">
        <v>16</v>
      </c>
      <c r="M62" s="11">
        <v>8177.4</v>
      </c>
      <c r="N62" s="12">
        <v>104898</v>
      </c>
    </row>
    <row r="63" spans="1:14" x14ac:dyDescent="0.3">
      <c r="A63" s="15"/>
      <c r="B63" s="20">
        <v>10</v>
      </c>
      <c r="C63" s="17" t="str">
        <f t="shared" si="0"/>
        <v>01/10/1998</v>
      </c>
      <c r="D63" s="11">
        <v>86136.8</v>
      </c>
      <c r="E63" s="11">
        <v>2379.8000000000002</v>
      </c>
      <c r="F63" s="11">
        <v>759.4</v>
      </c>
      <c r="G63" s="11">
        <v>1179.2</v>
      </c>
      <c r="H63" s="11">
        <v>0</v>
      </c>
      <c r="I63" s="11">
        <v>4178.2</v>
      </c>
      <c r="J63" s="11">
        <v>5863.3</v>
      </c>
      <c r="K63" s="11">
        <v>3424.3</v>
      </c>
      <c r="L63" s="11" t="s">
        <v>16</v>
      </c>
      <c r="M63" s="11">
        <v>8223.1</v>
      </c>
      <c r="N63" s="12">
        <v>112144.1</v>
      </c>
    </row>
    <row r="64" spans="1:14" x14ac:dyDescent="0.3">
      <c r="A64" s="15"/>
      <c r="B64" s="20">
        <v>11</v>
      </c>
      <c r="C64" s="17" t="str">
        <f t="shared" si="0"/>
        <v>01/11/1998</v>
      </c>
      <c r="D64" s="11">
        <v>87021.3</v>
      </c>
      <c r="E64" s="11">
        <v>2332.1</v>
      </c>
      <c r="F64" s="11">
        <v>764.5</v>
      </c>
      <c r="G64" s="11">
        <v>1074.9000000000001</v>
      </c>
      <c r="H64" s="11">
        <v>0</v>
      </c>
      <c r="I64" s="11">
        <v>3132.2</v>
      </c>
      <c r="J64" s="11">
        <v>5937.2</v>
      </c>
      <c r="K64" s="11">
        <v>3424.3</v>
      </c>
      <c r="L64" s="11" t="s">
        <v>16</v>
      </c>
      <c r="M64" s="11">
        <v>10608.4</v>
      </c>
      <c r="N64" s="12">
        <v>114294.9</v>
      </c>
    </row>
    <row r="65" spans="1:14" x14ac:dyDescent="0.3">
      <c r="A65" s="15"/>
      <c r="B65" s="20">
        <v>12</v>
      </c>
      <c r="C65" s="17" t="str">
        <f t="shared" si="0"/>
        <v>01/12/1998</v>
      </c>
      <c r="D65" s="11">
        <v>96264.9</v>
      </c>
      <c r="E65" s="11">
        <v>2379.3000000000002</v>
      </c>
      <c r="F65" s="11">
        <v>793.9</v>
      </c>
      <c r="G65" s="11">
        <v>1072.4000000000001</v>
      </c>
      <c r="H65" s="11">
        <v>0</v>
      </c>
      <c r="I65" s="11">
        <v>2512</v>
      </c>
      <c r="J65" s="11">
        <v>5773.4</v>
      </c>
      <c r="K65" s="11">
        <v>2853.6</v>
      </c>
      <c r="L65" s="11" t="s">
        <v>16</v>
      </c>
      <c r="M65" s="11">
        <v>13060.3</v>
      </c>
      <c r="N65" s="12">
        <v>124709.8</v>
      </c>
    </row>
    <row r="66" spans="1:14" x14ac:dyDescent="0.3">
      <c r="A66" s="15">
        <v>1999</v>
      </c>
      <c r="B66" s="20">
        <v>1</v>
      </c>
      <c r="C66" s="17" t="str">
        <f>IF(ISNUMBER(B66), TEXT(DATE(1999, B66, 1), "dd/mm/yyyy"), "")</f>
        <v>01/01/1999</v>
      </c>
      <c r="D66" s="11">
        <v>103055.4</v>
      </c>
      <c r="E66" s="11">
        <v>2379.1999999999998</v>
      </c>
      <c r="F66" s="11">
        <v>793.9</v>
      </c>
      <c r="G66" s="11">
        <v>847.9</v>
      </c>
      <c r="H66" s="11">
        <v>0</v>
      </c>
      <c r="I66" s="11">
        <v>2866.9</v>
      </c>
      <c r="J66" s="11">
        <v>5599.9</v>
      </c>
      <c r="K66" s="11">
        <v>2853.6</v>
      </c>
      <c r="L66" s="11" t="s">
        <v>16</v>
      </c>
      <c r="M66" s="11">
        <v>12819.8</v>
      </c>
      <c r="N66" s="12">
        <v>131216.6</v>
      </c>
    </row>
    <row r="67" spans="1:14" x14ac:dyDescent="0.3">
      <c r="A67" s="15"/>
      <c r="B67" s="20">
        <v>2</v>
      </c>
      <c r="C67" s="17" t="str">
        <f t="shared" ref="C67:C77" si="1">IF(ISNUMBER(B67), TEXT(DATE(1999, B67, 1), "dd/mm/yyyy"), "")</f>
        <v>01/02/1999</v>
      </c>
      <c r="D67" s="11">
        <v>105532.1</v>
      </c>
      <c r="E67" s="11">
        <v>3217.8</v>
      </c>
      <c r="F67" s="11">
        <v>294.89999999999998</v>
      </c>
      <c r="G67" s="11">
        <v>824.9</v>
      </c>
      <c r="H67" s="11">
        <v>0</v>
      </c>
      <c r="I67" s="11">
        <v>2423.1999999999998</v>
      </c>
      <c r="J67" s="11">
        <v>5800.8</v>
      </c>
      <c r="K67" s="11">
        <v>2853.6</v>
      </c>
      <c r="L67" s="11" t="s">
        <v>16</v>
      </c>
      <c r="M67" s="11">
        <v>14792.6</v>
      </c>
      <c r="N67" s="12">
        <v>135739.9</v>
      </c>
    </row>
    <row r="68" spans="1:14" x14ac:dyDescent="0.3">
      <c r="A68" s="15"/>
      <c r="B68" s="20">
        <v>3</v>
      </c>
      <c r="C68" s="17" t="str">
        <f t="shared" si="1"/>
        <v>01/03/1999</v>
      </c>
      <c r="D68" s="11">
        <v>101895</v>
      </c>
      <c r="E68" s="11">
        <v>3138</v>
      </c>
      <c r="F68" s="11">
        <v>254.7</v>
      </c>
      <c r="G68" s="11">
        <v>851</v>
      </c>
      <c r="H68" s="11">
        <v>0</v>
      </c>
      <c r="I68" s="11">
        <v>2287.1999999999998</v>
      </c>
      <c r="J68" s="11">
        <v>5760.4</v>
      </c>
      <c r="K68" s="11">
        <v>2853.6</v>
      </c>
      <c r="L68" s="11" t="s">
        <v>16</v>
      </c>
      <c r="M68" s="11">
        <v>14772</v>
      </c>
      <c r="N68" s="12">
        <v>131811.9</v>
      </c>
    </row>
    <row r="69" spans="1:14" x14ac:dyDescent="0.3">
      <c r="A69" s="15"/>
      <c r="B69" s="20">
        <v>4</v>
      </c>
      <c r="C69" s="17" t="str">
        <f t="shared" si="1"/>
        <v>01/04/1999</v>
      </c>
      <c r="D69" s="11">
        <v>105300.4</v>
      </c>
      <c r="E69" s="11">
        <v>3138</v>
      </c>
      <c r="F69" s="11">
        <v>254.7</v>
      </c>
      <c r="G69" s="11">
        <v>651</v>
      </c>
      <c r="H69" s="11">
        <v>0</v>
      </c>
      <c r="I69" s="11">
        <v>2155.9</v>
      </c>
      <c r="J69" s="11">
        <v>5781.8</v>
      </c>
      <c r="K69" s="11">
        <v>2853.6</v>
      </c>
      <c r="L69" s="11" t="s">
        <v>16</v>
      </c>
      <c r="M69" s="11">
        <v>14527.4</v>
      </c>
      <c r="N69" s="12">
        <v>134662.79999999999</v>
      </c>
    </row>
    <row r="70" spans="1:14" x14ac:dyDescent="0.3">
      <c r="A70" s="15"/>
      <c r="B70" s="20">
        <v>5</v>
      </c>
      <c r="C70" s="17" t="str">
        <f t="shared" si="1"/>
        <v>01/05/1999</v>
      </c>
      <c r="D70" s="11">
        <v>109754.7</v>
      </c>
      <c r="E70" s="11">
        <v>3138</v>
      </c>
      <c r="F70" s="11">
        <v>273.3</v>
      </c>
      <c r="G70" s="11">
        <v>636.20000000000005</v>
      </c>
      <c r="H70" s="11">
        <v>0</v>
      </c>
      <c r="I70" s="11">
        <v>2033.4</v>
      </c>
      <c r="J70" s="11">
        <v>5884.5</v>
      </c>
      <c r="K70" s="11">
        <v>2853.6</v>
      </c>
      <c r="L70" s="11" t="s">
        <v>16</v>
      </c>
      <c r="M70" s="11">
        <v>14540.6</v>
      </c>
      <c r="N70" s="12">
        <v>139114.20000000001</v>
      </c>
    </row>
    <row r="71" spans="1:14" x14ac:dyDescent="0.3">
      <c r="A71" s="15"/>
      <c r="B71" s="20">
        <v>6</v>
      </c>
      <c r="C71" s="17" t="str">
        <f t="shared" si="1"/>
        <v>01/06/1999</v>
      </c>
      <c r="D71" s="11">
        <v>114959.9</v>
      </c>
      <c r="E71" s="11">
        <v>3087.2</v>
      </c>
      <c r="F71" s="11">
        <v>269.39999999999998</v>
      </c>
      <c r="G71" s="11">
        <v>131.4</v>
      </c>
      <c r="H71" s="11">
        <v>0</v>
      </c>
      <c r="I71" s="11">
        <v>1945.8</v>
      </c>
      <c r="J71" s="11">
        <v>5976.8</v>
      </c>
      <c r="K71" s="11">
        <v>2853.6</v>
      </c>
      <c r="L71" s="11" t="s">
        <v>16</v>
      </c>
      <c r="M71" s="11">
        <v>16099</v>
      </c>
      <c r="N71" s="12">
        <v>145323.1</v>
      </c>
    </row>
    <row r="72" spans="1:14" x14ac:dyDescent="0.3">
      <c r="A72" s="15"/>
      <c r="B72" s="20">
        <v>7</v>
      </c>
      <c r="C72" s="17" t="str">
        <f t="shared" si="1"/>
        <v>01/07/1999</v>
      </c>
      <c r="D72" s="11">
        <v>117042.8</v>
      </c>
      <c r="E72" s="11">
        <v>3087.2</v>
      </c>
      <c r="F72" s="11">
        <v>269.39999999999998</v>
      </c>
      <c r="G72" s="11">
        <v>108.1</v>
      </c>
      <c r="H72" s="11">
        <v>0</v>
      </c>
      <c r="I72" s="11">
        <v>1928.7</v>
      </c>
      <c r="J72" s="11">
        <v>6537.5</v>
      </c>
      <c r="K72" s="11">
        <v>2853.6</v>
      </c>
      <c r="L72" s="11" t="s">
        <v>16</v>
      </c>
      <c r="M72" s="11">
        <v>16687</v>
      </c>
      <c r="N72" s="12">
        <v>148514.29999999999</v>
      </c>
    </row>
    <row r="73" spans="1:14" x14ac:dyDescent="0.3">
      <c r="A73" s="15"/>
      <c r="B73" s="20">
        <v>8</v>
      </c>
      <c r="C73" s="17" t="str">
        <f t="shared" si="1"/>
        <v>01/08/1999</v>
      </c>
      <c r="D73" s="11">
        <v>119519.5</v>
      </c>
      <c r="E73" s="11">
        <v>3087.2</v>
      </c>
      <c r="F73" s="11">
        <v>288.8</v>
      </c>
      <c r="G73" s="11">
        <v>108.1</v>
      </c>
      <c r="H73" s="11">
        <v>0</v>
      </c>
      <c r="I73" s="11">
        <v>1906.3</v>
      </c>
      <c r="J73" s="11">
        <v>6727.8</v>
      </c>
      <c r="K73" s="11">
        <v>2853.6</v>
      </c>
      <c r="L73" s="11" t="s">
        <v>16</v>
      </c>
      <c r="M73" s="11">
        <v>16545.2</v>
      </c>
      <c r="N73" s="12">
        <v>151036.5</v>
      </c>
    </row>
    <row r="74" spans="1:14" x14ac:dyDescent="0.3">
      <c r="A74" s="15"/>
      <c r="B74" s="20">
        <v>9</v>
      </c>
      <c r="C74" s="17" t="str">
        <f t="shared" si="1"/>
        <v>01/09/1999</v>
      </c>
      <c r="D74" s="11">
        <v>115769</v>
      </c>
      <c r="E74" s="11">
        <v>3206.9</v>
      </c>
      <c r="F74" s="11">
        <v>299.8</v>
      </c>
      <c r="G74" s="11">
        <v>106.8</v>
      </c>
      <c r="H74" s="11">
        <v>0</v>
      </c>
      <c r="I74" s="11">
        <v>2201.3000000000002</v>
      </c>
      <c r="J74" s="11">
        <v>6943.5</v>
      </c>
      <c r="K74" s="11">
        <v>2853.6</v>
      </c>
      <c r="L74" s="11" t="s">
        <v>16</v>
      </c>
      <c r="M74" s="11">
        <v>16149.9</v>
      </c>
      <c r="N74" s="12">
        <v>147530.79999999999</v>
      </c>
    </row>
    <row r="75" spans="1:14" x14ac:dyDescent="0.3">
      <c r="A75" s="15"/>
      <c r="B75" s="20">
        <v>10</v>
      </c>
      <c r="C75" s="17" t="str">
        <f t="shared" si="1"/>
        <v>01/10/1999</v>
      </c>
      <c r="D75" s="11">
        <v>111303.6</v>
      </c>
      <c r="E75" s="11">
        <v>3206.9</v>
      </c>
      <c r="F75" s="11">
        <v>299.8</v>
      </c>
      <c r="G75" s="11">
        <v>106.3</v>
      </c>
      <c r="H75" s="11">
        <v>0</v>
      </c>
      <c r="I75" s="11">
        <v>2035.2</v>
      </c>
      <c r="J75" s="11">
        <v>7091.8</v>
      </c>
      <c r="K75" s="11">
        <v>2853.6</v>
      </c>
      <c r="L75" s="11" t="s">
        <v>16</v>
      </c>
      <c r="M75" s="11">
        <v>17485.2</v>
      </c>
      <c r="N75" s="12">
        <v>144382.39999999999</v>
      </c>
    </row>
    <row r="76" spans="1:14" x14ac:dyDescent="0.3">
      <c r="A76" s="15"/>
      <c r="B76" s="20">
        <v>11</v>
      </c>
      <c r="C76" s="17" t="str">
        <f t="shared" si="1"/>
        <v>01/11/1999</v>
      </c>
      <c r="D76" s="11">
        <v>111066.5</v>
      </c>
      <c r="E76" s="11">
        <v>3206.9</v>
      </c>
      <c r="F76" s="11">
        <v>320.10000000000002</v>
      </c>
      <c r="G76" s="11">
        <v>95.3</v>
      </c>
      <c r="H76" s="11">
        <v>0</v>
      </c>
      <c r="I76" s="11">
        <v>1928.7</v>
      </c>
      <c r="J76" s="11">
        <v>7190.6</v>
      </c>
      <c r="K76" s="11">
        <v>2853.6</v>
      </c>
      <c r="L76" s="11" t="s">
        <v>16</v>
      </c>
      <c r="M76" s="11">
        <v>17447</v>
      </c>
      <c r="N76" s="12">
        <v>144108.70000000001</v>
      </c>
    </row>
    <row r="77" spans="1:14" x14ac:dyDescent="0.3">
      <c r="A77" s="15"/>
      <c r="B77" s="20">
        <v>12</v>
      </c>
      <c r="C77" s="17" t="str">
        <f t="shared" si="1"/>
        <v>01/12/1999</v>
      </c>
      <c r="D77" s="11">
        <v>113765.9</v>
      </c>
      <c r="E77" s="11">
        <v>3168.2</v>
      </c>
      <c r="F77" s="11">
        <v>330.3</v>
      </c>
      <c r="G77" s="11">
        <v>94.4</v>
      </c>
      <c r="H77" s="11">
        <v>0</v>
      </c>
      <c r="I77" s="11">
        <v>2134.8000000000002</v>
      </c>
      <c r="J77" s="11">
        <v>7029.7</v>
      </c>
      <c r="K77" s="11">
        <v>2282.9</v>
      </c>
      <c r="L77" s="11" t="s">
        <v>16</v>
      </c>
      <c r="M77" s="11">
        <v>18241.400000000001</v>
      </c>
      <c r="N77" s="12">
        <v>147047.6</v>
      </c>
    </row>
    <row r="78" spans="1:14" x14ac:dyDescent="0.3">
      <c r="A78" s="15">
        <v>2000</v>
      </c>
      <c r="B78" s="20">
        <v>1</v>
      </c>
      <c r="C78" s="17" t="str">
        <f>IF(ISNUMBER(B78), TEXT(DATE(2000, B78, 1), "dd/mm/yyyy"), "")</f>
        <v>01/01/2000</v>
      </c>
      <c r="D78" s="11">
        <v>121385</v>
      </c>
      <c r="E78" s="11">
        <v>3168.2</v>
      </c>
      <c r="F78" s="11">
        <v>330.3</v>
      </c>
      <c r="G78" s="11">
        <v>120.1</v>
      </c>
      <c r="H78" s="11">
        <v>0</v>
      </c>
      <c r="I78" s="11">
        <v>2093.8000000000002</v>
      </c>
      <c r="J78" s="11">
        <v>7312.6</v>
      </c>
      <c r="K78" s="11">
        <v>2282.9</v>
      </c>
      <c r="L78" s="11" t="s">
        <v>16</v>
      </c>
      <c r="M78" s="11">
        <v>18214.400000000001</v>
      </c>
      <c r="N78" s="12">
        <v>154907.29999999999</v>
      </c>
    </row>
    <row r="79" spans="1:14" x14ac:dyDescent="0.3">
      <c r="A79" s="15"/>
      <c r="B79" s="20">
        <v>2</v>
      </c>
      <c r="C79" s="17" t="str">
        <f t="shared" ref="C79:C88" si="2">IF(ISNUMBER(B79), TEXT(DATE(2000, B79, 1), "dd/mm/yyyy"), "")</f>
        <v>01/02/2000</v>
      </c>
      <c r="D79" s="11">
        <v>126337.5</v>
      </c>
      <c r="E79" s="11">
        <v>3168.2</v>
      </c>
      <c r="F79" s="11">
        <v>339.5</v>
      </c>
      <c r="G79" s="11">
        <v>119.2</v>
      </c>
      <c r="H79" s="11">
        <v>0</v>
      </c>
      <c r="I79" s="11">
        <v>2014.5</v>
      </c>
      <c r="J79" s="11">
        <v>7447.4</v>
      </c>
      <c r="K79" s="11">
        <v>2282.9</v>
      </c>
      <c r="L79" s="11" t="s">
        <v>16</v>
      </c>
      <c r="M79" s="11">
        <v>18441.099999999999</v>
      </c>
      <c r="N79" s="12">
        <v>160150.29999999999</v>
      </c>
    </row>
    <row r="80" spans="1:14" x14ac:dyDescent="0.3">
      <c r="A80" s="15"/>
      <c r="B80" s="20">
        <v>3</v>
      </c>
      <c r="C80" s="17" t="str">
        <f t="shared" si="2"/>
        <v>01/03/2000</v>
      </c>
      <c r="D80" s="11">
        <v>125439.4</v>
      </c>
      <c r="E80" s="11">
        <v>3112.6</v>
      </c>
      <c r="F80" s="11">
        <v>333.9</v>
      </c>
      <c r="G80" s="11">
        <v>128.69999999999999</v>
      </c>
      <c r="H80" s="11">
        <v>0</v>
      </c>
      <c r="I80" s="11">
        <v>1575.4</v>
      </c>
      <c r="J80" s="11">
        <v>7595.6</v>
      </c>
      <c r="K80" s="11">
        <v>2282.9</v>
      </c>
      <c r="L80" s="11" t="s">
        <v>16</v>
      </c>
      <c r="M80" s="11">
        <v>18432</v>
      </c>
      <c r="N80" s="12">
        <v>158900.5</v>
      </c>
    </row>
    <row r="81" spans="1:14" x14ac:dyDescent="0.3">
      <c r="A81" s="15"/>
      <c r="B81" s="20">
        <v>4</v>
      </c>
      <c r="C81" s="17" t="str">
        <f t="shared" si="2"/>
        <v>01/04/2000</v>
      </c>
      <c r="D81" s="11">
        <v>120373.5</v>
      </c>
      <c r="E81" s="11">
        <v>3422.6</v>
      </c>
      <c r="F81" s="11">
        <v>333.9</v>
      </c>
      <c r="G81" s="11">
        <v>126.3</v>
      </c>
      <c r="H81" s="11">
        <v>0</v>
      </c>
      <c r="I81" s="11">
        <v>1574.2</v>
      </c>
      <c r="J81" s="11">
        <v>8082</v>
      </c>
      <c r="K81" s="11">
        <v>2282.9</v>
      </c>
      <c r="L81" s="11" t="s">
        <v>16</v>
      </c>
      <c r="M81" s="11">
        <v>24942.3</v>
      </c>
      <c r="N81" s="12">
        <v>161137.70000000001</v>
      </c>
    </row>
    <row r="82" spans="1:14" x14ac:dyDescent="0.3">
      <c r="A82" s="15"/>
      <c r="B82" s="20">
        <v>5</v>
      </c>
      <c r="C82" s="17" t="str">
        <f t="shared" si="2"/>
        <v>01/05/2000</v>
      </c>
      <c r="D82" s="11">
        <v>119852.2</v>
      </c>
      <c r="E82" s="11">
        <v>3422.6</v>
      </c>
      <c r="F82" s="11">
        <v>358.2</v>
      </c>
      <c r="G82" s="11">
        <v>229.8</v>
      </c>
      <c r="H82" s="11">
        <v>0</v>
      </c>
      <c r="I82" s="11">
        <v>1573.1</v>
      </c>
      <c r="J82" s="11">
        <v>8269</v>
      </c>
      <c r="K82" s="11">
        <v>2282.9</v>
      </c>
      <c r="L82" s="11" t="s">
        <v>16</v>
      </c>
      <c r="M82" s="11">
        <v>23948</v>
      </c>
      <c r="N82" s="12">
        <v>159935.79999999999</v>
      </c>
    </row>
    <row r="83" spans="1:14" x14ac:dyDescent="0.3">
      <c r="A83" s="15"/>
      <c r="B83" s="20">
        <v>6</v>
      </c>
      <c r="C83" s="17" t="str">
        <f t="shared" si="2"/>
        <v>01/06/2000</v>
      </c>
      <c r="D83" s="11">
        <v>119648.7</v>
      </c>
      <c r="E83" s="11">
        <v>3397.4</v>
      </c>
      <c r="F83" s="11">
        <v>355.6</v>
      </c>
      <c r="G83" s="11">
        <v>164.7</v>
      </c>
      <c r="H83" s="11">
        <v>0</v>
      </c>
      <c r="I83" s="11">
        <v>1571.4</v>
      </c>
      <c r="J83" s="11">
        <v>8621.1</v>
      </c>
      <c r="K83" s="11">
        <v>2282.9</v>
      </c>
      <c r="L83" s="11" t="s">
        <v>16</v>
      </c>
      <c r="M83" s="11">
        <v>24463.200000000001</v>
      </c>
      <c r="N83" s="12">
        <v>160505</v>
      </c>
    </row>
    <row r="84" spans="1:14" x14ac:dyDescent="0.3">
      <c r="A84" s="15"/>
      <c r="B84" s="20">
        <v>7</v>
      </c>
      <c r="C84" s="17" t="str">
        <f t="shared" si="2"/>
        <v>01/07/2000</v>
      </c>
      <c r="D84" s="11">
        <v>117834.5</v>
      </c>
      <c r="E84" s="11">
        <v>3395.4</v>
      </c>
      <c r="F84" s="11">
        <v>355.6</v>
      </c>
      <c r="G84" s="11">
        <v>153.69999999999999</v>
      </c>
      <c r="H84" s="11">
        <v>0</v>
      </c>
      <c r="I84" s="11">
        <v>1565.7</v>
      </c>
      <c r="J84" s="11">
        <v>8684.7999999999993</v>
      </c>
      <c r="K84" s="11">
        <v>2282.9</v>
      </c>
      <c r="L84" s="11" t="s">
        <v>16</v>
      </c>
      <c r="M84" s="11">
        <v>23857.3</v>
      </c>
      <c r="N84" s="12">
        <v>158129.9</v>
      </c>
    </row>
    <row r="85" spans="1:14" x14ac:dyDescent="0.3">
      <c r="A85" s="15"/>
      <c r="B85" s="20">
        <v>8</v>
      </c>
      <c r="C85" s="17" t="str">
        <f t="shared" si="2"/>
        <v>01/08/2000</v>
      </c>
      <c r="D85" s="11">
        <v>117226</v>
      </c>
      <c r="E85" s="11">
        <v>3395.3</v>
      </c>
      <c r="F85" s="11">
        <v>381.8</v>
      </c>
      <c r="G85" s="11">
        <v>161.4</v>
      </c>
      <c r="H85" s="11">
        <v>0</v>
      </c>
      <c r="I85" s="11">
        <v>1565.7</v>
      </c>
      <c r="J85" s="11">
        <v>8800.2999999999993</v>
      </c>
      <c r="K85" s="11">
        <v>2282.9</v>
      </c>
      <c r="L85" s="11" t="s">
        <v>16</v>
      </c>
      <c r="M85" s="11">
        <v>23772</v>
      </c>
      <c r="N85" s="12">
        <v>157585.4</v>
      </c>
    </row>
    <row r="86" spans="1:14" x14ac:dyDescent="0.3">
      <c r="A86" s="15"/>
      <c r="B86" s="20">
        <v>9</v>
      </c>
      <c r="C86" s="17" t="str">
        <f t="shared" si="2"/>
        <v>01/09/2000</v>
      </c>
      <c r="D86" s="11">
        <v>114126.5</v>
      </c>
      <c r="E86" s="11">
        <v>3295.3</v>
      </c>
      <c r="F86" s="11">
        <v>370.9</v>
      </c>
      <c r="G86" s="11">
        <v>144.5</v>
      </c>
      <c r="H86" s="11">
        <v>0</v>
      </c>
      <c r="I86" s="11">
        <v>1553.5</v>
      </c>
      <c r="J86" s="11">
        <v>8939.9</v>
      </c>
      <c r="K86" s="11">
        <v>2282.9</v>
      </c>
      <c r="L86" s="11" t="s">
        <v>16</v>
      </c>
      <c r="M86" s="11">
        <v>25467.4</v>
      </c>
      <c r="N86" s="12">
        <v>156180.9</v>
      </c>
    </row>
    <row r="87" spans="1:14" x14ac:dyDescent="0.3">
      <c r="A87" s="15"/>
      <c r="B87" s="20">
        <v>10</v>
      </c>
      <c r="C87" s="17" t="str">
        <f t="shared" si="2"/>
        <v>01/10/2000</v>
      </c>
      <c r="D87" s="11">
        <v>108628.8</v>
      </c>
      <c r="E87" s="11">
        <v>3295.3</v>
      </c>
      <c r="F87" s="11">
        <v>370.9</v>
      </c>
      <c r="G87" s="11">
        <v>145</v>
      </c>
      <c r="H87" s="11">
        <v>0</v>
      </c>
      <c r="I87" s="11">
        <v>1550.6</v>
      </c>
      <c r="J87" s="11">
        <v>9005.9</v>
      </c>
      <c r="K87" s="11">
        <v>2282.9</v>
      </c>
      <c r="L87" s="11" t="s">
        <v>16</v>
      </c>
      <c r="M87" s="11">
        <v>28671.200000000001</v>
      </c>
      <c r="N87" s="12">
        <v>153950.6</v>
      </c>
    </row>
    <row r="88" spans="1:14" x14ac:dyDescent="0.3">
      <c r="A88" s="15"/>
      <c r="B88" s="20">
        <v>11</v>
      </c>
      <c r="C88" s="17" t="str">
        <f t="shared" si="2"/>
        <v>01/11/2000</v>
      </c>
      <c r="D88" s="11">
        <v>106663.8</v>
      </c>
      <c r="E88" s="11">
        <v>3295.3</v>
      </c>
      <c r="F88" s="11">
        <v>367.1</v>
      </c>
      <c r="G88" s="11">
        <v>131.69999999999999</v>
      </c>
      <c r="H88" s="11">
        <v>0</v>
      </c>
      <c r="I88" s="11">
        <v>1538.9</v>
      </c>
      <c r="J88" s="11">
        <v>9012.6</v>
      </c>
      <c r="K88" s="11">
        <v>2282.9</v>
      </c>
      <c r="L88" s="11" t="s">
        <v>16</v>
      </c>
      <c r="M88" s="11">
        <v>28472.5</v>
      </c>
      <c r="N88" s="12">
        <v>151764.79999999999</v>
      </c>
    </row>
    <row r="89" spans="1:14" x14ac:dyDescent="0.3">
      <c r="A89" s="15"/>
      <c r="B89" s="20">
        <v>12</v>
      </c>
      <c r="C89" s="17" t="str">
        <f>IF(ISNUMBER(B89), TEXT(DATE(2000, B89, 1), "dd/mm/yyyy"), "")</f>
        <v>01/12/2000</v>
      </c>
      <c r="D89" s="11">
        <v>105360.9</v>
      </c>
      <c r="E89" s="11">
        <v>3310.9</v>
      </c>
      <c r="F89" s="11">
        <v>418.7</v>
      </c>
      <c r="G89" s="11">
        <v>125.5</v>
      </c>
      <c r="H89" s="11">
        <v>0</v>
      </c>
      <c r="I89" s="11">
        <v>1615.7</v>
      </c>
      <c r="J89" s="11">
        <v>8712</v>
      </c>
      <c r="K89" s="11">
        <v>1712.2</v>
      </c>
      <c r="L89" s="11" t="s">
        <v>16</v>
      </c>
      <c r="M89" s="11">
        <v>27652.2</v>
      </c>
      <c r="N89" s="12">
        <v>148908.1</v>
      </c>
    </row>
    <row r="90" spans="1:14" x14ac:dyDescent="0.3">
      <c r="A90" s="15">
        <v>2001</v>
      </c>
      <c r="B90" s="20">
        <v>1</v>
      </c>
      <c r="C90" s="17" t="str">
        <f>IF(ISNUMBER(B90), TEXT(DATE(2001, B90, 1), "dd/mm/yyyy"), "")</f>
        <v>01/01/2001</v>
      </c>
      <c r="D90" s="11">
        <v>104031.6</v>
      </c>
      <c r="E90" s="11">
        <v>3310.9</v>
      </c>
      <c r="F90" s="11">
        <v>418.7</v>
      </c>
      <c r="G90" s="11">
        <v>126.1</v>
      </c>
      <c r="H90" s="11">
        <v>0</v>
      </c>
      <c r="I90" s="11">
        <v>1459.8</v>
      </c>
      <c r="J90" s="11">
        <v>8734.4</v>
      </c>
      <c r="K90" s="11">
        <v>1712.2</v>
      </c>
      <c r="L90" s="11" t="s">
        <v>16</v>
      </c>
      <c r="M90" s="11">
        <v>27626.400000000001</v>
      </c>
      <c r="N90" s="12">
        <v>147420.1</v>
      </c>
    </row>
    <row r="91" spans="1:14" x14ac:dyDescent="0.3">
      <c r="A91" s="15"/>
      <c r="B91" s="20">
        <v>2</v>
      </c>
      <c r="C91" s="17" t="str">
        <f t="shared" ref="C91:C101" si="3">IF(ISNUMBER(B91), TEXT(DATE(2001, B91, 1), "dd/mm/yyyy"), "")</f>
        <v>01/02/2001</v>
      </c>
      <c r="D91" s="11">
        <v>102098.5</v>
      </c>
      <c r="E91" s="11">
        <v>3310.9</v>
      </c>
      <c r="F91" s="11">
        <v>429</v>
      </c>
      <c r="G91" s="11">
        <v>191.4</v>
      </c>
      <c r="H91" s="11">
        <v>0</v>
      </c>
      <c r="I91" s="11">
        <v>1456.6</v>
      </c>
      <c r="J91" s="11">
        <v>8706.9</v>
      </c>
      <c r="K91" s="11">
        <v>1712.2</v>
      </c>
      <c r="L91" s="11" t="s">
        <v>16</v>
      </c>
      <c r="M91" s="11">
        <v>26890.7</v>
      </c>
      <c r="N91" s="12">
        <v>144796.20000000001</v>
      </c>
    </row>
    <row r="92" spans="1:14" x14ac:dyDescent="0.3">
      <c r="A92" s="15"/>
      <c r="B92" s="20">
        <v>3</v>
      </c>
      <c r="C92" s="17" t="str">
        <f t="shared" si="3"/>
        <v>01/03/2001</v>
      </c>
      <c r="D92" s="11">
        <v>95353.8</v>
      </c>
      <c r="E92" s="11">
        <v>3203.5</v>
      </c>
      <c r="F92" s="11">
        <v>414.7</v>
      </c>
      <c r="G92" s="11">
        <v>244</v>
      </c>
      <c r="H92" s="11">
        <v>0</v>
      </c>
      <c r="I92" s="11">
        <v>1552.9</v>
      </c>
      <c r="J92" s="11">
        <v>8569.2999999999993</v>
      </c>
      <c r="K92" s="11">
        <v>1712.2</v>
      </c>
      <c r="L92" s="11" t="s">
        <v>16</v>
      </c>
      <c r="M92" s="11">
        <v>26531.8</v>
      </c>
      <c r="N92" s="12">
        <v>137582.20000000001</v>
      </c>
    </row>
    <row r="93" spans="1:14" x14ac:dyDescent="0.3">
      <c r="A93" s="15"/>
      <c r="B93" s="20">
        <v>4</v>
      </c>
      <c r="C93" s="17" t="str">
        <f t="shared" si="3"/>
        <v>01/04/2001</v>
      </c>
      <c r="D93" s="11">
        <v>92838.5</v>
      </c>
      <c r="E93" s="11">
        <v>3203.5</v>
      </c>
      <c r="F93" s="11">
        <v>414.7</v>
      </c>
      <c r="G93" s="11">
        <v>244.9</v>
      </c>
      <c r="H93" s="11">
        <v>0</v>
      </c>
      <c r="I93" s="11">
        <v>2055.6999999999998</v>
      </c>
      <c r="J93" s="11">
        <v>8515</v>
      </c>
      <c r="K93" s="11">
        <v>1712.2</v>
      </c>
      <c r="L93" s="11" t="s">
        <v>16</v>
      </c>
      <c r="M93" s="11">
        <v>25909</v>
      </c>
      <c r="N93" s="12">
        <v>134893.5</v>
      </c>
    </row>
    <row r="94" spans="1:14" x14ac:dyDescent="0.3">
      <c r="A94" s="15"/>
      <c r="B94" s="20">
        <v>5</v>
      </c>
      <c r="C94" s="17" t="str">
        <f t="shared" si="3"/>
        <v>01/05/2001</v>
      </c>
      <c r="D94" s="11">
        <v>90934.2</v>
      </c>
      <c r="E94" s="11">
        <v>3203.5</v>
      </c>
      <c r="F94" s="11">
        <v>438.1</v>
      </c>
      <c r="G94" s="11">
        <v>228.5</v>
      </c>
      <c r="H94" s="11">
        <v>0</v>
      </c>
      <c r="I94" s="11">
        <v>1546</v>
      </c>
      <c r="J94" s="11">
        <v>8495.5</v>
      </c>
      <c r="K94" s="11">
        <v>1712.2</v>
      </c>
      <c r="L94" s="11" t="s">
        <v>16</v>
      </c>
      <c r="M94" s="11">
        <v>25733.7</v>
      </c>
      <c r="N94" s="12">
        <v>132291.70000000001</v>
      </c>
    </row>
    <row r="95" spans="1:14" x14ac:dyDescent="0.3">
      <c r="A95" s="15"/>
      <c r="B95" s="20">
        <v>6</v>
      </c>
      <c r="C95" s="17" t="str">
        <f t="shared" si="3"/>
        <v>01/06/2001</v>
      </c>
      <c r="D95" s="11">
        <v>91352.8</v>
      </c>
      <c r="E95" s="11">
        <v>3164.7</v>
      </c>
      <c r="F95" s="11">
        <v>432.8</v>
      </c>
      <c r="G95" s="11">
        <v>75.2</v>
      </c>
      <c r="H95" s="11">
        <v>0</v>
      </c>
      <c r="I95" s="11">
        <v>2012.2</v>
      </c>
      <c r="J95" s="11">
        <v>8484.4</v>
      </c>
      <c r="K95" s="11">
        <v>1712.2</v>
      </c>
      <c r="L95" s="11" t="s">
        <v>16</v>
      </c>
      <c r="M95" s="11">
        <v>25305.1</v>
      </c>
      <c r="N95" s="12">
        <v>132539.4</v>
      </c>
    </row>
    <row r="96" spans="1:14" x14ac:dyDescent="0.3">
      <c r="A96" s="15"/>
      <c r="B96" s="20">
        <v>7</v>
      </c>
      <c r="C96" s="17" t="str">
        <f t="shared" si="3"/>
        <v>01/07/2001</v>
      </c>
      <c r="D96" s="11">
        <v>96014</v>
      </c>
      <c r="E96" s="11">
        <v>3162.8</v>
      </c>
      <c r="F96" s="11">
        <v>432.8</v>
      </c>
      <c r="G96" s="11">
        <v>75.2</v>
      </c>
      <c r="H96" s="11">
        <v>0</v>
      </c>
      <c r="I96" s="11">
        <v>1193</v>
      </c>
      <c r="J96" s="11">
        <v>8444</v>
      </c>
      <c r="K96" s="11">
        <v>1712.2</v>
      </c>
      <c r="L96" s="11" t="s">
        <v>16</v>
      </c>
      <c r="M96" s="11">
        <v>25247.7</v>
      </c>
      <c r="N96" s="12">
        <v>136281.70000000001</v>
      </c>
    </row>
    <row r="97" spans="1:14" x14ac:dyDescent="0.3">
      <c r="A97" s="15"/>
      <c r="B97" s="20">
        <v>8</v>
      </c>
      <c r="C97" s="17" t="str">
        <f t="shared" si="3"/>
        <v>01/08/2001</v>
      </c>
      <c r="D97" s="11">
        <v>97850</v>
      </c>
      <c r="E97" s="11">
        <v>3162.6</v>
      </c>
      <c r="F97" s="11">
        <v>454</v>
      </c>
      <c r="G97" s="11">
        <v>69.2</v>
      </c>
      <c r="H97" s="11">
        <v>0</v>
      </c>
      <c r="I97" s="11">
        <v>1193.0999999999999</v>
      </c>
      <c r="J97" s="11">
        <v>8729.7000000000007</v>
      </c>
      <c r="K97" s="11">
        <v>1712.2</v>
      </c>
      <c r="L97" s="11" t="s">
        <v>16</v>
      </c>
      <c r="M97" s="11">
        <v>25161</v>
      </c>
      <c r="N97" s="12">
        <v>138331.79999999999</v>
      </c>
    </row>
    <row r="98" spans="1:14" x14ac:dyDescent="0.3">
      <c r="A98" s="15"/>
      <c r="B98" s="20">
        <v>9</v>
      </c>
      <c r="C98" s="17" t="str">
        <f t="shared" si="3"/>
        <v>01/09/2001</v>
      </c>
      <c r="D98" s="11">
        <v>105420.2</v>
      </c>
      <c r="E98" s="11">
        <v>3272.8</v>
      </c>
      <c r="F98" s="11">
        <v>469.4</v>
      </c>
      <c r="G98" s="11">
        <v>66.2</v>
      </c>
      <c r="H98" s="11">
        <v>0</v>
      </c>
      <c r="I98" s="11">
        <v>1193.4000000000001</v>
      </c>
      <c r="J98" s="11">
        <v>9198.7000000000007</v>
      </c>
      <c r="K98" s="11">
        <v>1712.2</v>
      </c>
      <c r="L98" s="11" t="s">
        <v>16</v>
      </c>
      <c r="M98" s="11">
        <v>25024</v>
      </c>
      <c r="N98" s="12">
        <v>146356.9</v>
      </c>
    </row>
    <row r="99" spans="1:14" x14ac:dyDescent="0.3">
      <c r="A99" s="15"/>
      <c r="B99" s="20">
        <v>10</v>
      </c>
      <c r="C99" s="17" t="str">
        <f t="shared" si="3"/>
        <v>01/10/2001</v>
      </c>
      <c r="D99" s="11">
        <v>107426.9</v>
      </c>
      <c r="E99" s="11">
        <v>3272.8</v>
      </c>
      <c r="F99" s="11">
        <v>469.4</v>
      </c>
      <c r="G99" s="11">
        <v>180.2</v>
      </c>
      <c r="H99" s="11">
        <v>0</v>
      </c>
      <c r="I99" s="11">
        <v>1193.7</v>
      </c>
      <c r="J99" s="11">
        <v>9165.7000000000007</v>
      </c>
      <c r="K99" s="11">
        <v>1712.2</v>
      </c>
      <c r="L99" s="11" t="s">
        <v>16</v>
      </c>
      <c r="M99" s="11">
        <v>24806</v>
      </c>
      <c r="N99" s="12">
        <v>148226.9</v>
      </c>
    </row>
    <row r="100" spans="1:14" x14ac:dyDescent="0.3">
      <c r="A100" s="15"/>
      <c r="B100" s="20">
        <v>11</v>
      </c>
      <c r="C100" s="17" t="str">
        <f t="shared" si="3"/>
        <v>01/11/2001</v>
      </c>
      <c r="D100" s="11">
        <v>109163.2</v>
      </c>
      <c r="E100" s="11">
        <v>3272.8</v>
      </c>
      <c r="F100" s="11">
        <v>487.5</v>
      </c>
      <c r="G100" s="11">
        <v>295.7</v>
      </c>
      <c r="H100" s="11">
        <v>0</v>
      </c>
      <c r="I100" s="11">
        <v>1193.9000000000001</v>
      </c>
      <c r="J100" s="11">
        <v>9309.7000000000007</v>
      </c>
      <c r="K100" s="11">
        <v>1712.2</v>
      </c>
      <c r="L100" s="11" t="s">
        <v>16</v>
      </c>
      <c r="M100" s="11">
        <v>24840.1</v>
      </c>
      <c r="N100" s="12">
        <v>150275.1</v>
      </c>
    </row>
    <row r="101" spans="1:14" x14ac:dyDescent="0.3">
      <c r="A101" s="15"/>
      <c r="B101" s="20">
        <v>12</v>
      </c>
      <c r="C101" s="17" t="str">
        <f t="shared" si="3"/>
        <v>01/12/2001</v>
      </c>
      <c r="D101" s="11">
        <v>109924.7</v>
      </c>
      <c r="E101" s="11">
        <v>3193.5</v>
      </c>
      <c r="F101" s="11">
        <v>487.8</v>
      </c>
      <c r="G101" s="11">
        <v>280.7</v>
      </c>
      <c r="H101" s="11">
        <v>0</v>
      </c>
      <c r="I101" s="11">
        <v>1193.0999999999999</v>
      </c>
      <c r="J101" s="11">
        <v>8934.9</v>
      </c>
      <c r="K101" s="11">
        <v>1141.4000000000001</v>
      </c>
      <c r="L101" s="11" t="s">
        <v>16</v>
      </c>
      <c r="M101" s="11">
        <v>24522.1</v>
      </c>
      <c r="N101" s="12">
        <v>149678.20000000001</v>
      </c>
    </row>
    <row r="102" spans="1:14" x14ac:dyDescent="0.3">
      <c r="A102" s="15">
        <v>2002</v>
      </c>
      <c r="B102" s="20">
        <v>1</v>
      </c>
      <c r="C102" s="17" t="str">
        <f>IF(ISNUMBER(B102), TEXT(DATE(2002, B102, 1), "dd/mm/yyyy"), "")</f>
        <v>01/01/2002</v>
      </c>
      <c r="D102" s="11">
        <v>110252.9</v>
      </c>
      <c r="E102" s="11">
        <v>3193.5</v>
      </c>
      <c r="F102" s="11">
        <v>487.8</v>
      </c>
      <c r="G102" s="11">
        <v>236.7</v>
      </c>
      <c r="H102" s="11">
        <v>0</v>
      </c>
      <c r="I102" s="11">
        <v>1193.3</v>
      </c>
      <c r="J102" s="11">
        <v>8861.2999999999993</v>
      </c>
      <c r="K102" s="11">
        <v>1141.4000000000001</v>
      </c>
      <c r="L102" s="11" t="s">
        <v>16</v>
      </c>
      <c r="M102" s="11">
        <v>24503.1</v>
      </c>
      <c r="N102" s="12">
        <v>149870</v>
      </c>
    </row>
    <row r="103" spans="1:14" x14ac:dyDescent="0.3">
      <c r="A103" s="15"/>
      <c r="B103" s="20">
        <v>2</v>
      </c>
      <c r="C103" s="17" t="str">
        <f t="shared" ref="C103:C113" si="4">IF(ISNUMBER(B103), TEXT(DATE(2002, B103, 1), "dd/mm/yyyy"), "")</f>
        <v>01/02/2002</v>
      </c>
      <c r="D103" s="11">
        <v>112396.8</v>
      </c>
      <c r="E103" s="11">
        <v>3193.5</v>
      </c>
      <c r="F103" s="11">
        <v>489.1</v>
      </c>
      <c r="G103" s="11">
        <v>236</v>
      </c>
      <c r="H103" s="11">
        <v>0</v>
      </c>
      <c r="I103" s="11">
        <v>1193.5999999999999</v>
      </c>
      <c r="J103" s="11">
        <v>8752.2000000000007</v>
      </c>
      <c r="K103" s="11">
        <v>1141.4000000000001</v>
      </c>
      <c r="L103" s="11" t="s">
        <v>16</v>
      </c>
      <c r="M103" s="11">
        <v>24422.3</v>
      </c>
      <c r="N103" s="12">
        <v>151824.9</v>
      </c>
    </row>
    <row r="104" spans="1:14" x14ac:dyDescent="0.3">
      <c r="A104" s="15"/>
      <c r="B104" s="20">
        <v>3</v>
      </c>
      <c r="C104" s="17" t="str">
        <f t="shared" si="4"/>
        <v>01/03/2002</v>
      </c>
      <c r="D104" s="11">
        <v>117264.8</v>
      </c>
      <c r="E104" s="11">
        <v>3168.6</v>
      </c>
      <c r="F104" s="11">
        <v>485.2</v>
      </c>
      <c r="G104" s="11">
        <v>237.8</v>
      </c>
      <c r="H104" s="11">
        <v>0</v>
      </c>
      <c r="I104" s="11">
        <v>1193.8</v>
      </c>
      <c r="J104" s="11">
        <v>8720</v>
      </c>
      <c r="K104" s="11">
        <v>1141.4000000000001</v>
      </c>
      <c r="L104" s="11" t="s">
        <v>16</v>
      </c>
      <c r="M104" s="11">
        <v>24105.599999999999</v>
      </c>
      <c r="N104" s="12">
        <v>156317.20000000001</v>
      </c>
    </row>
    <row r="105" spans="1:14" x14ac:dyDescent="0.3">
      <c r="A105" s="15"/>
      <c r="B105" s="20">
        <v>4</v>
      </c>
      <c r="C105" s="17" t="str">
        <f t="shared" si="4"/>
        <v>01/04/2002</v>
      </c>
      <c r="D105" s="11">
        <v>117268.23</v>
      </c>
      <c r="E105" s="11">
        <v>3168.6</v>
      </c>
      <c r="F105" s="11">
        <v>485.2</v>
      </c>
      <c r="G105" s="11">
        <v>236.9</v>
      </c>
      <c r="H105" s="11">
        <v>0</v>
      </c>
      <c r="I105" s="11">
        <v>3034</v>
      </c>
      <c r="J105" s="11">
        <v>8673.5</v>
      </c>
      <c r="K105" s="11">
        <v>1141.4000000000001</v>
      </c>
      <c r="L105" s="11" t="s">
        <v>16</v>
      </c>
      <c r="M105" s="11">
        <v>24274.5</v>
      </c>
      <c r="N105" s="12">
        <v>158282.32999999999</v>
      </c>
    </row>
    <row r="106" spans="1:14" x14ac:dyDescent="0.3">
      <c r="A106" s="15"/>
      <c r="B106" s="20">
        <v>5</v>
      </c>
      <c r="C106" s="17" t="str">
        <f t="shared" si="4"/>
        <v>01/05/2002</v>
      </c>
      <c r="D106" s="11">
        <v>116607.12</v>
      </c>
      <c r="E106" s="11">
        <v>3168.6</v>
      </c>
      <c r="F106" s="11">
        <v>498.4</v>
      </c>
      <c r="G106" s="11">
        <v>236.9</v>
      </c>
      <c r="H106" s="11">
        <v>0</v>
      </c>
      <c r="I106" s="11">
        <v>3034.2</v>
      </c>
      <c r="J106" s="11">
        <v>8647.5</v>
      </c>
      <c r="K106" s="11">
        <v>1141.4000000000001</v>
      </c>
      <c r="L106" s="11" t="s">
        <v>16</v>
      </c>
      <c r="M106" s="11">
        <v>23968.400000000001</v>
      </c>
      <c r="N106" s="12">
        <v>157302.51999999999</v>
      </c>
    </row>
    <row r="107" spans="1:14" x14ac:dyDescent="0.3">
      <c r="A107" s="15"/>
      <c r="B107" s="20">
        <v>6</v>
      </c>
      <c r="C107" s="17" t="str">
        <f t="shared" si="4"/>
        <v>01/06/2002</v>
      </c>
      <c r="D107" s="11">
        <v>120410.19</v>
      </c>
      <c r="E107" s="11">
        <v>3380.1</v>
      </c>
      <c r="F107" s="11">
        <v>531.6</v>
      </c>
      <c r="G107" s="11">
        <v>236.9</v>
      </c>
      <c r="H107" s="11">
        <v>0</v>
      </c>
      <c r="I107" s="11">
        <v>3910.2</v>
      </c>
      <c r="J107" s="11">
        <v>8496.7000000000007</v>
      </c>
      <c r="K107" s="11">
        <v>1141.4000000000001</v>
      </c>
      <c r="L107" s="11" t="s">
        <v>16</v>
      </c>
      <c r="M107" s="11">
        <v>23894.2</v>
      </c>
      <c r="N107" s="12">
        <v>162001.29</v>
      </c>
    </row>
    <row r="108" spans="1:14" x14ac:dyDescent="0.3">
      <c r="A108" s="15"/>
      <c r="B108" s="20">
        <v>7</v>
      </c>
      <c r="C108" s="17" t="str">
        <f t="shared" si="4"/>
        <v>01/07/2002</v>
      </c>
      <c r="D108" s="11">
        <v>122037.44</v>
      </c>
      <c r="E108" s="11">
        <v>3378.3</v>
      </c>
      <c r="F108" s="11">
        <v>531.6</v>
      </c>
      <c r="G108" s="11">
        <v>296.89999999999998</v>
      </c>
      <c r="H108" s="11">
        <v>0</v>
      </c>
      <c r="I108" s="11">
        <v>3124.4</v>
      </c>
      <c r="J108" s="11">
        <v>8455.7999999999993</v>
      </c>
      <c r="K108" s="11">
        <v>1141.4000000000001</v>
      </c>
      <c r="L108" s="11" t="s">
        <v>16</v>
      </c>
      <c r="M108" s="11">
        <v>23790.5</v>
      </c>
      <c r="N108" s="12">
        <v>162756.34</v>
      </c>
    </row>
    <row r="109" spans="1:14" x14ac:dyDescent="0.3">
      <c r="A109" s="15"/>
      <c r="B109" s="20">
        <v>8</v>
      </c>
      <c r="C109" s="17" t="str">
        <f t="shared" si="4"/>
        <v>01/08/2002</v>
      </c>
      <c r="D109" s="11">
        <v>122846.19</v>
      </c>
      <c r="E109" s="11">
        <v>3378.1</v>
      </c>
      <c r="F109" s="11">
        <v>548</v>
      </c>
      <c r="G109" s="11">
        <v>296.8</v>
      </c>
      <c r="H109" s="11">
        <v>0</v>
      </c>
      <c r="I109" s="11">
        <v>3117</v>
      </c>
      <c r="J109" s="11">
        <v>8406</v>
      </c>
      <c r="K109" s="11">
        <v>1141.4000000000001</v>
      </c>
      <c r="L109" s="11" t="s">
        <v>16</v>
      </c>
      <c r="M109" s="11">
        <v>23564.7</v>
      </c>
      <c r="N109" s="12">
        <v>163298.19</v>
      </c>
    </row>
    <row r="110" spans="1:14" x14ac:dyDescent="0.3">
      <c r="A110" s="15"/>
      <c r="B110" s="20">
        <v>9</v>
      </c>
      <c r="C110" s="17" t="str">
        <f t="shared" si="4"/>
        <v>01/09/2002</v>
      </c>
      <c r="D110" s="11">
        <v>121836.26</v>
      </c>
      <c r="E110" s="11">
        <v>3322.3</v>
      </c>
      <c r="F110" s="11">
        <v>545.6</v>
      </c>
      <c r="G110" s="11">
        <v>296.8</v>
      </c>
      <c r="H110" s="11">
        <v>0</v>
      </c>
      <c r="I110" s="11">
        <v>2968.8</v>
      </c>
      <c r="J110" s="11">
        <v>8368.1</v>
      </c>
      <c r="K110" s="11">
        <v>1141.4000000000001</v>
      </c>
      <c r="L110" s="11" t="s">
        <v>16</v>
      </c>
      <c r="M110" s="11">
        <v>23341.8</v>
      </c>
      <c r="N110" s="12">
        <v>161821.06</v>
      </c>
    </row>
    <row r="111" spans="1:14" x14ac:dyDescent="0.3">
      <c r="A111" s="15"/>
      <c r="B111" s="20">
        <v>10</v>
      </c>
      <c r="C111" s="17" t="str">
        <f t="shared" si="4"/>
        <v>01/10/2002</v>
      </c>
      <c r="D111" s="11">
        <v>121799.95</v>
      </c>
      <c r="E111" s="11">
        <v>3223.2</v>
      </c>
      <c r="F111" s="11">
        <v>545.6</v>
      </c>
      <c r="G111" s="11">
        <v>296.8</v>
      </c>
      <c r="H111" s="11">
        <v>0</v>
      </c>
      <c r="I111" s="11">
        <v>2957.4</v>
      </c>
      <c r="J111" s="11">
        <v>8423.2000000000007</v>
      </c>
      <c r="K111" s="11">
        <v>1141.4000000000001</v>
      </c>
      <c r="L111" s="11" t="s">
        <v>16</v>
      </c>
      <c r="M111" s="11">
        <v>23299.5</v>
      </c>
      <c r="N111" s="12">
        <v>161687.04999999999</v>
      </c>
    </row>
    <row r="112" spans="1:14" x14ac:dyDescent="0.3">
      <c r="A112" s="15"/>
      <c r="B112" s="20">
        <v>11</v>
      </c>
      <c r="C112" s="17" t="str">
        <f t="shared" si="4"/>
        <v>01/11/2002</v>
      </c>
      <c r="D112" s="11">
        <v>123800.99</v>
      </c>
      <c r="E112" s="11">
        <v>3223.2</v>
      </c>
      <c r="F112" s="11">
        <v>559.6</v>
      </c>
      <c r="G112" s="11">
        <v>296.8</v>
      </c>
      <c r="H112" s="11">
        <v>0</v>
      </c>
      <c r="I112" s="11">
        <v>2930</v>
      </c>
      <c r="J112" s="11">
        <v>8088.5</v>
      </c>
      <c r="K112" s="11">
        <v>1141.4000000000001</v>
      </c>
      <c r="L112" s="11" t="s">
        <v>16</v>
      </c>
      <c r="M112" s="11">
        <v>23187.8</v>
      </c>
      <c r="N112" s="12">
        <v>163228.29</v>
      </c>
    </row>
    <row r="113" spans="1:14" x14ac:dyDescent="0.3">
      <c r="A113" s="15"/>
      <c r="B113" s="20">
        <v>12</v>
      </c>
      <c r="C113" s="17" t="str">
        <f t="shared" si="4"/>
        <v>01/12/2002</v>
      </c>
      <c r="D113" s="11">
        <v>124302.35</v>
      </c>
      <c r="E113" s="11">
        <v>3315.5</v>
      </c>
      <c r="F113" s="11">
        <v>585</v>
      </c>
      <c r="G113" s="11">
        <v>29.4</v>
      </c>
      <c r="H113" s="11">
        <v>0</v>
      </c>
      <c r="I113" s="11">
        <v>2902.2</v>
      </c>
      <c r="J113" s="11">
        <v>8015.3</v>
      </c>
      <c r="K113" s="11">
        <v>570.70000000000005</v>
      </c>
      <c r="L113" s="11" t="s">
        <v>16</v>
      </c>
      <c r="M113" s="11">
        <v>22548.400000000001</v>
      </c>
      <c r="N113" s="12">
        <v>162268.85</v>
      </c>
    </row>
    <row r="114" spans="1:14" x14ac:dyDescent="0.3">
      <c r="A114" s="15">
        <v>2003</v>
      </c>
      <c r="B114" s="20">
        <v>1</v>
      </c>
      <c r="C114" s="17" t="str">
        <f>IF(ISNUMBER(B114), TEXT(DATE(2003, B114, 1), "dd/mm/yyyy"), "")</f>
        <v>01/01/2003</v>
      </c>
      <c r="D114" s="11">
        <v>124475.49</v>
      </c>
      <c r="E114" s="11">
        <v>3277.6</v>
      </c>
      <c r="F114" s="11">
        <v>585</v>
      </c>
      <c r="G114" s="11">
        <v>29.4</v>
      </c>
      <c r="H114" s="11">
        <v>0</v>
      </c>
      <c r="I114" s="11">
        <v>2896.9</v>
      </c>
      <c r="J114" s="11">
        <v>8026.3</v>
      </c>
      <c r="K114" s="11">
        <v>570.70000000000005</v>
      </c>
      <c r="L114" s="11" t="s">
        <v>16</v>
      </c>
      <c r="M114" s="11">
        <v>22613.1</v>
      </c>
      <c r="N114" s="12">
        <v>162474.49</v>
      </c>
    </row>
    <row r="115" spans="1:14" x14ac:dyDescent="0.3">
      <c r="A115" s="15"/>
      <c r="B115" s="20">
        <v>2</v>
      </c>
      <c r="C115" s="17" t="str">
        <f t="shared" ref="C115:C125" si="5">IF(ISNUMBER(B115), TEXT(DATE(2003, B115, 1), "dd/mm/yyyy"), "")</f>
        <v>01/02/2003</v>
      </c>
      <c r="D115" s="11">
        <v>125292.71</v>
      </c>
      <c r="E115" s="11">
        <v>3243.8</v>
      </c>
      <c r="F115" s="11">
        <v>587.6</v>
      </c>
      <c r="G115" s="11">
        <v>29.4</v>
      </c>
      <c r="H115" s="11">
        <v>0</v>
      </c>
      <c r="I115" s="11">
        <v>2893.5</v>
      </c>
      <c r="J115" s="11">
        <v>8260.4</v>
      </c>
      <c r="K115" s="11">
        <v>570.70000000000005</v>
      </c>
      <c r="L115" s="11" t="s">
        <v>16</v>
      </c>
      <c r="M115" s="11">
        <v>22519.599999999999</v>
      </c>
      <c r="N115" s="12">
        <v>163397.71</v>
      </c>
    </row>
    <row r="116" spans="1:14" x14ac:dyDescent="0.3">
      <c r="A116" s="15"/>
      <c r="B116" s="20">
        <v>3</v>
      </c>
      <c r="C116" s="17" t="str">
        <f t="shared" si="5"/>
        <v>01/03/2003</v>
      </c>
      <c r="D116" s="11">
        <v>125399.09</v>
      </c>
      <c r="E116" s="11">
        <v>3493.3</v>
      </c>
      <c r="F116" s="11">
        <v>593.6</v>
      </c>
      <c r="G116" s="11">
        <v>29.1</v>
      </c>
      <c r="H116" s="11">
        <v>0</v>
      </c>
      <c r="I116" s="11">
        <v>2892.6</v>
      </c>
      <c r="J116" s="11">
        <v>8342.6</v>
      </c>
      <c r="K116" s="11">
        <v>570.70000000000005</v>
      </c>
      <c r="L116" s="11" t="s">
        <v>16</v>
      </c>
      <c r="M116" s="11">
        <v>22179.7</v>
      </c>
      <c r="N116" s="12">
        <v>163500.69</v>
      </c>
    </row>
    <row r="117" spans="1:14" x14ac:dyDescent="0.3">
      <c r="A117" s="15"/>
      <c r="B117" s="20">
        <v>4</v>
      </c>
      <c r="C117" s="17" t="str">
        <f t="shared" si="5"/>
        <v>01/04/2003</v>
      </c>
      <c r="D117" s="11">
        <v>127766.89</v>
      </c>
      <c r="E117" s="11">
        <v>3493.3</v>
      </c>
      <c r="F117" s="11">
        <v>593.6</v>
      </c>
      <c r="G117" s="11">
        <v>29.1</v>
      </c>
      <c r="H117" s="11">
        <v>0</v>
      </c>
      <c r="I117" s="11">
        <v>2890.9</v>
      </c>
      <c r="J117" s="11">
        <v>8419.5</v>
      </c>
      <c r="K117" s="11">
        <v>570.70000000000005</v>
      </c>
      <c r="L117" s="11" t="s">
        <v>16</v>
      </c>
      <c r="M117" s="11">
        <v>22102.9</v>
      </c>
      <c r="N117" s="12">
        <v>165866.89000000001</v>
      </c>
    </row>
    <row r="118" spans="1:14" x14ac:dyDescent="0.3">
      <c r="A118" s="15"/>
      <c r="B118" s="20">
        <v>5</v>
      </c>
      <c r="C118" s="17" t="str">
        <f t="shared" si="5"/>
        <v>01/05/2003</v>
      </c>
      <c r="D118" s="11">
        <v>131402.01999999999</v>
      </c>
      <c r="E118" s="11">
        <v>3493.3</v>
      </c>
      <c r="F118" s="11">
        <v>604.5</v>
      </c>
      <c r="G118" s="11">
        <v>29.1</v>
      </c>
      <c r="H118" s="11">
        <v>0</v>
      </c>
      <c r="I118" s="11">
        <v>2891.3</v>
      </c>
      <c r="J118" s="11">
        <v>8437.9</v>
      </c>
      <c r="K118" s="11">
        <v>570.70000000000005</v>
      </c>
      <c r="L118" s="11" t="s">
        <v>16</v>
      </c>
      <c r="M118" s="11">
        <v>22259.200000000001</v>
      </c>
      <c r="N118" s="12">
        <v>169688.02</v>
      </c>
    </row>
    <row r="119" spans="1:14" x14ac:dyDescent="0.3">
      <c r="A119" s="15"/>
      <c r="B119" s="20">
        <v>6</v>
      </c>
      <c r="C119" s="17" t="str">
        <f t="shared" si="5"/>
        <v>01/06/2003</v>
      </c>
      <c r="D119" s="11">
        <v>133608.32999999999</v>
      </c>
      <c r="E119" s="11">
        <v>3713.5</v>
      </c>
      <c r="F119" s="11">
        <v>616.5</v>
      </c>
      <c r="G119" s="11">
        <v>29</v>
      </c>
      <c r="H119" s="11">
        <v>0</v>
      </c>
      <c r="I119" s="11">
        <v>2890.4</v>
      </c>
      <c r="J119" s="11">
        <v>8511.2999999999993</v>
      </c>
      <c r="K119" s="11">
        <v>570.70000000000005</v>
      </c>
      <c r="L119" s="11" t="s">
        <v>16</v>
      </c>
      <c r="M119" s="11">
        <v>22132.5</v>
      </c>
      <c r="N119" s="12">
        <v>172072.23</v>
      </c>
    </row>
    <row r="120" spans="1:14" x14ac:dyDescent="0.3">
      <c r="A120" s="15"/>
      <c r="B120" s="20">
        <v>7</v>
      </c>
      <c r="C120" s="17" t="str">
        <f t="shared" si="5"/>
        <v>01/07/2003</v>
      </c>
      <c r="D120" s="11">
        <v>138058.57999999999</v>
      </c>
      <c r="E120" s="11">
        <v>3711.6</v>
      </c>
      <c r="F120" s="11">
        <v>616.5</v>
      </c>
      <c r="G120" s="11">
        <v>26.9</v>
      </c>
      <c r="H120" s="11">
        <v>0</v>
      </c>
      <c r="I120" s="11">
        <v>2888.8</v>
      </c>
      <c r="J120" s="11">
        <v>8582.1</v>
      </c>
      <c r="K120" s="11">
        <v>570.70000000000005</v>
      </c>
      <c r="L120" s="11" t="s">
        <v>16</v>
      </c>
      <c r="M120" s="11">
        <v>21822.2</v>
      </c>
      <c r="N120" s="12">
        <v>176277.38</v>
      </c>
    </row>
    <row r="121" spans="1:14" x14ac:dyDescent="0.3">
      <c r="A121" s="15"/>
      <c r="B121" s="20">
        <v>8</v>
      </c>
      <c r="C121" s="17" t="str">
        <f t="shared" si="5"/>
        <v>01/08/2003</v>
      </c>
      <c r="D121" s="11">
        <v>139834.76</v>
      </c>
      <c r="E121" s="11">
        <v>3711.4</v>
      </c>
      <c r="F121" s="11">
        <v>627.70000000000005</v>
      </c>
      <c r="G121" s="11">
        <v>26.9</v>
      </c>
      <c r="H121" s="11">
        <v>0</v>
      </c>
      <c r="I121" s="11">
        <v>2891.3</v>
      </c>
      <c r="J121" s="11">
        <v>8666.6</v>
      </c>
      <c r="K121" s="11">
        <v>570.70000000000005</v>
      </c>
      <c r="L121" s="11" t="s">
        <v>16</v>
      </c>
      <c r="M121" s="11">
        <v>21812.400000000001</v>
      </c>
      <c r="N121" s="12">
        <v>178141.76</v>
      </c>
    </row>
    <row r="122" spans="1:14" x14ac:dyDescent="0.3">
      <c r="A122" s="15"/>
      <c r="B122" s="20">
        <v>9</v>
      </c>
      <c r="C122" s="17" t="str">
        <f t="shared" si="5"/>
        <v>01/09/2003</v>
      </c>
      <c r="D122" s="11">
        <v>147660.38</v>
      </c>
      <c r="E122" s="11">
        <v>3720.9</v>
      </c>
      <c r="F122" s="11">
        <v>648.1</v>
      </c>
      <c r="G122" s="11">
        <v>26.7</v>
      </c>
      <c r="H122" s="11">
        <v>0</v>
      </c>
      <c r="I122" s="11">
        <v>2890.1</v>
      </c>
      <c r="J122" s="11">
        <v>8752.4</v>
      </c>
      <c r="K122" s="11">
        <v>570.70000000000005</v>
      </c>
      <c r="L122" s="11" t="s">
        <v>16</v>
      </c>
      <c r="M122" s="11">
        <v>21835.7</v>
      </c>
      <c r="N122" s="12">
        <v>186104.98</v>
      </c>
    </row>
    <row r="123" spans="1:14" x14ac:dyDescent="0.3">
      <c r="A123" s="15"/>
      <c r="B123" s="20">
        <v>10</v>
      </c>
      <c r="C123" s="17" t="str">
        <f t="shared" si="5"/>
        <v>01/10/2003</v>
      </c>
      <c r="D123" s="11">
        <v>158849.76</v>
      </c>
      <c r="E123" s="11">
        <v>3609.7</v>
      </c>
      <c r="F123" s="11">
        <v>651.79999999999995</v>
      </c>
      <c r="G123" s="11">
        <v>26.7</v>
      </c>
      <c r="H123" s="11">
        <v>0</v>
      </c>
      <c r="I123" s="11">
        <v>2891.2</v>
      </c>
      <c r="J123" s="11">
        <v>8826.2999999999993</v>
      </c>
      <c r="K123" s="11">
        <v>570.70000000000005</v>
      </c>
      <c r="L123" s="11" t="s">
        <v>16</v>
      </c>
      <c r="M123" s="11">
        <v>21753</v>
      </c>
      <c r="N123" s="12">
        <v>197179.16</v>
      </c>
    </row>
    <row r="124" spans="1:14" x14ac:dyDescent="0.3">
      <c r="A124" s="15"/>
      <c r="B124" s="20">
        <v>11</v>
      </c>
      <c r="C124" s="17" t="str">
        <f t="shared" si="5"/>
        <v>01/11/2003</v>
      </c>
      <c r="D124" s="11">
        <v>160102.09</v>
      </c>
      <c r="E124" s="11">
        <v>3584.4</v>
      </c>
      <c r="F124" s="11">
        <v>655.5</v>
      </c>
      <c r="G124" s="11">
        <v>98.7</v>
      </c>
      <c r="H124" s="11">
        <v>0</v>
      </c>
      <c r="I124" s="11">
        <v>2891.3</v>
      </c>
      <c r="J124" s="11">
        <v>8950.4</v>
      </c>
      <c r="K124" s="11">
        <v>570.70000000000005</v>
      </c>
      <c r="L124" s="11" t="s">
        <v>16</v>
      </c>
      <c r="M124" s="11">
        <v>21725.9</v>
      </c>
      <c r="N124" s="12">
        <v>198578.99</v>
      </c>
    </row>
    <row r="125" spans="1:14" x14ac:dyDescent="0.3">
      <c r="A125" s="15"/>
      <c r="B125" s="20">
        <v>12</v>
      </c>
      <c r="C125" s="17" t="str">
        <f t="shared" si="5"/>
        <v>01/12/2003</v>
      </c>
      <c r="D125" s="11">
        <v>163648.88</v>
      </c>
      <c r="E125" s="11">
        <v>3652</v>
      </c>
      <c r="F125" s="11">
        <v>685</v>
      </c>
      <c r="G125" s="11">
        <v>98.5</v>
      </c>
      <c r="H125" s="11">
        <v>0</v>
      </c>
      <c r="I125" s="11">
        <v>2893.7</v>
      </c>
      <c r="J125" s="11">
        <v>8946.1</v>
      </c>
      <c r="K125" s="11" t="s">
        <v>16</v>
      </c>
      <c r="L125" s="11" t="s">
        <v>16</v>
      </c>
      <c r="M125" s="11">
        <v>21483.5</v>
      </c>
      <c r="N125" s="12">
        <v>201407.68</v>
      </c>
    </row>
    <row r="126" spans="1:14" x14ac:dyDescent="0.3">
      <c r="A126" s="15">
        <v>2004</v>
      </c>
      <c r="B126" s="20">
        <v>1</v>
      </c>
      <c r="C126" s="17" t="str">
        <f>IF(ISNUMBER(B126), TEXT(DATE(2004, B126, 1), "dd/mm/yyyy"), "")</f>
        <v>01/01/2004</v>
      </c>
      <c r="D126" s="11">
        <v>174533.06</v>
      </c>
      <c r="E126" s="11">
        <v>3652.6</v>
      </c>
      <c r="F126" s="11">
        <v>688.7</v>
      </c>
      <c r="G126" s="11">
        <v>98.4</v>
      </c>
      <c r="H126" s="11">
        <v>0</v>
      </c>
      <c r="I126" s="11">
        <v>2891.1</v>
      </c>
      <c r="J126" s="11">
        <v>9115.6</v>
      </c>
      <c r="K126" s="11" t="s">
        <v>16</v>
      </c>
      <c r="L126" s="11" t="s">
        <v>16</v>
      </c>
      <c r="M126" s="11">
        <v>21325.3</v>
      </c>
      <c r="N126" s="12">
        <v>212304.76</v>
      </c>
    </row>
    <row r="127" spans="1:14" x14ac:dyDescent="0.3">
      <c r="A127" s="15"/>
      <c r="B127" s="20">
        <v>2</v>
      </c>
      <c r="C127" s="17" t="str">
        <f t="shared" ref="C127:C136" si="6">IF(ISNUMBER(B127), TEXT(DATE(2004, B127, 1), "dd/mm/yyyy"), "")</f>
        <v>01/02/2004</v>
      </c>
      <c r="D127" s="11">
        <v>180266.21</v>
      </c>
      <c r="E127" s="11">
        <v>3653.1</v>
      </c>
      <c r="F127" s="11">
        <v>692.3</v>
      </c>
      <c r="G127" s="11">
        <v>98.2</v>
      </c>
      <c r="H127" s="11">
        <v>0</v>
      </c>
      <c r="I127" s="11">
        <v>2891.3</v>
      </c>
      <c r="J127" s="11">
        <v>9266.4</v>
      </c>
      <c r="K127" s="11" t="s">
        <v>16</v>
      </c>
      <c r="L127" s="11" t="s">
        <v>16</v>
      </c>
      <c r="M127" s="11">
        <v>21281.599999999999</v>
      </c>
      <c r="N127" s="12">
        <v>218149.11</v>
      </c>
    </row>
    <row r="128" spans="1:14" x14ac:dyDescent="0.3">
      <c r="A128" s="15"/>
      <c r="B128" s="20">
        <v>3</v>
      </c>
      <c r="C128" s="17" t="str">
        <f t="shared" si="6"/>
        <v>01/03/2004</v>
      </c>
      <c r="D128" s="11">
        <v>188561.83</v>
      </c>
      <c r="E128" s="11">
        <v>3412</v>
      </c>
      <c r="F128" s="11">
        <v>693.3</v>
      </c>
      <c r="G128" s="11">
        <v>98.1</v>
      </c>
      <c r="H128" s="11">
        <v>0</v>
      </c>
      <c r="I128" s="11">
        <v>2891.5</v>
      </c>
      <c r="J128" s="11">
        <v>9379.4</v>
      </c>
      <c r="K128" s="11" t="s">
        <v>16</v>
      </c>
      <c r="L128" s="11" t="s">
        <v>16</v>
      </c>
      <c r="M128" s="11">
        <v>20824.099999999999</v>
      </c>
      <c r="N128" s="12">
        <v>225860.23</v>
      </c>
    </row>
    <row r="129" spans="1:14" x14ac:dyDescent="0.3">
      <c r="A129" s="15"/>
      <c r="B129" s="20">
        <v>4</v>
      </c>
      <c r="C129" s="17" t="str">
        <f t="shared" si="6"/>
        <v>01/04/2004</v>
      </c>
      <c r="D129" s="11">
        <v>196543.28</v>
      </c>
      <c r="E129" s="11">
        <v>3275.1</v>
      </c>
      <c r="F129" s="11">
        <v>696.8</v>
      </c>
      <c r="G129" s="11">
        <v>97.9</v>
      </c>
      <c r="H129" s="11">
        <v>0</v>
      </c>
      <c r="I129" s="11">
        <v>2891.7</v>
      </c>
      <c r="J129" s="11">
        <v>9505.7999999999993</v>
      </c>
      <c r="K129" s="11" t="s">
        <v>16</v>
      </c>
      <c r="L129" s="11" t="s">
        <v>16</v>
      </c>
      <c r="M129" s="11">
        <v>20734.3</v>
      </c>
      <c r="N129" s="12">
        <v>233744.88</v>
      </c>
    </row>
    <row r="130" spans="1:14" x14ac:dyDescent="0.3">
      <c r="A130" s="15"/>
      <c r="B130" s="20">
        <v>5</v>
      </c>
      <c r="C130" s="17" t="str">
        <f t="shared" si="6"/>
        <v>01/05/2004</v>
      </c>
      <c r="D130" s="11">
        <v>198552.95</v>
      </c>
      <c r="E130" s="11">
        <v>3275.2</v>
      </c>
      <c r="F130" s="11">
        <v>700.3</v>
      </c>
      <c r="G130" s="11">
        <v>224.1</v>
      </c>
      <c r="H130" s="11">
        <v>0</v>
      </c>
      <c r="I130" s="11">
        <v>2889.7</v>
      </c>
      <c r="J130" s="11">
        <v>9630.7999999999993</v>
      </c>
      <c r="K130" s="11" t="s">
        <v>16</v>
      </c>
      <c r="L130" s="11" t="s">
        <v>16</v>
      </c>
      <c r="M130" s="11">
        <v>20665.400000000001</v>
      </c>
      <c r="N130" s="12">
        <v>235938.45</v>
      </c>
    </row>
    <row r="131" spans="1:14" x14ac:dyDescent="0.3">
      <c r="A131" s="15"/>
      <c r="B131" s="20">
        <v>6</v>
      </c>
      <c r="C131" s="17" t="str">
        <f t="shared" si="6"/>
        <v>01/06/2004</v>
      </c>
      <c r="D131" s="11">
        <v>198542.83</v>
      </c>
      <c r="E131" s="11">
        <v>3180.7</v>
      </c>
      <c r="F131" s="11">
        <v>697.3</v>
      </c>
      <c r="G131" s="11">
        <v>223.6</v>
      </c>
      <c r="H131" s="11">
        <v>0</v>
      </c>
      <c r="I131" s="11">
        <v>2887.3</v>
      </c>
      <c r="J131" s="11">
        <v>9755</v>
      </c>
      <c r="K131" s="11" t="s">
        <v>16</v>
      </c>
      <c r="L131" s="11" t="s">
        <v>16</v>
      </c>
      <c r="M131" s="11">
        <v>20609.099999999999</v>
      </c>
      <c r="N131" s="12">
        <v>235895.83</v>
      </c>
    </row>
    <row r="132" spans="1:14" x14ac:dyDescent="0.3">
      <c r="A132" s="15"/>
      <c r="B132" s="20">
        <v>7</v>
      </c>
      <c r="C132" s="17" t="str">
        <f t="shared" si="6"/>
        <v>01/07/2004</v>
      </c>
      <c r="D132" s="11">
        <v>200316.46</v>
      </c>
      <c r="E132" s="11">
        <v>3179.2</v>
      </c>
      <c r="F132" s="11">
        <v>701.1</v>
      </c>
      <c r="G132" s="11">
        <v>223.6</v>
      </c>
      <c r="H132" s="11">
        <v>0</v>
      </c>
      <c r="I132" s="11">
        <v>2886.1</v>
      </c>
      <c r="J132" s="11">
        <v>9904.4</v>
      </c>
      <c r="K132" s="11" t="s">
        <v>16</v>
      </c>
      <c r="L132" s="11" t="s">
        <v>16</v>
      </c>
      <c r="M132" s="11">
        <v>20411.3</v>
      </c>
      <c r="N132" s="12">
        <v>237622.16</v>
      </c>
    </row>
    <row r="133" spans="1:14" x14ac:dyDescent="0.3">
      <c r="A133" s="15"/>
      <c r="B133" s="20">
        <v>8</v>
      </c>
      <c r="C133" s="17" t="str">
        <f t="shared" si="6"/>
        <v>01/08/2004</v>
      </c>
      <c r="D133" s="11">
        <v>201137.12</v>
      </c>
      <c r="E133" s="11">
        <v>3125.6</v>
      </c>
      <c r="F133" s="11">
        <v>705.5</v>
      </c>
      <c r="G133" s="11">
        <v>223.6</v>
      </c>
      <c r="H133" s="11">
        <v>0</v>
      </c>
      <c r="I133" s="11">
        <v>2886.1</v>
      </c>
      <c r="J133" s="11">
        <v>9886.4</v>
      </c>
      <c r="K133" s="11" t="s">
        <v>16</v>
      </c>
      <c r="L133" s="11" t="s">
        <v>16</v>
      </c>
      <c r="M133" s="11">
        <v>20386</v>
      </c>
      <c r="N133" s="12">
        <v>238350.32</v>
      </c>
    </row>
    <row r="134" spans="1:14" x14ac:dyDescent="0.3">
      <c r="A134" s="15"/>
      <c r="B134" s="20">
        <v>9</v>
      </c>
      <c r="C134" s="17" t="str">
        <f t="shared" si="6"/>
        <v>01/09/2004</v>
      </c>
      <c r="D134" s="11">
        <v>210230.73</v>
      </c>
      <c r="E134" s="11">
        <v>3095.4</v>
      </c>
      <c r="F134" s="11">
        <v>711</v>
      </c>
      <c r="G134" s="11">
        <v>222.6</v>
      </c>
      <c r="H134" s="11">
        <v>0</v>
      </c>
      <c r="I134" s="11">
        <v>2886.2</v>
      </c>
      <c r="J134" s="11">
        <v>10060</v>
      </c>
      <c r="K134" s="11" t="s">
        <v>16</v>
      </c>
      <c r="L134" s="11" t="s">
        <v>16</v>
      </c>
      <c r="M134" s="11">
        <v>20273.2</v>
      </c>
      <c r="N134" s="12">
        <v>247479.13</v>
      </c>
    </row>
    <row r="135" spans="1:14" x14ac:dyDescent="0.3">
      <c r="A135" s="15"/>
      <c r="B135" s="20">
        <v>10</v>
      </c>
      <c r="C135" s="17" t="str">
        <f t="shared" si="6"/>
        <v>01/10/2004</v>
      </c>
      <c r="D135" s="11">
        <v>220166.09</v>
      </c>
      <c r="E135" s="11">
        <v>3048.2</v>
      </c>
      <c r="F135" s="11">
        <v>715.2</v>
      </c>
      <c r="G135" s="11">
        <v>221.1</v>
      </c>
      <c r="H135" s="11">
        <v>0</v>
      </c>
      <c r="I135" s="11">
        <v>2886.4</v>
      </c>
      <c r="J135" s="11">
        <v>10162.9</v>
      </c>
      <c r="K135" s="11" t="s">
        <v>16</v>
      </c>
      <c r="L135" s="11" t="s">
        <v>16</v>
      </c>
      <c r="M135" s="11">
        <v>20236.2</v>
      </c>
      <c r="N135" s="12">
        <v>257436.09</v>
      </c>
    </row>
    <row r="136" spans="1:14" x14ac:dyDescent="0.3">
      <c r="A136" s="15"/>
      <c r="B136" s="20">
        <v>11</v>
      </c>
      <c r="C136" s="17" t="str">
        <f t="shared" si="6"/>
        <v>01/11/2004</v>
      </c>
      <c r="D136" s="11">
        <v>233660.96</v>
      </c>
      <c r="E136" s="11">
        <v>2960.1</v>
      </c>
      <c r="F136" s="11">
        <v>719.8</v>
      </c>
      <c r="G136" s="11">
        <v>221.1</v>
      </c>
      <c r="H136" s="11">
        <v>0</v>
      </c>
      <c r="I136" s="11">
        <v>2887.3</v>
      </c>
      <c r="J136" s="11">
        <v>10369</v>
      </c>
      <c r="K136" s="11" t="s">
        <v>16</v>
      </c>
      <c r="L136" s="11" t="s">
        <v>16</v>
      </c>
      <c r="M136" s="11">
        <v>20085.400000000001</v>
      </c>
      <c r="N136" s="12">
        <v>270903.65999999997</v>
      </c>
    </row>
    <row r="137" spans="1:14" x14ac:dyDescent="0.3">
      <c r="A137" s="15"/>
      <c r="B137" s="20">
        <v>12</v>
      </c>
      <c r="C137" s="17" t="str">
        <f>IF(ISNUMBER(B137), TEXT(DATE(2004, B137, 1), "dd/mm/yyyy"), "")</f>
        <v>01/12/2004</v>
      </c>
      <c r="D137" s="11">
        <v>247880.64</v>
      </c>
      <c r="E137" s="11">
        <v>3068.4</v>
      </c>
      <c r="F137" s="11">
        <v>765.3</v>
      </c>
      <c r="G137" s="11">
        <v>221.1</v>
      </c>
      <c r="H137" s="11">
        <v>0</v>
      </c>
      <c r="I137" s="11">
        <v>2887.5</v>
      </c>
      <c r="J137" s="11">
        <v>10637</v>
      </c>
      <c r="K137" s="11" t="s">
        <v>16</v>
      </c>
      <c r="L137" s="11" t="s">
        <v>16</v>
      </c>
      <c r="M137" s="11">
        <v>19649.599999999999</v>
      </c>
      <c r="N137" s="12">
        <v>285109.53999999998</v>
      </c>
    </row>
    <row r="138" spans="1:14" x14ac:dyDescent="0.3">
      <c r="A138" s="15">
        <v>2005</v>
      </c>
      <c r="B138" s="20">
        <v>1</v>
      </c>
      <c r="C138" s="17" t="str">
        <f>IF(ISNUMBER(B138), TEXT(DATE(2005, B138, 1), "dd/mm/yyyy"), "")</f>
        <v>01/01/2005</v>
      </c>
      <c r="D138" s="11">
        <v>258995.55</v>
      </c>
      <c r="E138" s="11">
        <v>3068.6</v>
      </c>
      <c r="F138" s="11">
        <v>769.9</v>
      </c>
      <c r="G138" s="11">
        <v>221.1</v>
      </c>
      <c r="H138" s="11">
        <v>0</v>
      </c>
      <c r="I138" s="11">
        <v>2888.9</v>
      </c>
      <c r="J138" s="11">
        <v>10861.8</v>
      </c>
      <c r="K138" s="11" t="s">
        <v>16</v>
      </c>
      <c r="L138" s="11" t="s">
        <v>16</v>
      </c>
      <c r="M138" s="11">
        <v>19727</v>
      </c>
      <c r="N138" s="12">
        <v>296532.84999999998</v>
      </c>
    </row>
    <row r="139" spans="1:14" x14ac:dyDescent="0.3">
      <c r="A139" s="15"/>
      <c r="B139" s="20">
        <v>2</v>
      </c>
      <c r="C139" s="17" t="str">
        <f t="shared" ref="C139:C149" si="7">IF(ISNUMBER(B139), TEXT(DATE(2005, B139, 1), "dd/mm/yyyy"), "")</f>
        <v>01/02/2005</v>
      </c>
      <c r="D139" s="11">
        <v>267389.38</v>
      </c>
      <c r="E139" s="11">
        <v>2949.8</v>
      </c>
      <c r="F139" s="11">
        <v>774.7</v>
      </c>
      <c r="G139" s="11">
        <v>321.10000000000002</v>
      </c>
      <c r="H139" s="11">
        <v>0</v>
      </c>
      <c r="I139" s="11">
        <v>2889.1</v>
      </c>
      <c r="J139" s="11">
        <v>10983.7</v>
      </c>
      <c r="K139" s="11" t="s">
        <v>16</v>
      </c>
      <c r="L139" s="11" t="s">
        <v>16</v>
      </c>
      <c r="M139" s="11">
        <v>19397.5</v>
      </c>
      <c r="N139" s="12">
        <v>304705.28000000003</v>
      </c>
    </row>
    <row r="140" spans="1:14" x14ac:dyDescent="0.3">
      <c r="A140" s="15"/>
      <c r="B140" s="20">
        <v>3</v>
      </c>
      <c r="C140" s="17" t="str">
        <f t="shared" si="7"/>
        <v>01/03/2005</v>
      </c>
      <c r="D140" s="11">
        <v>269845.09000000003</v>
      </c>
      <c r="E140" s="11">
        <v>2867</v>
      </c>
      <c r="F140" s="11">
        <v>758</v>
      </c>
      <c r="G140" s="11">
        <v>520.9</v>
      </c>
      <c r="H140" s="11">
        <v>0</v>
      </c>
      <c r="I140" s="11">
        <v>2880.9</v>
      </c>
      <c r="J140" s="11">
        <v>11191.1</v>
      </c>
      <c r="K140" s="11" t="s">
        <v>16</v>
      </c>
      <c r="L140" s="11" t="s">
        <v>16</v>
      </c>
      <c r="M140" s="11">
        <v>18666.7</v>
      </c>
      <c r="N140" s="12">
        <v>306729.69</v>
      </c>
    </row>
    <row r="141" spans="1:14" x14ac:dyDescent="0.3">
      <c r="A141" s="15"/>
      <c r="B141" s="20">
        <v>4</v>
      </c>
      <c r="C141" s="17" t="str">
        <f t="shared" si="7"/>
        <v>01/04/2005</v>
      </c>
      <c r="D141" s="11">
        <v>274869.37</v>
      </c>
      <c r="E141" s="11">
        <v>2867.2</v>
      </c>
      <c r="F141" s="11">
        <v>762.5</v>
      </c>
      <c r="G141" s="11">
        <v>615</v>
      </c>
      <c r="H141" s="11">
        <v>0</v>
      </c>
      <c r="I141" s="11">
        <v>2878.5</v>
      </c>
      <c r="J141" s="11">
        <v>11324.1</v>
      </c>
      <c r="K141" s="11" t="s">
        <v>16</v>
      </c>
      <c r="L141" s="11" t="s">
        <v>16</v>
      </c>
      <c r="M141" s="11">
        <v>18581.2</v>
      </c>
      <c r="N141" s="12">
        <v>311897.87</v>
      </c>
    </row>
    <row r="142" spans="1:14" x14ac:dyDescent="0.3">
      <c r="A142" s="15"/>
      <c r="B142" s="20">
        <v>5</v>
      </c>
      <c r="C142" s="17" t="str">
        <f t="shared" si="7"/>
        <v>01/05/2005</v>
      </c>
      <c r="D142" s="11">
        <v>279488.38</v>
      </c>
      <c r="E142" s="11">
        <v>2587.1999999999998</v>
      </c>
      <c r="F142" s="11">
        <v>767.4</v>
      </c>
      <c r="G142" s="11">
        <v>614.79999999999995</v>
      </c>
      <c r="H142" s="11">
        <v>0</v>
      </c>
      <c r="I142" s="11">
        <v>2878.7</v>
      </c>
      <c r="J142" s="11">
        <v>11139.7</v>
      </c>
      <c r="K142" s="11" t="s">
        <v>16</v>
      </c>
      <c r="L142" s="11" t="s">
        <v>16</v>
      </c>
      <c r="M142" s="11">
        <v>18402.900000000001</v>
      </c>
      <c r="N142" s="12">
        <v>315879.08</v>
      </c>
    </row>
    <row r="143" spans="1:14" x14ac:dyDescent="0.3">
      <c r="A143" s="15"/>
      <c r="B143" s="20">
        <v>6</v>
      </c>
      <c r="C143" s="17" t="str">
        <f t="shared" si="7"/>
        <v>01/06/2005</v>
      </c>
      <c r="D143" s="11">
        <v>280857.98</v>
      </c>
      <c r="E143" s="11">
        <v>2494</v>
      </c>
      <c r="F143" s="11">
        <v>744</v>
      </c>
      <c r="G143" s="11">
        <v>614.5</v>
      </c>
      <c r="H143" s="11">
        <v>0</v>
      </c>
      <c r="I143" s="11">
        <v>2878.8</v>
      </c>
      <c r="J143" s="11">
        <v>11253</v>
      </c>
      <c r="K143" s="11" t="s">
        <v>16</v>
      </c>
      <c r="L143" s="11" t="s">
        <v>16</v>
      </c>
      <c r="M143" s="11">
        <v>18313.8</v>
      </c>
      <c r="N143" s="12">
        <v>317156.09999999998</v>
      </c>
    </row>
    <row r="144" spans="1:14" x14ac:dyDescent="0.3">
      <c r="A144" s="15"/>
      <c r="B144" s="20">
        <v>7</v>
      </c>
      <c r="C144" s="17" t="str">
        <f t="shared" si="7"/>
        <v>01/07/2005</v>
      </c>
      <c r="D144" s="11">
        <v>294137.68</v>
      </c>
      <c r="E144" s="11">
        <v>2276.8000000000002</v>
      </c>
      <c r="F144" s="11">
        <v>748.1</v>
      </c>
      <c r="G144" s="11">
        <v>614.20000000000005</v>
      </c>
      <c r="H144" s="11">
        <v>0</v>
      </c>
      <c r="I144" s="11">
        <v>2878.9</v>
      </c>
      <c r="J144" s="11">
        <v>11438.4</v>
      </c>
      <c r="K144" s="11" t="s">
        <v>16</v>
      </c>
      <c r="L144" s="11" t="s">
        <v>16</v>
      </c>
      <c r="M144" s="11">
        <v>16605.3</v>
      </c>
      <c r="N144" s="12">
        <v>328699.40000000002</v>
      </c>
    </row>
    <row r="145" spans="1:14" x14ac:dyDescent="0.3">
      <c r="A145" s="15"/>
      <c r="B145" s="20">
        <v>8</v>
      </c>
      <c r="C145" s="17" t="str">
        <f t="shared" si="7"/>
        <v>01/08/2005</v>
      </c>
      <c r="D145" s="11">
        <v>299835.38</v>
      </c>
      <c r="E145" s="11">
        <v>2276.4</v>
      </c>
      <c r="F145" s="11">
        <v>751.8</v>
      </c>
      <c r="G145" s="11">
        <v>614</v>
      </c>
      <c r="H145" s="11">
        <v>0</v>
      </c>
      <c r="I145" s="11">
        <v>2878.5</v>
      </c>
      <c r="J145" s="11">
        <v>11651.4</v>
      </c>
      <c r="K145" s="11" t="s">
        <v>16</v>
      </c>
      <c r="L145" s="11" t="s">
        <v>16</v>
      </c>
      <c r="M145" s="11">
        <v>16446.7</v>
      </c>
      <c r="N145" s="12">
        <v>334454.2</v>
      </c>
    </row>
    <row r="146" spans="1:14" x14ac:dyDescent="0.3">
      <c r="A146" s="15"/>
      <c r="B146" s="20">
        <v>9</v>
      </c>
      <c r="C146" s="17" t="str">
        <f t="shared" si="7"/>
        <v>01/09/2005</v>
      </c>
      <c r="D146" s="11">
        <v>298709.49</v>
      </c>
      <c r="E146" s="11">
        <v>1988.3</v>
      </c>
      <c r="F146" s="11">
        <v>746.1</v>
      </c>
      <c r="G146" s="11">
        <v>613.79999999999995</v>
      </c>
      <c r="H146" s="11">
        <v>0</v>
      </c>
      <c r="I146" s="11">
        <v>2878.4</v>
      </c>
      <c r="J146" s="11">
        <v>11856.4</v>
      </c>
      <c r="K146" s="11" t="s">
        <v>16</v>
      </c>
      <c r="L146" s="11" t="s">
        <v>16</v>
      </c>
      <c r="M146" s="11">
        <v>16847.8</v>
      </c>
      <c r="N146" s="12">
        <v>333640.3</v>
      </c>
    </row>
    <row r="147" spans="1:14" x14ac:dyDescent="0.3">
      <c r="A147" s="15"/>
      <c r="B147" s="20">
        <v>10</v>
      </c>
      <c r="C147" s="17" t="str">
        <f t="shared" si="7"/>
        <v>01/10/2005</v>
      </c>
      <c r="D147" s="11">
        <v>286383.96000000002</v>
      </c>
      <c r="E147" s="11">
        <v>1988.5</v>
      </c>
      <c r="F147" s="11">
        <v>750.1</v>
      </c>
      <c r="G147" s="11">
        <v>963.5</v>
      </c>
      <c r="H147" s="11">
        <v>0</v>
      </c>
      <c r="I147" s="11">
        <v>2878.2</v>
      </c>
      <c r="J147" s="11">
        <v>12035.1</v>
      </c>
      <c r="K147" s="11" t="s">
        <v>16</v>
      </c>
      <c r="L147" s="11" t="s">
        <v>16</v>
      </c>
      <c r="M147" s="11">
        <v>16561</v>
      </c>
      <c r="N147" s="12">
        <v>321560.40000000002</v>
      </c>
    </row>
    <row r="148" spans="1:14" x14ac:dyDescent="0.3">
      <c r="A148" s="15"/>
      <c r="B148" s="20">
        <v>11</v>
      </c>
      <c r="C148" s="17" t="str">
        <f t="shared" si="7"/>
        <v>01/11/2005</v>
      </c>
      <c r="D148" s="11">
        <v>271378.71999999997</v>
      </c>
      <c r="E148" s="11">
        <v>1988.7</v>
      </c>
      <c r="F148" s="11">
        <v>753.2</v>
      </c>
      <c r="G148" s="11">
        <v>963.2</v>
      </c>
      <c r="H148" s="11">
        <v>0</v>
      </c>
      <c r="I148" s="11">
        <v>2878.4</v>
      </c>
      <c r="J148" s="11">
        <v>12135.5</v>
      </c>
      <c r="K148" s="11" t="s">
        <v>16</v>
      </c>
      <c r="L148" s="11" t="s">
        <v>16</v>
      </c>
      <c r="M148" s="11">
        <v>15950.9</v>
      </c>
      <c r="N148" s="12">
        <v>306048.59999999998</v>
      </c>
    </row>
    <row r="149" spans="1:14" x14ac:dyDescent="0.3">
      <c r="A149" s="15"/>
      <c r="B149" s="20">
        <v>12</v>
      </c>
      <c r="C149" s="17" t="str">
        <f t="shared" si="7"/>
        <v>01/12/2005</v>
      </c>
      <c r="D149" s="11">
        <v>263328.01799999998</v>
      </c>
      <c r="E149" s="11">
        <v>1186.3</v>
      </c>
      <c r="F149" s="11">
        <v>748.3</v>
      </c>
      <c r="G149" s="11">
        <v>961</v>
      </c>
      <c r="H149" s="11">
        <v>0</v>
      </c>
      <c r="I149" s="11">
        <v>2878.9</v>
      </c>
      <c r="J149" s="11">
        <v>10295.700000000001</v>
      </c>
      <c r="K149" s="11" t="s">
        <v>16</v>
      </c>
      <c r="L149" s="11" t="s">
        <v>16</v>
      </c>
      <c r="M149" s="11">
        <v>16034.581999999995</v>
      </c>
      <c r="N149" s="12">
        <v>295432.8</v>
      </c>
    </row>
    <row r="150" spans="1:14" x14ac:dyDescent="0.3">
      <c r="A150" s="15">
        <v>2006</v>
      </c>
      <c r="B150" s="20">
        <v>1</v>
      </c>
      <c r="C150" s="17" t="str">
        <f>IF(ISNUMBER(B150), TEXT(DATE(2006, B150, 1), "dd/mm/yyyy"), "")</f>
        <v>01/01/2006</v>
      </c>
      <c r="D150" s="11">
        <v>266332.15000000002</v>
      </c>
      <c r="E150" s="11">
        <v>1186.5</v>
      </c>
      <c r="F150" s="11">
        <v>751.7</v>
      </c>
      <c r="G150" s="11">
        <v>960.8</v>
      </c>
      <c r="H150" s="11">
        <v>0</v>
      </c>
      <c r="I150" s="11">
        <v>2877.2</v>
      </c>
      <c r="J150" s="11">
        <v>10406.5</v>
      </c>
      <c r="K150" s="11" t="s">
        <v>16</v>
      </c>
      <c r="L150" s="11" t="s">
        <v>16</v>
      </c>
      <c r="M150" s="11">
        <v>15674.9</v>
      </c>
      <c r="N150" s="12">
        <v>298189.8</v>
      </c>
    </row>
    <row r="151" spans="1:14" x14ac:dyDescent="0.3">
      <c r="A151" s="15"/>
      <c r="B151" s="20">
        <v>2</v>
      </c>
      <c r="C151" s="17" t="str">
        <f t="shared" ref="C151:C161" si="8">IF(ISNUMBER(B151), TEXT(DATE(2006, B151, 1), "dd/mm/yyyy"), "")</f>
        <v>01/02/2006</v>
      </c>
      <c r="D151" s="11">
        <v>269710.86</v>
      </c>
      <c r="E151" s="11">
        <v>1186.7</v>
      </c>
      <c r="F151" s="11">
        <v>752.7</v>
      </c>
      <c r="G151" s="11">
        <v>960.5</v>
      </c>
      <c r="H151" s="11">
        <v>0</v>
      </c>
      <c r="I151" s="11">
        <v>2877.3</v>
      </c>
      <c r="J151" s="11">
        <v>10348.200000000001</v>
      </c>
      <c r="K151" s="11" t="s">
        <v>16</v>
      </c>
      <c r="L151" s="11" t="s">
        <v>16</v>
      </c>
      <c r="M151" s="11">
        <v>15695.7</v>
      </c>
      <c r="N151" s="12">
        <v>301531.90000000002</v>
      </c>
    </row>
    <row r="152" spans="1:14" x14ac:dyDescent="0.3">
      <c r="A152" s="15"/>
      <c r="B152" s="20">
        <v>3</v>
      </c>
      <c r="C152" s="17" t="str">
        <f t="shared" si="8"/>
        <v>01/03/2006</v>
      </c>
      <c r="D152" s="11">
        <v>268776.64</v>
      </c>
      <c r="E152" s="11">
        <v>1040.8</v>
      </c>
      <c r="F152" s="11">
        <v>741.1</v>
      </c>
      <c r="G152" s="11">
        <v>1085.3</v>
      </c>
      <c r="H152" s="11">
        <v>0</v>
      </c>
      <c r="I152" s="11">
        <v>2877.4</v>
      </c>
      <c r="J152" s="11">
        <v>10429.1</v>
      </c>
      <c r="K152" s="11" t="s">
        <v>16</v>
      </c>
      <c r="L152" s="11" t="s">
        <v>16</v>
      </c>
      <c r="M152" s="11">
        <v>14988.9</v>
      </c>
      <c r="N152" s="12">
        <v>299939.20000000001</v>
      </c>
    </row>
    <row r="153" spans="1:14" x14ac:dyDescent="0.3">
      <c r="A153" s="15"/>
      <c r="B153" s="20">
        <v>4</v>
      </c>
      <c r="C153" s="17" t="str">
        <f t="shared" si="8"/>
        <v>01/04/2006</v>
      </c>
      <c r="D153" s="11">
        <v>276221.71999999997</v>
      </c>
      <c r="E153" s="11">
        <v>1040.9000000000001</v>
      </c>
      <c r="F153" s="11">
        <v>743.1</v>
      </c>
      <c r="G153" s="11">
        <v>1084.4000000000001</v>
      </c>
      <c r="H153" s="11">
        <v>0</v>
      </c>
      <c r="I153" s="11">
        <v>2877.6</v>
      </c>
      <c r="J153" s="11">
        <v>10473.4</v>
      </c>
      <c r="K153" s="11" t="s">
        <v>16</v>
      </c>
      <c r="L153" s="11" t="s">
        <v>16</v>
      </c>
      <c r="M153" s="11">
        <v>14524</v>
      </c>
      <c r="N153" s="12">
        <v>306965.09999999998</v>
      </c>
    </row>
    <row r="154" spans="1:14" x14ac:dyDescent="0.3">
      <c r="A154" s="15"/>
      <c r="B154" s="20">
        <v>5</v>
      </c>
      <c r="C154" s="17" t="str">
        <f t="shared" si="8"/>
        <v>01/05/2006</v>
      </c>
      <c r="D154" s="11">
        <v>287720.359</v>
      </c>
      <c r="E154" s="11">
        <v>1041.0999999999999</v>
      </c>
      <c r="F154" s="11">
        <v>743.8</v>
      </c>
      <c r="G154" s="11">
        <v>1084.2</v>
      </c>
      <c r="H154" s="11">
        <v>0</v>
      </c>
      <c r="I154" s="11">
        <v>2877.3</v>
      </c>
      <c r="J154" s="11">
        <v>10553.1</v>
      </c>
      <c r="K154" s="11" t="s">
        <v>16</v>
      </c>
      <c r="L154" s="11" t="s">
        <v>16</v>
      </c>
      <c r="M154" s="11">
        <v>14514.9</v>
      </c>
      <c r="N154" s="12">
        <v>318534.8</v>
      </c>
    </row>
    <row r="155" spans="1:14" x14ac:dyDescent="0.3">
      <c r="A155" s="15"/>
      <c r="B155" s="20">
        <v>6</v>
      </c>
      <c r="C155" s="17" t="str">
        <f t="shared" si="8"/>
        <v>01/06/2006</v>
      </c>
      <c r="D155" s="11">
        <v>287448.66399999999</v>
      </c>
      <c r="E155" s="11">
        <v>1062.5</v>
      </c>
      <c r="F155" s="11">
        <v>762.06</v>
      </c>
      <c r="G155" s="11">
        <v>1223.9000000000001</v>
      </c>
      <c r="H155" s="11">
        <v>0</v>
      </c>
      <c r="I155" s="11">
        <v>2877.2</v>
      </c>
      <c r="J155" s="11">
        <v>10685.5</v>
      </c>
      <c r="K155" s="11" t="s">
        <v>16</v>
      </c>
      <c r="L155" s="11" t="s">
        <v>16</v>
      </c>
      <c r="M155" s="11">
        <v>14257.8</v>
      </c>
      <c r="N155" s="12">
        <v>318317.59999999998</v>
      </c>
    </row>
    <row r="156" spans="1:14" x14ac:dyDescent="0.3">
      <c r="A156" s="15"/>
      <c r="B156" s="20">
        <v>7</v>
      </c>
      <c r="C156" s="17" t="str">
        <f t="shared" si="8"/>
        <v>01/07/2006</v>
      </c>
      <c r="D156" s="11">
        <v>288634.63799999998</v>
      </c>
      <c r="E156" s="11">
        <v>1062.7</v>
      </c>
      <c r="F156" s="11">
        <v>764</v>
      </c>
      <c r="G156" s="11">
        <v>1223.7</v>
      </c>
      <c r="H156" s="11">
        <v>0</v>
      </c>
      <c r="I156" s="11">
        <v>2877.4</v>
      </c>
      <c r="J156" s="11">
        <v>10783.5</v>
      </c>
      <c r="K156" s="11" t="s">
        <v>16</v>
      </c>
      <c r="L156" s="11" t="s">
        <v>16</v>
      </c>
      <c r="M156" s="11">
        <v>14434.7</v>
      </c>
      <c r="N156" s="12">
        <v>319780.59999999998</v>
      </c>
    </row>
    <row r="157" spans="1:14" x14ac:dyDescent="0.3">
      <c r="A157" s="15"/>
      <c r="B157" s="20">
        <v>8</v>
      </c>
      <c r="C157" s="17" t="str">
        <f t="shared" si="8"/>
        <v>01/08/2006</v>
      </c>
      <c r="D157" s="11">
        <v>289427.46500000003</v>
      </c>
      <c r="E157" s="11">
        <v>1062.3</v>
      </c>
      <c r="F157" s="11">
        <v>766.2</v>
      </c>
      <c r="G157" s="11">
        <v>1223.5999999999999</v>
      </c>
      <c r="H157" s="11">
        <v>0</v>
      </c>
      <c r="I157" s="11">
        <v>2866</v>
      </c>
      <c r="J157" s="11">
        <v>10803.6</v>
      </c>
      <c r="K157" s="11" t="s">
        <v>16</v>
      </c>
      <c r="L157" s="11" t="s">
        <v>16</v>
      </c>
      <c r="M157" s="11">
        <v>14357.8</v>
      </c>
      <c r="N157" s="12">
        <v>320507</v>
      </c>
    </row>
    <row r="158" spans="1:14" x14ac:dyDescent="0.3">
      <c r="A158" s="15"/>
      <c r="B158" s="20">
        <v>9</v>
      </c>
      <c r="C158" s="17" t="str">
        <f t="shared" si="8"/>
        <v>01/09/2006</v>
      </c>
      <c r="D158" s="11">
        <v>291253.42100000003</v>
      </c>
      <c r="E158" s="11">
        <v>1067.3</v>
      </c>
      <c r="F158" s="11">
        <v>771.9</v>
      </c>
      <c r="G158" s="11">
        <v>1272.9000000000001</v>
      </c>
      <c r="H158" s="11">
        <v>0</v>
      </c>
      <c r="I158" s="11">
        <v>2865.6</v>
      </c>
      <c r="J158" s="11">
        <v>10916.2</v>
      </c>
      <c r="K158" s="11" t="s">
        <v>16</v>
      </c>
      <c r="L158" s="11" t="s">
        <v>16</v>
      </c>
      <c r="M158" s="11">
        <v>14558.9</v>
      </c>
      <c r="N158" s="12">
        <v>322706.2</v>
      </c>
    </row>
    <row r="159" spans="1:14" x14ac:dyDescent="0.3">
      <c r="A159" s="15"/>
      <c r="B159" s="20">
        <v>10</v>
      </c>
      <c r="C159" s="17" t="str">
        <f t="shared" si="8"/>
        <v>01/10/2006</v>
      </c>
      <c r="D159" s="11">
        <v>291690.27899999998</v>
      </c>
      <c r="E159" s="11">
        <v>953.6</v>
      </c>
      <c r="F159" s="11">
        <v>774.1</v>
      </c>
      <c r="G159" s="11">
        <v>1422.7</v>
      </c>
      <c r="H159" s="11">
        <v>0</v>
      </c>
      <c r="I159" s="11">
        <v>2865.7</v>
      </c>
      <c r="J159" s="11">
        <v>10943</v>
      </c>
      <c r="K159" s="11" t="s">
        <v>16</v>
      </c>
      <c r="L159" s="11" t="s">
        <v>16</v>
      </c>
      <c r="M159" s="11">
        <v>14282.3</v>
      </c>
      <c r="N159" s="12">
        <v>322931.7</v>
      </c>
    </row>
    <row r="160" spans="1:14" x14ac:dyDescent="0.3">
      <c r="A160" s="15"/>
      <c r="B160" s="20">
        <v>11</v>
      </c>
      <c r="C160" s="17" t="str">
        <f t="shared" si="8"/>
        <v>01/11/2006</v>
      </c>
      <c r="D160" s="11">
        <v>293280.26300000004</v>
      </c>
      <c r="E160" s="11">
        <v>832.2</v>
      </c>
      <c r="F160" s="11">
        <v>776.1</v>
      </c>
      <c r="G160" s="11">
        <v>1355.6</v>
      </c>
      <c r="H160" s="11">
        <v>0</v>
      </c>
      <c r="I160" s="11">
        <v>3229</v>
      </c>
      <c r="J160" s="11">
        <v>10947.7</v>
      </c>
      <c r="K160" s="11" t="s">
        <v>16</v>
      </c>
      <c r="L160" s="11" t="s">
        <v>16</v>
      </c>
      <c r="M160" s="11">
        <v>14770.2</v>
      </c>
      <c r="N160" s="12">
        <v>325191.09999999998</v>
      </c>
    </row>
    <row r="161" spans="1:14" x14ac:dyDescent="0.3">
      <c r="A161" s="15"/>
      <c r="B161" s="20">
        <v>12</v>
      </c>
      <c r="C161" s="17" t="str">
        <f t="shared" si="8"/>
        <v>01/12/2006</v>
      </c>
      <c r="D161" s="11">
        <v>288871.21400000004</v>
      </c>
      <c r="E161" s="11">
        <v>793.4</v>
      </c>
      <c r="F161" s="11">
        <v>756.9</v>
      </c>
      <c r="G161" s="11">
        <v>1504.2</v>
      </c>
      <c r="H161" s="11">
        <v>0</v>
      </c>
      <c r="I161" s="11">
        <v>4626.6000000000004</v>
      </c>
      <c r="J161" s="11">
        <v>12924.7</v>
      </c>
      <c r="K161" s="11" t="s">
        <v>16</v>
      </c>
      <c r="L161" s="11" t="s">
        <v>16</v>
      </c>
      <c r="M161" s="11">
        <v>13551</v>
      </c>
      <c r="N161" s="12">
        <v>323028</v>
      </c>
    </row>
    <row r="162" spans="1:14" x14ac:dyDescent="0.3">
      <c r="A162" s="15">
        <v>2007</v>
      </c>
      <c r="B162" s="20">
        <v>1</v>
      </c>
      <c r="C162" s="17" t="str">
        <f>IF(ISNUMBER(B162), TEXT(DATE(2007, B162, 1), "dd/mm/yyyy"), "")</f>
        <v>01/01/2007</v>
      </c>
      <c r="D162" s="11">
        <v>292571.2</v>
      </c>
      <c r="E162" s="11">
        <v>793.6</v>
      </c>
      <c r="F162" s="11">
        <v>758.7</v>
      </c>
      <c r="G162" s="11">
        <v>1682.7</v>
      </c>
      <c r="H162" s="11">
        <v>0</v>
      </c>
      <c r="I162" s="11">
        <v>17489.3</v>
      </c>
      <c r="J162" s="11">
        <v>12544.7</v>
      </c>
      <c r="K162" s="11" t="s">
        <v>16</v>
      </c>
      <c r="L162" s="11" t="s">
        <v>16</v>
      </c>
      <c r="M162" s="11">
        <v>13585.2</v>
      </c>
      <c r="N162" s="12">
        <v>339425.4</v>
      </c>
    </row>
    <row r="163" spans="1:14" x14ac:dyDescent="0.3">
      <c r="A163" s="15"/>
      <c r="B163" s="20">
        <v>2</v>
      </c>
      <c r="C163" s="17" t="str">
        <f t="shared" ref="C163:C172" si="9">IF(ISNUMBER(B163), TEXT(DATE(2007, B163, 1), "dd/mm/yyyy"), "")</f>
        <v>01/02/2007</v>
      </c>
      <c r="D163" s="11">
        <v>304400.5</v>
      </c>
      <c r="E163" s="11">
        <v>793.7</v>
      </c>
      <c r="F163" s="11">
        <v>759.8</v>
      </c>
      <c r="G163" s="11">
        <v>1807.6</v>
      </c>
      <c r="H163" s="11">
        <v>0</v>
      </c>
      <c r="I163" s="11">
        <v>28562.2</v>
      </c>
      <c r="J163" s="11">
        <v>12579.4</v>
      </c>
      <c r="K163" s="11" t="s">
        <v>16</v>
      </c>
      <c r="L163" s="11" t="s">
        <v>16</v>
      </c>
      <c r="M163" s="11">
        <v>13619.2</v>
      </c>
      <c r="N163" s="12">
        <v>362522.4</v>
      </c>
    </row>
    <row r="164" spans="1:14" x14ac:dyDescent="0.3">
      <c r="A164" s="15"/>
      <c r="B164" s="20">
        <v>3</v>
      </c>
      <c r="C164" s="17" t="str">
        <f t="shared" si="9"/>
        <v>01/03/2007</v>
      </c>
      <c r="D164" s="11">
        <v>304399.40000000002</v>
      </c>
      <c r="E164" s="11">
        <v>782.3</v>
      </c>
      <c r="F164" s="11">
        <v>750</v>
      </c>
      <c r="G164" s="11">
        <v>1807.4</v>
      </c>
      <c r="H164" s="11">
        <v>0</v>
      </c>
      <c r="I164" s="11">
        <v>37371.5</v>
      </c>
      <c r="J164" s="11">
        <v>12479.7</v>
      </c>
      <c r="K164" s="11" t="s">
        <v>16</v>
      </c>
      <c r="L164" s="11" t="s">
        <v>16</v>
      </c>
      <c r="M164" s="11">
        <v>13492.7</v>
      </c>
      <c r="N164" s="12">
        <v>371083</v>
      </c>
    </row>
    <row r="165" spans="1:14" x14ac:dyDescent="0.3">
      <c r="A165" s="15"/>
      <c r="B165" s="20">
        <v>4</v>
      </c>
      <c r="C165" s="17" t="str">
        <f t="shared" si="9"/>
        <v>01/04/2007</v>
      </c>
      <c r="D165" s="11">
        <v>314805.8</v>
      </c>
      <c r="E165" s="11">
        <v>699</v>
      </c>
      <c r="F165" s="11">
        <v>751.5</v>
      </c>
      <c r="G165" s="11">
        <v>1807.3</v>
      </c>
      <c r="H165" s="11">
        <v>0</v>
      </c>
      <c r="I165" s="11">
        <v>45787.1</v>
      </c>
      <c r="J165" s="11">
        <v>12405.2</v>
      </c>
      <c r="K165" s="11" t="s">
        <v>16</v>
      </c>
      <c r="L165" s="11" t="s">
        <v>16</v>
      </c>
      <c r="M165" s="11">
        <v>13483.4</v>
      </c>
      <c r="N165" s="12">
        <v>389739.3</v>
      </c>
    </row>
    <row r="166" spans="1:14" x14ac:dyDescent="0.3">
      <c r="A166" s="15"/>
      <c r="B166" s="20">
        <v>5</v>
      </c>
      <c r="C166" s="17" t="str">
        <f t="shared" si="9"/>
        <v>01/05/2007</v>
      </c>
      <c r="D166" s="11">
        <v>338051.85590433003</v>
      </c>
      <c r="E166" s="11">
        <v>699.10796994000009</v>
      </c>
      <c r="F166" s="11">
        <v>752.79360149000001</v>
      </c>
      <c r="G166" s="11">
        <v>1833.2</v>
      </c>
      <c r="H166" s="11">
        <v>0</v>
      </c>
      <c r="I166" s="11">
        <v>67706.399999999994</v>
      </c>
      <c r="J166" s="11">
        <v>12435.5</v>
      </c>
      <c r="K166" s="11" t="s">
        <v>16</v>
      </c>
      <c r="L166" s="11" t="s">
        <v>16</v>
      </c>
      <c r="M166" s="11">
        <v>12214.7</v>
      </c>
      <c r="N166" s="12">
        <v>433693.6</v>
      </c>
    </row>
    <row r="167" spans="1:14" x14ac:dyDescent="0.3">
      <c r="A167" s="15"/>
      <c r="B167" s="20">
        <v>6</v>
      </c>
      <c r="C167" s="17" t="str">
        <f t="shared" si="9"/>
        <v>01/06/2007</v>
      </c>
      <c r="D167" s="11">
        <v>338320.05525867001</v>
      </c>
      <c r="E167" s="11">
        <v>699.26096497000003</v>
      </c>
      <c r="F167" s="11">
        <v>755.6</v>
      </c>
      <c r="G167" s="11">
        <v>1833.1</v>
      </c>
      <c r="H167" s="11">
        <v>0</v>
      </c>
      <c r="I167" s="11">
        <v>73345.7</v>
      </c>
      <c r="J167" s="11">
        <v>12440.8</v>
      </c>
      <c r="K167" s="11" t="s">
        <v>16</v>
      </c>
      <c r="L167" s="11" t="s">
        <v>16</v>
      </c>
      <c r="M167" s="11">
        <v>12124.9</v>
      </c>
      <c r="N167" s="12">
        <v>439519.4</v>
      </c>
    </row>
    <row r="168" spans="1:14" x14ac:dyDescent="0.3">
      <c r="A168" s="15"/>
      <c r="B168" s="20">
        <v>7</v>
      </c>
      <c r="C168" s="17" t="str">
        <f t="shared" si="9"/>
        <v>01/07/2007</v>
      </c>
      <c r="D168" s="11">
        <v>338668.31698603998</v>
      </c>
      <c r="E168" s="11">
        <v>641.43098654999994</v>
      </c>
      <c r="F168" s="11">
        <v>756.94105922000006</v>
      </c>
      <c r="G168" s="11">
        <v>2008.2</v>
      </c>
      <c r="H168" s="11">
        <v>0</v>
      </c>
      <c r="I168" s="11">
        <v>72984.100000000006</v>
      </c>
      <c r="J168" s="11">
        <v>12447.2</v>
      </c>
      <c r="K168" s="11" t="s">
        <v>16</v>
      </c>
      <c r="L168" s="11" t="s">
        <v>16</v>
      </c>
      <c r="M168" s="11">
        <v>12198.2</v>
      </c>
      <c r="N168" s="12">
        <v>439704.4</v>
      </c>
    </row>
    <row r="169" spans="1:14" x14ac:dyDescent="0.3">
      <c r="A169" s="15"/>
      <c r="B169" s="20">
        <v>8</v>
      </c>
      <c r="C169" s="17" t="str">
        <f t="shared" si="9"/>
        <v>01/08/2007</v>
      </c>
      <c r="D169" s="11">
        <v>332706.86139699002</v>
      </c>
      <c r="E169" s="11">
        <v>641.08406014000002</v>
      </c>
      <c r="F169" s="11">
        <v>757.80529617999991</v>
      </c>
      <c r="G169" s="11">
        <v>2008.102973</v>
      </c>
      <c r="H169" s="11">
        <v>0</v>
      </c>
      <c r="I169" s="11">
        <v>52865.148999999998</v>
      </c>
      <c r="J169" s="11">
        <v>12454.852459</v>
      </c>
      <c r="K169" s="11" t="s">
        <v>16</v>
      </c>
      <c r="L169" s="11" t="s">
        <v>16</v>
      </c>
      <c r="M169" s="11">
        <v>12167.116265000001</v>
      </c>
      <c r="N169" s="12">
        <v>413600.97145000001</v>
      </c>
    </row>
    <row r="170" spans="1:14" x14ac:dyDescent="0.3">
      <c r="A170" s="15"/>
      <c r="B170" s="20">
        <v>9</v>
      </c>
      <c r="C170" s="17" t="str">
        <f t="shared" si="9"/>
        <v>01/09/2007</v>
      </c>
      <c r="D170" s="11">
        <v>334031.7</v>
      </c>
      <c r="E170" s="11">
        <v>637.73854984000002</v>
      </c>
      <c r="F170" s="11">
        <v>766.71815621000007</v>
      </c>
      <c r="G170" s="11">
        <v>2143.2502469999999</v>
      </c>
      <c r="H170" s="11">
        <v>0</v>
      </c>
      <c r="I170" s="11">
        <v>52847.911999999997</v>
      </c>
      <c r="J170" s="11">
        <v>12519.787122</v>
      </c>
      <c r="K170" s="11" t="s">
        <v>16</v>
      </c>
      <c r="L170" s="11" t="s">
        <v>16</v>
      </c>
      <c r="M170" s="11">
        <v>12178.879666999999</v>
      </c>
      <c r="N170" s="12">
        <v>415125.98836800002</v>
      </c>
    </row>
    <row r="171" spans="1:14" x14ac:dyDescent="0.3">
      <c r="A171" s="15"/>
      <c r="B171" s="20">
        <v>10</v>
      </c>
      <c r="C171" s="17" t="str">
        <f t="shared" si="9"/>
        <v>01/10/2007</v>
      </c>
      <c r="D171" s="11">
        <v>338828.69785274001</v>
      </c>
      <c r="E171" s="11">
        <v>637.91973770999994</v>
      </c>
      <c r="F171" s="11">
        <v>767.76913861000003</v>
      </c>
      <c r="G171" s="11">
        <v>2319.3483249999999</v>
      </c>
      <c r="H171" s="11">
        <v>0</v>
      </c>
      <c r="I171" s="11">
        <v>56651.428999999996</v>
      </c>
      <c r="J171" s="11">
        <v>12446.055681</v>
      </c>
      <c r="K171" s="11" t="s">
        <v>16</v>
      </c>
      <c r="L171" s="11" t="s">
        <v>16</v>
      </c>
      <c r="M171" s="11">
        <v>12210.558514</v>
      </c>
      <c r="N171" s="12">
        <v>423861.77824999997</v>
      </c>
    </row>
    <row r="172" spans="1:14" x14ac:dyDescent="0.3">
      <c r="A172" s="15"/>
      <c r="B172" s="20">
        <v>11</v>
      </c>
      <c r="C172" s="17" t="str">
        <f t="shared" si="9"/>
        <v>01/11/2007</v>
      </c>
      <c r="D172" s="11">
        <v>343733.47404663003</v>
      </c>
      <c r="E172" s="11">
        <v>638.09508544999994</v>
      </c>
      <c r="F172" s="11">
        <v>768.45326519000002</v>
      </c>
      <c r="G172" s="11">
        <v>2469.2765890000001</v>
      </c>
      <c r="H172" s="11">
        <v>0</v>
      </c>
      <c r="I172" s="11">
        <v>60740.475400000003</v>
      </c>
      <c r="J172" s="11">
        <v>12401.894</v>
      </c>
      <c r="K172" s="11" t="s">
        <v>16</v>
      </c>
      <c r="L172" s="11" t="s">
        <v>16</v>
      </c>
      <c r="M172" s="11">
        <v>12227.041528</v>
      </c>
      <c r="N172" s="12">
        <v>432978.70991400001</v>
      </c>
    </row>
    <row r="173" spans="1:14" x14ac:dyDescent="0.3">
      <c r="A173" s="15"/>
      <c r="B173" s="20">
        <v>12</v>
      </c>
      <c r="C173" s="17" t="str">
        <f>IF(ISNUMBER(B173), TEXT(DATE(2007, B173, 1), "dd/mm/yyyy"), "")</f>
        <v>01/12/2007</v>
      </c>
      <c r="D173" s="11">
        <v>334338.60639386997</v>
      </c>
      <c r="E173" s="11">
        <v>617.47289653999997</v>
      </c>
      <c r="F173" s="11">
        <v>760.95067213999994</v>
      </c>
      <c r="G173" s="11">
        <v>2468.2036320000002</v>
      </c>
      <c r="H173" s="11">
        <v>0</v>
      </c>
      <c r="I173" s="11">
        <v>62470.044300000001</v>
      </c>
      <c r="J173" s="11">
        <v>12288.159901000001</v>
      </c>
      <c r="K173" s="11" t="s">
        <v>16</v>
      </c>
      <c r="L173" s="11" t="s">
        <v>16</v>
      </c>
      <c r="M173" s="11">
        <v>11937.972319</v>
      </c>
      <c r="N173" s="12">
        <v>424881.41020599997</v>
      </c>
    </row>
    <row r="174" spans="1:14" x14ac:dyDescent="0.3">
      <c r="A174" s="15">
        <v>2008</v>
      </c>
      <c r="B174" s="16">
        <v>1</v>
      </c>
      <c r="C174" s="17" t="str">
        <f>IF(ISNUMBER(B174), TEXT(DATE(2008, B174, 1), "dd/mm/yyyy"), "")</f>
        <v>01/01/2008</v>
      </c>
      <c r="D174" s="11">
        <v>360215.68682278</v>
      </c>
      <c r="E174" s="11">
        <v>617.65106171000002</v>
      </c>
      <c r="F174" s="11">
        <v>761.83360505999997</v>
      </c>
      <c r="G174" s="11">
        <v>2468.1306760000002</v>
      </c>
      <c r="H174" s="11">
        <v>0</v>
      </c>
      <c r="I174" s="11">
        <v>62086.451272999999</v>
      </c>
      <c r="J174" s="11">
        <v>12214.407311000001</v>
      </c>
      <c r="K174" s="11" t="s">
        <v>16</v>
      </c>
      <c r="L174" s="11" t="s">
        <v>16</v>
      </c>
      <c r="M174" s="11">
        <v>11696.537861999999</v>
      </c>
      <c r="N174" s="12">
        <v>450060.69861199998</v>
      </c>
    </row>
    <row r="175" spans="1:14" x14ac:dyDescent="0.3">
      <c r="A175" s="15"/>
      <c r="B175" s="16">
        <v>2</v>
      </c>
      <c r="C175" s="17" t="str">
        <f t="shared" ref="C175:C185" si="10">IF(ISNUMBER(B175), TEXT(DATE(2008, B175, 1), "dd/mm/yyyy"), "")</f>
        <v>01/02/2008</v>
      </c>
      <c r="D175" s="11">
        <v>382772.61063208</v>
      </c>
      <c r="E175" s="11">
        <v>617.81773623999993</v>
      </c>
      <c r="F175" s="11">
        <v>762.4819422999999</v>
      </c>
      <c r="G175" s="11">
        <v>2468.062426</v>
      </c>
      <c r="H175" s="11">
        <v>0</v>
      </c>
      <c r="I175" s="11">
        <v>74725.788889000003</v>
      </c>
      <c r="J175" s="11">
        <v>12239.143690999999</v>
      </c>
      <c r="K175" s="11" t="s">
        <v>16</v>
      </c>
      <c r="L175" s="11" t="s">
        <v>16</v>
      </c>
      <c r="M175" s="11">
        <v>10903.139584</v>
      </c>
      <c r="N175" s="12">
        <v>484489.04489999998</v>
      </c>
    </row>
    <row r="176" spans="1:14" x14ac:dyDescent="0.3">
      <c r="A176" s="15"/>
      <c r="B176" s="16">
        <v>3</v>
      </c>
      <c r="C176" s="17" t="str">
        <f t="shared" si="10"/>
        <v>01/03/2008</v>
      </c>
      <c r="D176" s="11">
        <v>383273.64182729</v>
      </c>
      <c r="E176" s="11">
        <v>619.82895375999999</v>
      </c>
      <c r="F176" s="11">
        <v>765.42958471999998</v>
      </c>
      <c r="G176" s="11">
        <v>2466.7238710000001</v>
      </c>
      <c r="H176" s="11">
        <v>0</v>
      </c>
      <c r="I176" s="11">
        <v>81161.310230000003</v>
      </c>
      <c r="J176" s="11">
        <v>12050.068029</v>
      </c>
      <c r="K176" s="11" t="s">
        <v>16</v>
      </c>
      <c r="L176" s="11" t="s">
        <v>16</v>
      </c>
      <c r="M176" s="11">
        <v>10883.072362999999</v>
      </c>
      <c r="N176" s="12">
        <v>491220.07485999999</v>
      </c>
    </row>
    <row r="177" spans="1:14" x14ac:dyDescent="0.3">
      <c r="A177" s="15"/>
      <c r="B177" s="16">
        <v>4</v>
      </c>
      <c r="C177" s="17" t="str">
        <f t="shared" si="10"/>
        <v>01/04/2008</v>
      </c>
      <c r="D177" s="11">
        <v>395287.92328748998</v>
      </c>
      <c r="E177" s="11">
        <v>600.21475305000001</v>
      </c>
      <c r="F177" s="11">
        <v>766.04246810999996</v>
      </c>
      <c r="G177" s="11">
        <v>2466.6539760000001</v>
      </c>
      <c r="H177" s="11">
        <v>0</v>
      </c>
      <c r="I177" s="11">
        <v>84581.217327000006</v>
      </c>
      <c r="J177" s="11">
        <v>12053.481721</v>
      </c>
      <c r="K177" s="11" t="s">
        <v>16</v>
      </c>
      <c r="L177" s="11" t="s">
        <v>16</v>
      </c>
      <c r="M177" s="11">
        <v>10625.884319000001</v>
      </c>
      <c r="N177" s="12">
        <v>506381.41785099998</v>
      </c>
    </row>
    <row r="178" spans="1:14" x14ac:dyDescent="0.3">
      <c r="A178" s="15"/>
      <c r="B178" s="16">
        <v>5</v>
      </c>
      <c r="C178" s="17" t="str">
        <f t="shared" si="10"/>
        <v>01/05/2008</v>
      </c>
      <c r="D178" s="11">
        <v>398691.78391428001</v>
      </c>
      <c r="E178" s="11">
        <v>680.03779735000001</v>
      </c>
      <c r="F178" s="11">
        <v>766.53191024</v>
      </c>
      <c r="G178" s="11">
        <v>2638.6938140000002</v>
      </c>
      <c r="H178" s="11">
        <v>0</v>
      </c>
      <c r="I178" s="11">
        <v>76954.283137999999</v>
      </c>
      <c r="J178" s="11">
        <v>12122.406177000001</v>
      </c>
      <c r="K178" s="11" t="s">
        <v>16</v>
      </c>
      <c r="L178" s="11" t="s">
        <v>16</v>
      </c>
      <c r="M178" s="11">
        <v>10654.817012</v>
      </c>
      <c r="N178" s="12">
        <v>502508.553763</v>
      </c>
    </row>
    <row r="179" spans="1:14" x14ac:dyDescent="0.3">
      <c r="A179" s="15"/>
      <c r="B179" s="16">
        <v>6</v>
      </c>
      <c r="C179" s="17" t="str">
        <f t="shared" si="10"/>
        <v>01/06/2008</v>
      </c>
      <c r="D179" s="11">
        <v>409480.37376178004</v>
      </c>
      <c r="E179" s="11">
        <v>610.76294596999992</v>
      </c>
      <c r="F179" s="11">
        <v>780.86756036999998</v>
      </c>
      <c r="G179" s="11">
        <v>2638.6698569999999</v>
      </c>
      <c r="H179" s="11">
        <v>0</v>
      </c>
      <c r="I179" s="11">
        <v>65368.924288000002</v>
      </c>
      <c r="J179" s="11">
        <v>12127.379805</v>
      </c>
      <c r="K179" s="11" t="s">
        <v>16</v>
      </c>
      <c r="L179" s="11" t="s">
        <v>16</v>
      </c>
      <c r="M179" s="11">
        <v>7909.1255570000003</v>
      </c>
      <c r="N179" s="12">
        <v>498916.10377500003</v>
      </c>
    </row>
    <row r="180" spans="1:14" x14ac:dyDescent="0.3">
      <c r="A180" s="15"/>
      <c r="B180" s="16">
        <v>7</v>
      </c>
      <c r="C180" s="17" t="str">
        <f t="shared" si="10"/>
        <v>01/07/2008</v>
      </c>
      <c r="D180" s="11">
        <v>407154.25441177003</v>
      </c>
      <c r="E180" s="11">
        <v>610.80710765999993</v>
      </c>
      <c r="F180" s="11">
        <v>781.68928601999994</v>
      </c>
      <c r="G180" s="11">
        <v>2536.2546349999998</v>
      </c>
      <c r="H180" s="11">
        <v>0</v>
      </c>
      <c r="I180" s="11">
        <v>53934.743160999999</v>
      </c>
      <c r="J180" s="11">
        <v>12070.14717</v>
      </c>
      <c r="K180" s="11" t="s">
        <v>16</v>
      </c>
      <c r="L180" s="11" t="s">
        <v>16</v>
      </c>
      <c r="M180" s="11">
        <v>7915.8700349999999</v>
      </c>
      <c r="N180" s="12">
        <v>485003.76580699999</v>
      </c>
    </row>
    <row r="181" spans="1:14" x14ac:dyDescent="0.3">
      <c r="A181" s="15"/>
      <c r="B181" s="16">
        <v>8</v>
      </c>
      <c r="C181" s="17" t="str">
        <f t="shared" si="10"/>
        <v>01/08/2008</v>
      </c>
      <c r="D181" s="11">
        <v>398784.03847971995</v>
      </c>
      <c r="E181" s="11">
        <v>610.33272697999996</v>
      </c>
      <c r="F181" s="11">
        <v>782.83696474999999</v>
      </c>
      <c r="G181" s="11">
        <v>2536.4729130000001</v>
      </c>
      <c r="H181" s="11">
        <v>0</v>
      </c>
      <c r="I181" s="11">
        <v>27969.201804</v>
      </c>
      <c r="J181" s="11">
        <v>12072.411232</v>
      </c>
      <c r="K181" s="11" t="s">
        <v>16</v>
      </c>
      <c r="L181" s="11" t="s">
        <v>16</v>
      </c>
      <c r="M181" s="11">
        <v>7931.6572699999997</v>
      </c>
      <c r="N181" s="12">
        <v>450686.95139100001</v>
      </c>
    </row>
    <row r="182" spans="1:14" x14ac:dyDescent="0.3">
      <c r="A182" s="15"/>
      <c r="B182" s="16">
        <v>9</v>
      </c>
      <c r="C182" s="17" t="str">
        <f t="shared" si="10"/>
        <v>01/09/2008</v>
      </c>
      <c r="D182" s="11">
        <v>377975.91623428999</v>
      </c>
      <c r="E182" s="11">
        <v>591.20960072000003</v>
      </c>
      <c r="F182" s="11">
        <v>782.47684319000007</v>
      </c>
      <c r="G182" s="11">
        <v>2536.68415</v>
      </c>
      <c r="H182" s="11">
        <v>0</v>
      </c>
      <c r="I182" s="11">
        <v>16793.933117</v>
      </c>
      <c r="J182" s="11">
        <v>11841.218386</v>
      </c>
      <c r="K182" s="11" t="s">
        <v>16</v>
      </c>
      <c r="L182" s="11" t="s">
        <v>16</v>
      </c>
      <c r="M182" s="11">
        <v>8002.3237449999997</v>
      </c>
      <c r="N182" s="12">
        <v>418523.76207599998</v>
      </c>
    </row>
    <row r="183" spans="1:14" x14ac:dyDescent="0.3">
      <c r="A183" s="15"/>
      <c r="B183" s="16">
        <v>10</v>
      </c>
      <c r="C183" s="17" t="str">
        <f t="shared" si="10"/>
        <v>01/10/2008</v>
      </c>
      <c r="D183" s="11">
        <v>344175.06146384001</v>
      </c>
      <c r="E183" s="11">
        <v>591.25490396999999</v>
      </c>
      <c r="F183" s="11">
        <v>783.32825412</v>
      </c>
      <c r="G183" s="11">
        <v>2536.902427</v>
      </c>
      <c r="H183" s="11">
        <v>0</v>
      </c>
      <c r="I183" s="11">
        <v>6364.5883270000004</v>
      </c>
      <c r="J183" s="11">
        <v>11905.303803999999</v>
      </c>
      <c r="K183" s="11" t="s">
        <v>16</v>
      </c>
      <c r="L183" s="11" t="s">
        <v>16</v>
      </c>
      <c r="M183" s="11">
        <v>8016.2224180000003</v>
      </c>
      <c r="N183" s="12">
        <v>374372.66159799998</v>
      </c>
    </row>
    <row r="184" spans="1:14" x14ac:dyDescent="0.3">
      <c r="A184" s="15"/>
      <c r="B184" s="16">
        <v>11</v>
      </c>
      <c r="C184" s="17" t="str">
        <f t="shared" si="10"/>
        <v>01/11/2008</v>
      </c>
      <c r="D184" s="11">
        <v>334526.63300173997</v>
      </c>
      <c r="E184" s="11">
        <v>1128.58106101</v>
      </c>
      <c r="F184" s="11">
        <v>783.80071564000002</v>
      </c>
      <c r="G184" s="11">
        <v>2525.0245500000001</v>
      </c>
      <c r="H184" s="11">
        <v>0</v>
      </c>
      <c r="I184" s="11">
        <v>4815.6099819999999</v>
      </c>
      <c r="J184" s="11">
        <v>12739.741593000001</v>
      </c>
      <c r="K184" s="11" t="s">
        <v>16</v>
      </c>
      <c r="L184" s="11" t="s">
        <v>16</v>
      </c>
      <c r="M184" s="11">
        <v>8034.5923069999999</v>
      </c>
      <c r="N184" s="12">
        <v>364553.98320999998</v>
      </c>
    </row>
    <row r="185" spans="1:14" x14ac:dyDescent="0.3">
      <c r="A185" s="15"/>
      <c r="B185" s="16">
        <v>12</v>
      </c>
      <c r="C185" s="17" t="str">
        <f t="shared" si="10"/>
        <v>01/12/2008</v>
      </c>
      <c r="D185" s="11">
        <v>315554.3</v>
      </c>
      <c r="E185" s="11">
        <v>1127.0657502899999</v>
      </c>
      <c r="F185" s="11">
        <v>786.40125698999998</v>
      </c>
      <c r="G185" s="11">
        <v>2525.2393000000002</v>
      </c>
      <c r="H185" s="11">
        <v>0</v>
      </c>
      <c r="I185" s="11">
        <v>4507.7875000000004</v>
      </c>
      <c r="J185" s="11">
        <v>12516.545727000001</v>
      </c>
      <c r="K185" s="11" t="s">
        <v>16</v>
      </c>
      <c r="L185" s="11" t="s">
        <v>16</v>
      </c>
      <c r="M185" s="11">
        <v>7505.0089209999996</v>
      </c>
      <c r="N185" s="12">
        <v>344522.32044899999</v>
      </c>
    </row>
    <row r="186" spans="1:14" x14ac:dyDescent="0.3">
      <c r="A186" s="15">
        <v>2009</v>
      </c>
      <c r="B186" s="16">
        <v>1</v>
      </c>
      <c r="C186" s="17" t="str">
        <f>IF(ISNUMBER(B186), TEXT(DATE(2009, B186, 1), "dd/mm/yyyy"), "")</f>
        <v>01/01/2009</v>
      </c>
      <c r="D186" s="11">
        <v>314886.09999999998</v>
      </c>
      <c r="E186" s="11">
        <v>1078.0189372499999</v>
      </c>
      <c r="F186" s="11">
        <v>786.95302021000009</v>
      </c>
      <c r="G186" s="11">
        <v>2525.4540499999998</v>
      </c>
      <c r="H186" s="11">
        <v>0</v>
      </c>
      <c r="I186" s="11">
        <v>7791.5174999999999</v>
      </c>
      <c r="J186" s="11">
        <v>12553.159964</v>
      </c>
      <c r="K186" s="11" t="s">
        <v>16</v>
      </c>
      <c r="L186" s="11" t="s">
        <v>16</v>
      </c>
      <c r="M186" s="11">
        <v>7526.153601</v>
      </c>
      <c r="N186" s="12">
        <v>347147.35246899998</v>
      </c>
    </row>
    <row r="187" spans="1:14" x14ac:dyDescent="0.3">
      <c r="A187" s="15"/>
      <c r="B187" s="16">
        <v>2</v>
      </c>
      <c r="C187" s="17" t="str">
        <f t="shared" ref="C187:C197" si="11">IF(ISNUMBER(B187), TEXT(DATE(2009, B187, 1), "dd/mm/yyyy"), "")</f>
        <v>01/02/2009</v>
      </c>
      <c r="D187" s="11">
        <v>314051.59999999998</v>
      </c>
      <c r="E187" s="11">
        <v>1068.3338518199998</v>
      </c>
      <c r="F187" s="11">
        <v>787.48096007000004</v>
      </c>
      <c r="G187" s="11">
        <v>2675.6480179999999</v>
      </c>
      <c r="H187" s="11">
        <v>0</v>
      </c>
      <c r="I187" s="11">
        <v>7665.85</v>
      </c>
      <c r="J187" s="11">
        <v>12565.397971</v>
      </c>
      <c r="K187" s="11" t="s">
        <v>16</v>
      </c>
      <c r="L187" s="11" t="s">
        <v>16</v>
      </c>
      <c r="M187" s="11">
        <v>6927.7684630000003</v>
      </c>
      <c r="N187" s="12">
        <v>345742.073569</v>
      </c>
    </row>
    <row r="188" spans="1:14" x14ac:dyDescent="0.3">
      <c r="A188" s="15"/>
      <c r="B188" s="16">
        <v>3</v>
      </c>
      <c r="C188" s="17" t="str">
        <f t="shared" si="11"/>
        <v>01/03/2009</v>
      </c>
      <c r="D188" s="11">
        <v>318587.82852385996</v>
      </c>
      <c r="E188" s="11">
        <v>1340.2911683</v>
      </c>
      <c r="F188" s="11">
        <v>806.14185123000004</v>
      </c>
      <c r="G188" s="11">
        <v>2675.862768</v>
      </c>
      <c r="H188" s="11">
        <v>0</v>
      </c>
      <c r="I188" s="11">
        <v>7761.4</v>
      </c>
      <c r="J188" s="11">
        <v>12546.575456</v>
      </c>
      <c r="K188" s="11" t="s">
        <v>16</v>
      </c>
      <c r="L188" s="11" t="s">
        <v>16</v>
      </c>
      <c r="M188" s="11">
        <v>6498.1662040000001</v>
      </c>
      <c r="N188" s="12">
        <v>350216.26597100002</v>
      </c>
    </row>
    <row r="189" spans="1:14" x14ac:dyDescent="0.3">
      <c r="A189" s="15"/>
      <c r="B189" s="16">
        <v>4</v>
      </c>
      <c r="C189" s="17" t="str">
        <f t="shared" si="11"/>
        <v>01/04/2009</v>
      </c>
      <c r="D189" s="11">
        <v>318253.28926823998</v>
      </c>
      <c r="E189" s="11">
        <v>1340.3361686600001</v>
      </c>
      <c r="F189" s="11">
        <v>806.50297101000001</v>
      </c>
      <c r="G189" s="11">
        <v>2676.067188</v>
      </c>
      <c r="H189" s="11">
        <v>0</v>
      </c>
      <c r="I189" s="11">
        <v>7761.4</v>
      </c>
      <c r="J189" s="11">
        <v>12478.990288000001</v>
      </c>
      <c r="K189" s="11" t="s">
        <v>16</v>
      </c>
      <c r="L189" s="11" t="s">
        <v>16</v>
      </c>
      <c r="M189" s="11">
        <v>5917.5016029999997</v>
      </c>
      <c r="N189" s="12">
        <v>349234.08748699998</v>
      </c>
    </row>
    <row r="190" spans="1:14" x14ac:dyDescent="0.3">
      <c r="A190" s="15"/>
      <c r="B190" s="16">
        <v>5</v>
      </c>
      <c r="C190" s="17" t="str">
        <f t="shared" si="11"/>
        <v>01/05/2009</v>
      </c>
      <c r="D190" s="11">
        <v>320319.81262268999</v>
      </c>
      <c r="E190" s="11">
        <v>1340.38146852</v>
      </c>
      <c r="F190" s="11">
        <v>806.64561315999993</v>
      </c>
      <c r="G190" s="11">
        <v>2876.2819380000001</v>
      </c>
      <c r="H190" s="11">
        <v>0</v>
      </c>
      <c r="I190" s="11">
        <v>6701.8</v>
      </c>
      <c r="J190" s="11">
        <v>12910.223187</v>
      </c>
      <c r="K190" s="11" t="s">
        <v>16</v>
      </c>
      <c r="L190" s="11" t="s">
        <v>16</v>
      </c>
      <c r="M190" s="11">
        <v>5939.4978449999999</v>
      </c>
      <c r="N190" s="12">
        <v>350894.642674</v>
      </c>
    </row>
    <row r="191" spans="1:14" x14ac:dyDescent="0.3">
      <c r="A191" s="15"/>
      <c r="B191" s="16">
        <v>6</v>
      </c>
      <c r="C191" s="17" t="str">
        <f t="shared" si="11"/>
        <v>01/06/2009</v>
      </c>
      <c r="D191" s="11">
        <v>320626.87257772998</v>
      </c>
      <c r="E191" s="11">
        <v>1433.0104291600001</v>
      </c>
      <c r="F191" s="11">
        <v>806.85857942999996</v>
      </c>
      <c r="G191" s="11">
        <v>2876.4897609999998</v>
      </c>
      <c r="H191" s="11">
        <v>0</v>
      </c>
      <c r="I191" s="11">
        <v>6646.9750000000004</v>
      </c>
      <c r="J191" s="11">
        <v>12479.086665999999</v>
      </c>
      <c r="K191" s="11" t="s">
        <v>16</v>
      </c>
      <c r="L191" s="11" t="s">
        <v>16</v>
      </c>
      <c r="M191" s="11">
        <v>5900.1902330000003</v>
      </c>
      <c r="N191" s="12">
        <v>350769.48324600002</v>
      </c>
    </row>
    <row r="192" spans="1:14" x14ac:dyDescent="0.3">
      <c r="A192" s="15"/>
      <c r="B192" s="16">
        <v>7</v>
      </c>
      <c r="C192" s="17" t="str">
        <f t="shared" si="11"/>
        <v>01/07/2009</v>
      </c>
      <c r="D192" s="11">
        <v>319129.46759926999</v>
      </c>
      <c r="E192" s="11">
        <v>1570.8901892199999</v>
      </c>
      <c r="F192" s="11">
        <v>807.25239566999994</v>
      </c>
      <c r="G192" s="11">
        <v>2876.7045109999999</v>
      </c>
      <c r="H192" s="11">
        <v>0</v>
      </c>
      <c r="I192" s="11">
        <v>7359.5749999999998</v>
      </c>
      <c r="J192" s="11">
        <v>12765.019288</v>
      </c>
      <c r="K192" s="11" t="s">
        <v>16</v>
      </c>
      <c r="L192" s="11" t="s">
        <v>16</v>
      </c>
      <c r="M192" s="11">
        <v>5905.7839110000004</v>
      </c>
      <c r="N192" s="12">
        <v>350414.69289399998</v>
      </c>
    </row>
    <row r="193" spans="1:14" x14ac:dyDescent="0.3">
      <c r="A193" s="15"/>
      <c r="B193" s="16">
        <v>8</v>
      </c>
      <c r="C193" s="17" t="str">
        <f t="shared" si="11"/>
        <v>01/08/2009</v>
      </c>
      <c r="D193" s="11">
        <v>320708.95778792002</v>
      </c>
      <c r="E193" s="11">
        <v>1542.80400166</v>
      </c>
      <c r="F193" s="11">
        <v>6883.4317791599997</v>
      </c>
      <c r="G193" s="11">
        <v>2872.0481089999998</v>
      </c>
      <c r="H193" s="11">
        <v>0</v>
      </c>
      <c r="I193" s="11">
        <v>7182.8</v>
      </c>
      <c r="J193" s="11">
        <v>12709.568300000001</v>
      </c>
      <c r="K193" s="11" t="s">
        <v>16</v>
      </c>
      <c r="L193" s="11" t="s">
        <v>16</v>
      </c>
      <c r="M193" s="11">
        <v>5919.8185279999998</v>
      </c>
      <c r="N193" s="12">
        <v>357819.42850600003</v>
      </c>
    </row>
    <row r="194" spans="1:14" x14ac:dyDescent="0.3">
      <c r="A194" s="15"/>
      <c r="B194" s="16">
        <v>9</v>
      </c>
      <c r="C194" s="17" t="str">
        <f t="shared" si="11"/>
        <v>01/09/2009</v>
      </c>
      <c r="D194" s="11">
        <v>325368.85100000002</v>
      </c>
      <c r="E194" s="11">
        <v>1543.74818046</v>
      </c>
      <c r="F194" s="11">
        <v>7412.4272756999999</v>
      </c>
      <c r="G194" s="11">
        <v>2555.3983779999999</v>
      </c>
      <c r="H194" s="11">
        <v>0</v>
      </c>
      <c r="I194" s="11">
        <v>8034.4750000000004</v>
      </c>
      <c r="J194" s="11">
        <v>12672.792482999999</v>
      </c>
      <c r="K194" s="11" t="s">
        <v>16</v>
      </c>
      <c r="L194" s="11" t="s">
        <v>16</v>
      </c>
      <c r="M194" s="11">
        <v>5940.8574669999998</v>
      </c>
      <c r="N194" s="12">
        <v>363528.54952200002</v>
      </c>
    </row>
    <row r="195" spans="1:14" x14ac:dyDescent="0.3">
      <c r="A195" s="15"/>
      <c r="B195" s="16">
        <v>10</v>
      </c>
      <c r="C195" s="17" t="str">
        <f t="shared" si="11"/>
        <v>01/10/2009</v>
      </c>
      <c r="D195" s="11">
        <v>325649.995</v>
      </c>
      <c r="E195" s="11">
        <v>1543.74818046</v>
      </c>
      <c r="F195" s="11">
        <v>7412.7291132700002</v>
      </c>
      <c r="G195" s="11">
        <v>2682.878952</v>
      </c>
      <c r="H195" s="11">
        <v>0</v>
      </c>
      <c r="I195" s="11">
        <v>8866.5</v>
      </c>
      <c r="J195" s="11">
        <v>12683.415025</v>
      </c>
      <c r="K195" s="11" t="s">
        <v>16</v>
      </c>
      <c r="L195" s="11" t="s">
        <v>16</v>
      </c>
      <c r="M195" s="11">
        <v>5949.1137570000001</v>
      </c>
      <c r="N195" s="12">
        <v>364788.37985500001</v>
      </c>
    </row>
    <row r="196" spans="1:14" x14ac:dyDescent="0.3">
      <c r="A196" s="21"/>
      <c r="B196" s="16">
        <v>11</v>
      </c>
      <c r="C196" s="17" t="str">
        <f t="shared" si="11"/>
        <v>01/11/2009</v>
      </c>
      <c r="D196" s="11">
        <v>325962.64500000002</v>
      </c>
      <c r="E196" s="11">
        <v>1543.74818046</v>
      </c>
      <c r="F196" s="11">
        <v>7412.9165164300002</v>
      </c>
      <c r="G196" s="11">
        <v>2682.984344</v>
      </c>
      <c r="H196" s="11">
        <v>0</v>
      </c>
      <c r="I196" s="11">
        <v>9549.9</v>
      </c>
      <c r="J196" s="11">
        <v>12685.972886</v>
      </c>
      <c r="K196" s="11" t="s">
        <v>16</v>
      </c>
      <c r="L196" s="11" t="s">
        <v>16</v>
      </c>
      <c r="M196" s="11">
        <v>5919.273545</v>
      </c>
      <c r="N196" s="12">
        <v>365757.44101200002</v>
      </c>
    </row>
    <row r="197" spans="1:14" x14ac:dyDescent="0.3">
      <c r="A197" s="21"/>
      <c r="B197" s="16">
        <v>12</v>
      </c>
      <c r="C197" s="17" t="str">
        <f t="shared" si="11"/>
        <v>01/12/2009</v>
      </c>
      <c r="D197" s="11">
        <v>322505.59999999998</v>
      </c>
      <c r="E197" s="11">
        <v>1515.8425942899999</v>
      </c>
      <c r="F197" s="11">
        <v>7279.17506701</v>
      </c>
      <c r="G197" s="11">
        <v>2683.0932499999999</v>
      </c>
      <c r="H197" s="11">
        <v>0</v>
      </c>
      <c r="I197" s="11">
        <v>9373.1749999999993</v>
      </c>
      <c r="J197" s="11">
        <v>12407.481803999999</v>
      </c>
      <c r="K197" s="11" t="s">
        <v>16</v>
      </c>
      <c r="L197" s="11" t="s">
        <v>16</v>
      </c>
      <c r="M197" s="11">
        <v>7213.3053289999998</v>
      </c>
      <c r="N197" s="12">
        <v>362977.70269200002</v>
      </c>
    </row>
    <row r="198" spans="1:14" x14ac:dyDescent="0.3">
      <c r="A198" s="15">
        <v>2010</v>
      </c>
      <c r="B198" s="20">
        <v>1</v>
      </c>
      <c r="C198" s="17" t="str">
        <f>IF(ISNUMBER(B198), TEXT(DATE(2010, B198, 1), "dd/mm/yyyy"), "")</f>
        <v>01/01/2010</v>
      </c>
      <c r="D198" s="11">
        <v>323401.63900000002</v>
      </c>
      <c r="E198" s="11">
        <v>1515.8425942899999</v>
      </c>
      <c r="F198" s="11">
        <v>7279.4377103999996</v>
      </c>
      <c r="G198" s="11">
        <v>2683.2021559999998</v>
      </c>
      <c r="H198" s="11">
        <v>0</v>
      </c>
      <c r="I198" s="11">
        <v>8854.9750000000004</v>
      </c>
      <c r="J198" s="11">
        <v>12423.578645</v>
      </c>
      <c r="K198" s="11" t="s">
        <v>16</v>
      </c>
      <c r="L198" s="11" t="s">
        <v>16</v>
      </c>
      <c r="M198" s="11">
        <v>7171.2577419999998</v>
      </c>
      <c r="N198" s="12">
        <v>363329.93322000001</v>
      </c>
    </row>
    <row r="199" spans="1:14" x14ac:dyDescent="0.3">
      <c r="A199" s="21"/>
      <c r="B199" s="20">
        <v>2</v>
      </c>
      <c r="C199" s="17" t="str">
        <f t="shared" ref="C199:C209" si="12">IF(ISNUMBER(B199), TEXT(DATE(2010, B199, 1), "dd/mm/yyyy"), "")</f>
        <v>01/02/2010</v>
      </c>
      <c r="D199" s="11">
        <v>323007.00599999999</v>
      </c>
      <c r="E199" s="11">
        <v>1515.8425942899999</v>
      </c>
      <c r="F199" s="11">
        <v>7279.6402586499999</v>
      </c>
      <c r="G199" s="11">
        <v>2683.300522</v>
      </c>
      <c r="H199" s="11">
        <v>0</v>
      </c>
      <c r="I199" s="11">
        <v>9883.625</v>
      </c>
      <c r="J199" s="11">
        <v>12465.282126</v>
      </c>
      <c r="K199" s="11" t="s">
        <v>16</v>
      </c>
      <c r="L199" s="11" t="s">
        <v>16</v>
      </c>
      <c r="M199" s="11">
        <v>7189.9963699999998</v>
      </c>
      <c r="N199" s="12">
        <v>364024.69296900003</v>
      </c>
    </row>
    <row r="200" spans="1:14" x14ac:dyDescent="0.3">
      <c r="A200" s="21"/>
      <c r="B200" s="20">
        <v>3</v>
      </c>
      <c r="C200" s="17" t="str">
        <f t="shared" si="12"/>
        <v>01/03/2010</v>
      </c>
      <c r="D200" s="11">
        <v>303570.33199999999</v>
      </c>
      <c r="E200" s="11">
        <v>1395.3687642800001</v>
      </c>
      <c r="F200" s="11">
        <v>6701.2796505299993</v>
      </c>
      <c r="G200" s="11">
        <v>2858.4094279999999</v>
      </c>
      <c r="H200" s="11">
        <v>0</v>
      </c>
      <c r="I200" s="11">
        <v>10370.299999999999</v>
      </c>
      <c r="J200" s="11">
        <v>12432.227352</v>
      </c>
      <c r="K200" s="11" t="s">
        <v>16</v>
      </c>
      <c r="L200" s="11" t="s">
        <v>16</v>
      </c>
      <c r="M200" s="11">
        <v>6713.9010950000002</v>
      </c>
      <c r="N200" s="12">
        <v>344041.81888099998</v>
      </c>
    </row>
    <row r="201" spans="1:14" x14ac:dyDescent="0.3">
      <c r="A201" s="21"/>
      <c r="B201" s="20">
        <v>4</v>
      </c>
      <c r="C201" s="17" t="str">
        <f t="shared" si="12"/>
        <v>01/04/2010</v>
      </c>
      <c r="D201" s="11">
        <v>305819.32799999998</v>
      </c>
      <c r="E201" s="11">
        <v>1395.3687642800001</v>
      </c>
      <c r="F201" s="11">
        <v>6701.4737082600004</v>
      </c>
      <c r="G201" s="11">
        <v>2658.519143</v>
      </c>
      <c r="H201" s="11">
        <v>0</v>
      </c>
      <c r="I201" s="11">
        <v>13498.47</v>
      </c>
      <c r="J201" s="11">
        <v>12506.038173000001</v>
      </c>
      <c r="K201" s="11" t="s">
        <v>16</v>
      </c>
      <c r="L201" s="11" t="s">
        <v>16</v>
      </c>
      <c r="M201" s="11">
        <v>6708.5528830000003</v>
      </c>
      <c r="N201" s="12">
        <v>349287.75113599998</v>
      </c>
    </row>
    <row r="202" spans="1:14" x14ac:dyDescent="0.3">
      <c r="A202" s="21"/>
      <c r="B202" s="20">
        <v>5</v>
      </c>
      <c r="C202" s="17" t="str">
        <f t="shared" si="12"/>
        <v>01/05/2010</v>
      </c>
      <c r="D202" s="11">
        <v>304111.929</v>
      </c>
      <c r="E202" s="11">
        <v>1395.3687642800001</v>
      </c>
      <c r="F202" s="11">
        <v>6701.7815367799994</v>
      </c>
      <c r="G202" s="11">
        <v>2658.6354940000001</v>
      </c>
      <c r="H202" s="11">
        <v>0</v>
      </c>
      <c r="I202" s="11">
        <v>12715.815000000001</v>
      </c>
      <c r="J202" s="11">
        <v>12549.436786</v>
      </c>
      <c r="K202" s="11" t="s">
        <v>16</v>
      </c>
      <c r="L202" s="11" t="s">
        <v>16</v>
      </c>
      <c r="M202" s="11">
        <v>6723.3293139999996</v>
      </c>
      <c r="N202" s="12">
        <v>346856.295789</v>
      </c>
    </row>
    <row r="203" spans="1:14" x14ac:dyDescent="0.3">
      <c r="A203" s="21"/>
      <c r="B203" s="20">
        <v>6</v>
      </c>
      <c r="C203" s="17" t="str">
        <f t="shared" si="12"/>
        <v>01/06/2010</v>
      </c>
      <c r="D203" s="11">
        <v>301806.23800000001</v>
      </c>
      <c r="E203" s="11">
        <v>1470.0148918800001</v>
      </c>
      <c r="F203" s="11">
        <v>6513.5100207299993</v>
      </c>
      <c r="G203" s="11">
        <v>2808.7256120000002</v>
      </c>
      <c r="H203" s="11">
        <v>0</v>
      </c>
      <c r="I203" s="11">
        <v>13342.49</v>
      </c>
      <c r="J203" s="11">
        <v>11725.362066</v>
      </c>
      <c r="K203" s="11" t="s">
        <v>16</v>
      </c>
      <c r="L203" s="11" t="s">
        <v>16</v>
      </c>
      <c r="M203" s="11">
        <v>6609.3571849999998</v>
      </c>
      <c r="N203" s="12">
        <v>344275.69817300001</v>
      </c>
    </row>
    <row r="204" spans="1:14" x14ac:dyDescent="0.3">
      <c r="A204" s="21"/>
      <c r="B204" s="20">
        <v>7</v>
      </c>
      <c r="C204" s="17" t="str">
        <f t="shared" si="12"/>
        <v>01/07/2010</v>
      </c>
      <c r="D204" s="11">
        <v>302612.02899999998</v>
      </c>
      <c r="E204" s="11">
        <v>1470.0148918800001</v>
      </c>
      <c r="F204" s="11">
        <v>6513.7564157799998</v>
      </c>
      <c r="G204" s="11">
        <v>2483.7895779999999</v>
      </c>
      <c r="H204" s="11">
        <v>0</v>
      </c>
      <c r="I204" s="11">
        <v>13685.195</v>
      </c>
      <c r="J204" s="11">
        <v>11768.911330999999</v>
      </c>
      <c r="K204" s="11" t="s">
        <v>16</v>
      </c>
      <c r="L204" s="11" t="s">
        <v>16</v>
      </c>
      <c r="M204" s="11">
        <v>6611.265907</v>
      </c>
      <c r="N204" s="12">
        <v>345144.96242200001</v>
      </c>
    </row>
    <row r="205" spans="1:14" x14ac:dyDescent="0.3">
      <c r="A205" s="21"/>
      <c r="B205" s="20">
        <v>8</v>
      </c>
      <c r="C205" s="17" t="str">
        <f t="shared" si="12"/>
        <v>01/08/2010</v>
      </c>
      <c r="D205" s="11">
        <v>303331.86</v>
      </c>
      <c r="E205" s="11">
        <v>1470.0148918800001</v>
      </c>
      <c r="F205" s="11">
        <v>6514.1189126600002</v>
      </c>
      <c r="G205" s="11">
        <v>2383.9146230000001</v>
      </c>
      <c r="H205" s="11">
        <v>0</v>
      </c>
      <c r="I205" s="11">
        <v>14989.6085</v>
      </c>
      <c r="J205" s="11">
        <v>11773.005456999999</v>
      </c>
      <c r="K205" s="11" t="s">
        <v>16</v>
      </c>
      <c r="L205" s="11" t="s">
        <v>16</v>
      </c>
      <c r="M205" s="11">
        <v>6485.0898690000004</v>
      </c>
      <c r="N205" s="12">
        <v>346947.61200600001</v>
      </c>
    </row>
    <row r="206" spans="1:14" x14ac:dyDescent="0.3">
      <c r="A206" s="21"/>
      <c r="B206" s="16">
        <v>9</v>
      </c>
      <c r="C206" s="17" t="str">
        <f t="shared" si="12"/>
        <v>01/09/2010</v>
      </c>
      <c r="D206" s="11">
        <v>302777.03600000002</v>
      </c>
      <c r="E206" s="11">
        <v>1469.1675737999999</v>
      </c>
      <c r="F206" s="11">
        <v>6510.7076217200001</v>
      </c>
      <c r="G206" s="11">
        <v>2384.055519</v>
      </c>
      <c r="H206" s="11">
        <v>0</v>
      </c>
      <c r="I206" s="11">
        <v>31357.39</v>
      </c>
      <c r="J206" s="11">
        <v>11801.548917</v>
      </c>
      <c r="K206" s="11" t="s">
        <v>16</v>
      </c>
      <c r="L206" s="11" t="s">
        <v>16</v>
      </c>
      <c r="M206" s="11">
        <v>6491.7039690000001</v>
      </c>
      <c r="N206" s="12">
        <v>362791.60995000001</v>
      </c>
    </row>
    <row r="207" spans="1:14" x14ac:dyDescent="0.3">
      <c r="A207" s="21"/>
      <c r="B207" s="16">
        <v>10</v>
      </c>
      <c r="C207" s="17" t="str">
        <f t="shared" si="12"/>
        <v>01/10/2010</v>
      </c>
      <c r="D207" s="11">
        <v>316945.08799999999</v>
      </c>
      <c r="E207" s="11">
        <v>1469.1675737999999</v>
      </c>
      <c r="F207" s="11">
        <v>6511.0316956800007</v>
      </c>
      <c r="G207" s="11">
        <v>2285.2070399999998</v>
      </c>
      <c r="H207" s="11">
        <v>0</v>
      </c>
      <c r="I207" s="11">
        <v>37855.74</v>
      </c>
      <c r="J207" s="11">
        <v>11817.875314999999</v>
      </c>
      <c r="K207" s="11" t="s">
        <v>16</v>
      </c>
      <c r="L207" s="11" t="s">
        <v>16</v>
      </c>
      <c r="M207" s="11">
        <v>6598.7461160000003</v>
      </c>
      <c r="N207" s="12">
        <v>383482.85526099999</v>
      </c>
    </row>
    <row r="208" spans="1:14" x14ac:dyDescent="0.3">
      <c r="A208" s="21"/>
      <c r="B208" s="16">
        <v>11</v>
      </c>
      <c r="C208" s="17" t="str">
        <f t="shared" si="12"/>
        <v>01/11/2010</v>
      </c>
      <c r="D208" s="11">
        <v>318422.36499999999</v>
      </c>
      <c r="E208" s="11">
        <v>1469.1675737999999</v>
      </c>
      <c r="F208" s="11">
        <v>6511.4599318599994</v>
      </c>
      <c r="G208" s="11">
        <v>2285.4767980000001</v>
      </c>
      <c r="H208" s="11">
        <v>0</v>
      </c>
      <c r="I208" s="11">
        <v>40740.275000000001</v>
      </c>
      <c r="J208" s="11">
        <v>11821.729826000001</v>
      </c>
      <c r="K208" s="11" t="s">
        <v>16</v>
      </c>
      <c r="L208" s="11" t="s">
        <v>16</v>
      </c>
      <c r="M208" s="11">
        <v>6522.4178119999997</v>
      </c>
      <c r="N208" s="12">
        <v>387772.89206099999</v>
      </c>
    </row>
    <row r="209" spans="1:14" x14ac:dyDescent="0.3">
      <c r="A209" s="21"/>
      <c r="B209" s="16">
        <v>12</v>
      </c>
      <c r="C209" s="17" t="str">
        <f t="shared" si="12"/>
        <v>01/12/2010</v>
      </c>
      <c r="D209" s="11">
        <v>320774.448194</v>
      </c>
      <c r="E209" s="11">
        <v>1453.52155483</v>
      </c>
      <c r="F209" s="11">
        <v>6442.51670276</v>
      </c>
      <c r="G209" s="11">
        <v>2285.433098</v>
      </c>
      <c r="H209" s="11">
        <v>0</v>
      </c>
      <c r="I209" s="11">
        <v>40583.035000000003</v>
      </c>
      <c r="J209" s="11">
        <v>11837.444955999999</v>
      </c>
      <c r="K209" s="11" t="s">
        <v>16</v>
      </c>
      <c r="L209" s="11" t="s">
        <v>16</v>
      </c>
      <c r="M209" s="11">
        <v>6795.3918540000004</v>
      </c>
      <c r="N209" s="12">
        <v>390171.79135999997</v>
      </c>
    </row>
    <row r="210" spans="1:14" x14ac:dyDescent="0.3">
      <c r="A210" s="15">
        <v>2011</v>
      </c>
      <c r="B210" s="20">
        <v>1</v>
      </c>
      <c r="C210" s="17" t="str">
        <f>IF(ISNUMBER(B210), TEXT(DATE(2011, B210, 1), "dd/mm/yyyy"), "")</f>
        <v>01/01/2011</v>
      </c>
      <c r="D210" s="11">
        <v>325299.19895052002</v>
      </c>
      <c r="E210" s="11">
        <v>1805.2258216</v>
      </c>
      <c r="F210" s="11">
        <v>6442.8912882900004</v>
      </c>
      <c r="G210" s="11">
        <v>2285.5328979999999</v>
      </c>
      <c r="H210" s="11">
        <v>0</v>
      </c>
      <c r="I210" s="11">
        <v>45137.152999999998</v>
      </c>
      <c r="J210" s="11">
        <v>11793.595703000001</v>
      </c>
      <c r="K210" s="11" t="s">
        <v>16</v>
      </c>
      <c r="L210" s="11" t="s">
        <v>16</v>
      </c>
      <c r="M210" s="11">
        <v>6738.1478569999999</v>
      </c>
      <c r="N210" s="12">
        <v>399501.74551799998</v>
      </c>
    </row>
    <row r="211" spans="1:14" x14ac:dyDescent="0.3">
      <c r="A211" s="21"/>
      <c r="B211" s="20">
        <v>2</v>
      </c>
      <c r="C211" s="17" t="str">
        <f t="shared" ref="C211:C221" si="13">IF(ISNUMBER(B211), TEXT(DATE(2011, B211, 1), "dd/mm/yyyy"), "")</f>
        <v>01/02/2011</v>
      </c>
      <c r="D211" s="11">
        <v>330350.23430064</v>
      </c>
      <c r="E211" s="11">
        <v>1805.2258216</v>
      </c>
      <c r="F211" s="11">
        <v>6443.4070343200001</v>
      </c>
      <c r="G211" s="11">
        <v>2285.6572719999999</v>
      </c>
      <c r="H211" s="11">
        <v>0</v>
      </c>
      <c r="I211" s="11">
        <v>50817.459499999997</v>
      </c>
      <c r="J211" s="11">
        <v>11770.727831</v>
      </c>
      <c r="K211" s="11" t="s">
        <v>16</v>
      </c>
      <c r="L211" s="11" t="s">
        <v>16</v>
      </c>
      <c r="M211" s="11">
        <v>6700.0490040000004</v>
      </c>
      <c r="N211" s="12">
        <v>410172.76076400001</v>
      </c>
    </row>
    <row r="212" spans="1:14" x14ac:dyDescent="0.3">
      <c r="A212" s="21"/>
      <c r="B212" s="20">
        <v>3</v>
      </c>
      <c r="C212" s="17" t="str">
        <f t="shared" si="13"/>
        <v>01/03/2011</v>
      </c>
      <c r="D212" s="11">
        <v>336196.19920229999</v>
      </c>
      <c r="E212" s="11">
        <v>2172.0059848699998</v>
      </c>
      <c r="F212" s="11">
        <v>6161.61368769</v>
      </c>
      <c r="G212" s="11">
        <v>2285.7418720000001</v>
      </c>
      <c r="H212" s="11">
        <v>0</v>
      </c>
      <c r="I212" s="11">
        <v>54741.842299999997</v>
      </c>
      <c r="J212" s="11">
        <v>11625.446564</v>
      </c>
      <c r="K212" s="11" t="s">
        <v>16</v>
      </c>
      <c r="L212" s="11" t="s">
        <v>16</v>
      </c>
      <c r="M212" s="11">
        <v>7439.2654620000003</v>
      </c>
      <c r="N212" s="12">
        <v>420622.11507300002</v>
      </c>
    </row>
    <row r="213" spans="1:14" x14ac:dyDescent="0.3">
      <c r="A213" s="21"/>
      <c r="B213" s="20">
        <v>4</v>
      </c>
      <c r="C213" s="17" t="str">
        <f t="shared" si="13"/>
        <v>01/04/2011</v>
      </c>
      <c r="D213" s="11">
        <v>384897.93261754001</v>
      </c>
      <c r="E213" s="11">
        <v>2172.0122848699998</v>
      </c>
      <c r="F213" s="11">
        <v>6162.0676938999995</v>
      </c>
      <c r="G213" s="11">
        <v>2014.3613290000001</v>
      </c>
      <c r="H213" s="11">
        <v>0</v>
      </c>
      <c r="I213" s="11">
        <v>67705.261799999993</v>
      </c>
      <c r="J213" s="11">
        <v>11509.559972999999</v>
      </c>
      <c r="K213" s="11" t="s">
        <v>16</v>
      </c>
      <c r="L213" s="11" t="s">
        <v>16</v>
      </c>
      <c r="M213" s="11">
        <v>7440.798828</v>
      </c>
      <c r="N213" s="12">
        <v>481901.99452599999</v>
      </c>
    </row>
    <row r="214" spans="1:14" x14ac:dyDescent="0.3">
      <c r="A214" s="21"/>
      <c r="B214" s="20">
        <v>5</v>
      </c>
      <c r="C214" s="17" t="str">
        <f t="shared" si="13"/>
        <v>01/05/2011</v>
      </c>
      <c r="D214" s="11">
        <v>393013.62947153003</v>
      </c>
      <c r="E214" s="11">
        <v>2245.8848882100001</v>
      </c>
      <c r="F214" s="11">
        <v>6162.9942493100007</v>
      </c>
      <c r="G214" s="11">
        <v>2015.9737869999999</v>
      </c>
      <c r="H214" s="11">
        <v>0</v>
      </c>
      <c r="I214" s="11">
        <v>64318.180800000002</v>
      </c>
      <c r="J214" s="11">
        <v>11482.823938</v>
      </c>
      <c r="K214" s="11" t="s">
        <v>16</v>
      </c>
      <c r="L214" s="11" t="s">
        <v>16</v>
      </c>
      <c r="M214" s="11">
        <v>7460.5955510000003</v>
      </c>
      <c r="N214" s="12">
        <v>486700.08268499997</v>
      </c>
    </row>
    <row r="215" spans="1:14" x14ac:dyDescent="0.3">
      <c r="A215" s="21"/>
      <c r="B215" s="20">
        <v>6</v>
      </c>
      <c r="C215" s="17" t="str">
        <f t="shared" si="13"/>
        <v>01/06/2011</v>
      </c>
      <c r="D215" s="11">
        <v>397778.79049465002</v>
      </c>
      <c r="E215" s="11">
        <v>2269.8867722099999</v>
      </c>
      <c r="F215" s="11">
        <v>6206.3000003799998</v>
      </c>
      <c r="G215" s="11">
        <v>2016.4226369999999</v>
      </c>
      <c r="H215" s="11">
        <v>0</v>
      </c>
      <c r="I215" s="11">
        <v>64462.117250000003</v>
      </c>
      <c r="J215" s="11">
        <v>11454.166112999999</v>
      </c>
      <c r="K215" s="11" t="s">
        <v>16</v>
      </c>
      <c r="L215" s="11" t="s">
        <v>16</v>
      </c>
      <c r="M215" s="11">
        <v>7810.7093569999997</v>
      </c>
      <c r="N215" s="12">
        <v>491998.39262399997</v>
      </c>
    </row>
    <row r="216" spans="1:14" x14ac:dyDescent="0.3">
      <c r="A216" s="21"/>
      <c r="B216" s="20">
        <v>7</v>
      </c>
      <c r="C216" s="17" t="str">
        <f t="shared" si="13"/>
        <v>01/07/2011</v>
      </c>
      <c r="D216" s="11">
        <v>400935.16422096995</v>
      </c>
      <c r="E216" s="11">
        <v>2424.3930147699998</v>
      </c>
      <c r="F216" s="11">
        <v>6207.1895144499995</v>
      </c>
      <c r="G216" s="11">
        <v>2017.339295</v>
      </c>
      <c r="H216" s="11">
        <v>0</v>
      </c>
      <c r="I216" s="11">
        <v>60069.890249999997</v>
      </c>
      <c r="J216" s="11">
        <v>11402.315871999999</v>
      </c>
      <c r="K216" s="11" t="s">
        <v>16</v>
      </c>
      <c r="L216" s="11" t="s">
        <v>16</v>
      </c>
      <c r="M216" s="11">
        <v>7824.9930039999999</v>
      </c>
      <c r="N216" s="12">
        <v>490881.285171</v>
      </c>
    </row>
    <row r="217" spans="1:14" x14ac:dyDescent="0.3">
      <c r="A217" s="21"/>
      <c r="B217" s="20">
        <v>8</v>
      </c>
      <c r="C217" s="17" t="str">
        <f t="shared" si="13"/>
        <v>01/08/2011</v>
      </c>
      <c r="D217" s="11">
        <v>403453.17440558004</v>
      </c>
      <c r="E217" s="11">
        <v>2424.3930147699998</v>
      </c>
      <c r="F217" s="11">
        <v>6208.0381079899998</v>
      </c>
      <c r="G217" s="11">
        <v>2017.1523529999999</v>
      </c>
      <c r="H217" s="11">
        <v>0</v>
      </c>
      <c r="I217" s="11">
        <v>58556.662750000003</v>
      </c>
      <c r="J217" s="11">
        <v>11112.172377000001</v>
      </c>
      <c r="K217" s="11" t="s">
        <v>16</v>
      </c>
      <c r="L217" s="11" t="s">
        <v>16</v>
      </c>
      <c r="M217" s="11">
        <v>7797.8782680000004</v>
      </c>
      <c r="N217" s="12">
        <v>491569.47127699998</v>
      </c>
    </row>
    <row r="218" spans="1:14" x14ac:dyDescent="0.3">
      <c r="A218" s="21"/>
      <c r="B218" s="20">
        <v>9</v>
      </c>
      <c r="C218" s="17" t="str">
        <f t="shared" si="13"/>
        <v>01/09/2011</v>
      </c>
      <c r="D218" s="11">
        <v>408178.71234288003</v>
      </c>
      <c r="E218" s="11">
        <v>2553.6395251199997</v>
      </c>
      <c r="F218" s="11">
        <v>6437.3836742100002</v>
      </c>
      <c r="G218" s="11">
        <v>2017.3553019999999</v>
      </c>
      <c r="H218" s="11">
        <v>0</v>
      </c>
      <c r="I218" s="11">
        <v>48994</v>
      </c>
      <c r="J218" s="11">
        <v>11041.757937</v>
      </c>
      <c r="K218" s="11" t="s">
        <v>16</v>
      </c>
      <c r="L218" s="11" t="s">
        <v>16</v>
      </c>
      <c r="M218" s="11">
        <v>7822.3406439999999</v>
      </c>
      <c r="N218" s="12">
        <v>487045.18942499999</v>
      </c>
    </row>
    <row r="219" spans="1:14" x14ac:dyDescent="0.3">
      <c r="A219" s="21"/>
      <c r="B219" s="20">
        <v>10</v>
      </c>
      <c r="C219" s="17" t="str">
        <f t="shared" si="13"/>
        <v>01/10/2011</v>
      </c>
      <c r="D219" s="11">
        <v>420109.35420459002</v>
      </c>
      <c r="E219" s="11">
        <v>2553.6395251199997</v>
      </c>
      <c r="F219" s="11">
        <v>6437.8745009599998</v>
      </c>
      <c r="G219" s="11">
        <v>2020.0360599999999</v>
      </c>
      <c r="H219" s="11">
        <v>0</v>
      </c>
      <c r="I219" s="11">
        <v>29932.965</v>
      </c>
      <c r="J219" s="11">
        <v>10985.977623000001</v>
      </c>
      <c r="K219" s="11" t="s">
        <v>16</v>
      </c>
      <c r="L219" s="11" t="s">
        <v>16</v>
      </c>
      <c r="M219" s="11">
        <v>7873.5650409999998</v>
      </c>
      <c r="N219" s="12">
        <v>479913.41195500002</v>
      </c>
    </row>
    <row r="220" spans="1:14" x14ac:dyDescent="0.3">
      <c r="A220" s="21"/>
      <c r="B220" s="20">
        <v>11</v>
      </c>
      <c r="C220" s="17" t="str">
        <f t="shared" si="13"/>
        <v>01/11/2011</v>
      </c>
      <c r="D220" s="11">
        <v>420093.71149844001</v>
      </c>
      <c r="E220" s="11">
        <v>2553.6395251199997</v>
      </c>
      <c r="F220" s="11">
        <v>6438.2333528400004</v>
      </c>
      <c r="G220" s="11">
        <v>2017.8636100000001</v>
      </c>
      <c r="H220" s="11">
        <v>0</v>
      </c>
      <c r="I220" s="11">
        <v>30342.7075</v>
      </c>
      <c r="J220" s="11">
        <v>10722.229955999999</v>
      </c>
      <c r="K220" s="11" t="s">
        <v>16</v>
      </c>
      <c r="L220" s="11" t="s">
        <v>16</v>
      </c>
      <c r="M220" s="11">
        <v>7875.5541489999996</v>
      </c>
      <c r="N220" s="12">
        <v>480043.93959099997</v>
      </c>
    </row>
    <row r="221" spans="1:14" x14ac:dyDescent="0.3">
      <c r="A221" s="21"/>
      <c r="B221" s="20">
        <v>12</v>
      </c>
      <c r="C221" s="17" t="str">
        <f t="shared" si="13"/>
        <v>01/12/2011</v>
      </c>
      <c r="D221" s="11">
        <v>414432.52003100002</v>
      </c>
      <c r="E221" s="11">
        <v>2672.2045225900001</v>
      </c>
      <c r="F221" s="11">
        <v>6252.9977195500005</v>
      </c>
      <c r="G221" s="11">
        <v>2016.9720669999999</v>
      </c>
      <c r="H221" s="11">
        <v>0</v>
      </c>
      <c r="I221" s="11">
        <v>28797.25</v>
      </c>
      <c r="J221" s="11">
        <v>10671.155047</v>
      </c>
      <c r="K221" s="11" t="s">
        <v>16</v>
      </c>
      <c r="L221" s="11" t="s">
        <v>16</v>
      </c>
      <c r="M221" s="11">
        <v>8126.3971879999999</v>
      </c>
      <c r="N221" s="12">
        <v>472969.54657599999</v>
      </c>
    </row>
    <row r="222" spans="1:14" x14ac:dyDescent="0.3">
      <c r="A222" s="15">
        <v>2012</v>
      </c>
      <c r="B222" s="20">
        <v>1</v>
      </c>
      <c r="C222" s="17" t="str">
        <f>IF(ISNUMBER(B222), TEXT(DATE(2012, B222, 1), "dd/mm/yyyy"), "")</f>
        <v>01/01/2012</v>
      </c>
      <c r="D222" s="11">
        <v>415850.52558389003</v>
      </c>
      <c r="E222" s="11">
        <v>2672.2045225900001</v>
      </c>
      <c r="F222" s="11">
        <v>6253.1942506699997</v>
      </c>
      <c r="G222" s="11">
        <v>2193.7057890000001</v>
      </c>
      <c r="H222" s="11">
        <v>0</v>
      </c>
      <c r="I222" s="11">
        <v>29726.184000000001</v>
      </c>
      <c r="J222" s="11">
        <v>10563.566667999999</v>
      </c>
      <c r="K222" s="11" t="s">
        <v>16</v>
      </c>
      <c r="L222" s="11" t="s">
        <v>16</v>
      </c>
      <c r="M222" s="11">
        <v>8150.6759050000001</v>
      </c>
      <c r="N222" s="12">
        <v>475410.05671999999</v>
      </c>
    </row>
    <row r="223" spans="1:14" x14ac:dyDescent="0.3">
      <c r="A223" s="21"/>
      <c r="B223" s="20">
        <v>2</v>
      </c>
      <c r="C223" s="17" t="str">
        <f t="shared" ref="C223:C233" si="14">IF(ISNUMBER(B223), TEXT(DATE(2012, B223, 1), "dd/mm/yyyy"), "")</f>
        <v>01/02/2012</v>
      </c>
      <c r="D223" s="11">
        <v>417804.35738142999</v>
      </c>
      <c r="E223" s="11">
        <v>2672.2045225900001</v>
      </c>
      <c r="F223" s="11">
        <v>6253.4481518399998</v>
      </c>
      <c r="G223" s="11">
        <v>2193.95865</v>
      </c>
      <c r="H223" s="11">
        <v>0</v>
      </c>
      <c r="I223" s="11">
        <v>30972.091333</v>
      </c>
      <c r="J223" s="11">
        <v>10536.072123</v>
      </c>
      <c r="K223" s="11" t="s">
        <v>16</v>
      </c>
      <c r="L223" s="11" t="s">
        <v>16</v>
      </c>
      <c r="M223" s="11">
        <v>8157.8027140000004</v>
      </c>
      <c r="N223" s="12">
        <v>478589.93487599998</v>
      </c>
    </row>
    <row r="224" spans="1:14" x14ac:dyDescent="0.3">
      <c r="A224" s="21"/>
      <c r="B224" s="20">
        <v>3</v>
      </c>
      <c r="C224" s="17" t="str">
        <f t="shared" si="14"/>
        <v>01/03/2012</v>
      </c>
      <c r="D224" s="11">
        <v>407440.83987915999</v>
      </c>
      <c r="E224" s="11">
        <v>2619.4491790500001</v>
      </c>
      <c r="F224" s="11">
        <v>6077.1476659199998</v>
      </c>
      <c r="G224" s="11">
        <v>2193.9043299999998</v>
      </c>
      <c r="H224" s="11">
        <v>0</v>
      </c>
      <c r="I224" s="11">
        <v>34866.659706999999</v>
      </c>
      <c r="J224" s="11">
        <v>10477.569702999999</v>
      </c>
      <c r="K224" s="11" t="s">
        <v>16</v>
      </c>
      <c r="L224" s="11" t="s">
        <v>16</v>
      </c>
      <c r="M224" s="11">
        <v>8200.6547350000001</v>
      </c>
      <c r="N224" s="12">
        <v>471876.22519899998</v>
      </c>
    </row>
    <row r="225" spans="1:14" x14ac:dyDescent="0.3">
      <c r="A225" s="21"/>
      <c r="B225" s="20">
        <v>4</v>
      </c>
      <c r="C225" s="17" t="str">
        <f t="shared" si="14"/>
        <v>01/04/2012</v>
      </c>
      <c r="D225" s="11">
        <v>408128.90599305998</v>
      </c>
      <c r="E225" s="11">
        <v>2659.5508958800001</v>
      </c>
      <c r="F225" s="11">
        <v>6077.4053548299999</v>
      </c>
      <c r="G225" s="11">
        <v>2194.0036009999999</v>
      </c>
      <c r="H225" s="11">
        <v>0</v>
      </c>
      <c r="I225" s="11">
        <v>33471.209707000002</v>
      </c>
      <c r="J225" s="11">
        <v>10437.129124999999</v>
      </c>
      <c r="K225" s="11" t="s">
        <v>16</v>
      </c>
      <c r="L225" s="11" t="s">
        <v>16</v>
      </c>
      <c r="M225" s="11">
        <v>8864.8900730000005</v>
      </c>
      <c r="N225" s="12">
        <v>471833.09474999999</v>
      </c>
    </row>
    <row r="226" spans="1:14" x14ac:dyDescent="0.3">
      <c r="A226" s="21"/>
      <c r="B226" s="20">
        <v>5</v>
      </c>
      <c r="C226" s="17" t="str">
        <f t="shared" si="14"/>
        <v>01/05/2012</v>
      </c>
      <c r="D226" s="11">
        <v>408283.54724381003</v>
      </c>
      <c r="E226" s="11">
        <v>2659.5508958800001</v>
      </c>
      <c r="F226" s="11">
        <v>6077.5193128599994</v>
      </c>
      <c r="G226" s="11">
        <v>2345.4940940000001</v>
      </c>
      <c r="H226" s="11">
        <v>0</v>
      </c>
      <c r="I226" s="11">
        <v>33567.082759999998</v>
      </c>
      <c r="J226" s="11">
        <v>10316.216501999999</v>
      </c>
      <c r="K226" s="11" t="s">
        <v>16</v>
      </c>
      <c r="L226" s="11" t="s">
        <v>16</v>
      </c>
      <c r="M226" s="11">
        <v>8860.4175180000002</v>
      </c>
      <c r="N226" s="12">
        <v>472109.82832700002</v>
      </c>
    </row>
    <row r="227" spans="1:14" x14ac:dyDescent="0.3">
      <c r="A227" s="21"/>
      <c r="B227" s="20">
        <v>6</v>
      </c>
      <c r="C227" s="17" t="str">
        <f t="shared" si="14"/>
        <v>01/06/2012</v>
      </c>
      <c r="D227" s="11">
        <v>419962.39230785996</v>
      </c>
      <c r="E227" s="11">
        <v>2699.6384781199999</v>
      </c>
      <c r="F227" s="11">
        <v>6169.1499368500008</v>
      </c>
      <c r="G227" s="11">
        <v>2125.8867690000002</v>
      </c>
      <c r="H227" s="11">
        <v>0</v>
      </c>
      <c r="I227" s="11">
        <v>30078.888214999999</v>
      </c>
      <c r="J227" s="11">
        <v>10246.749097</v>
      </c>
      <c r="K227" s="11" t="s">
        <v>16</v>
      </c>
      <c r="L227" s="11" t="s">
        <v>16</v>
      </c>
      <c r="M227" s="11">
        <v>8849.6714539999994</v>
      </c>
      <c r="N227" s="12">
        <v>480132.37625799997</v>
      </c>
    </row>
    <row r="228" spans="1:14" x14ac:dyDescent="0.3">
      <c r="A228" s="21"/>
      <c r="B228" s="20">
        <v>7</v>
      </c>
      <c r="C228" s="17" t="str">
        <f t="shared" si="14"/>
        <v>01/07/2012</v>
      </c>
      <c r="D228" s="11">
        <v>420693.67794536997</v>
      </c>
      <c r="E228" s="11">
        <v>2699.6384781199999</v>
      </c>
      <c r="F228" s="11">
        <v>6169.3232688100006</v>
      </c>
      <c r="G228" s="11">
        <v>2126.41291</v>
      </c>
      <c r="H228" s="11">
        <v>0</v>
      </c>
      <c r="I228" s="11">
        <v>27466.518100000001</v>
      </c>
      <c r="J228" s="11">
        <v>10085.52621</v>
      </c>
      <c r="K228" s="11" t="s">
        <v>16</v>
      </c>
      <c r="L228" s="11" t="s">
        <v>16</v>
      </c>
      <c r="M228" s="11">
        <v>8874.3674129999999</v>
      </c>
      <c r="N228" s="12">
        <v>478115.46432500001</v>
      </c>
    </row>
    <row r="229" spans="1:14" x14ac:dyDescent="0.3">
      <c r="A229" s="21"/>
      <c r="B229" s="20">
        <v>8</v>
      </c>
      <c r="C229" s="17" t="str">
        <f t="shared" si="14"/>
        <v>01/08/2012</v>
      </c>
      <c r="D229" s="11">
        <v>422224.82216682</v>
      </c>
      <c r="E229" s="11">
        <v>2709.5334500599997</v>
      </c>
      <c r="F229" s="11">
        <v>6169.4745629099998</v>
      </c>
      <c r="G229" s="11">
        <v>2179.083889</v>
      </c>
      <c r="H229" s="11">
        <v>0</v>
      </c>
      <c r="I229" s="11">
        <v>27610.8256</v>
      </c>
      <c r="J229" s="11">
        <v>9932.704823</v>
      </c>
      <c r="K229" s="11" t="s">
        <v>16</v>
      </c>
      <c r="L229" s="11" t="s">
        <v>16</v>
      </c>
      <c r="M229" s="11">
        <v>8892.6852560000007</v>
      </c>
      <c r="N229" s="12">
        <v>479719.12974800001</v>
      </c>
    </row>
    <row r="230" spans="1:14" x14ac:dyDescent="0.3">
      <c r="A230" s="21"/>
      <c r="B230" s="20">
        <v>9</v>
      </c>
      <c r="C230" s="17" t="str">
        <f t="shared" si="14"/>
        <v>01/09/2012</v>
      </c>
      <c r="D230" s="11">
        <v>412539.72699912998</v>
      </c>
      <c r="E230" s="11">
        <v>2675.56239624</v>
      </c>
      <c r="F230" s="11">
        <v>6091.8605585900004</v>
      </c>
      <c r="G230" s="11">
        <v>2181.0683009999998</v>
      </c>
      <c r="H230" s="11">
        <v>0</v>
      </c>
      <c r="I230" s="11">
        <v>30042.613000000001</v>
      </c>
      <c r="J230" s="11">
        <v>9805.0034369999994</v>
      </c>
      <c r="K230" s="11" t="s">
        <v>16</v>
      </c>
      <c r="L230" s="11" t="s">
        <v>16</v>
      </c>
      <c r="M230" s="11">
        <v>8841.9474690000006</v>
      </c>
      <c r="N230" s="12">
        <v>472177.78216100001</v>
      </c>
    </row>
    <row r="231" spans="1:14" x14ac:dyDescent="0.3">
      <c r="A231" s="21"/>
      <c r="B231" s="20">
        <v>10</v>
      </c>
      <c r="C231" s="17" t="str">
        <f t="shared" si="14"/>
        <v>01/10/2012</v>
      </c>
      <c r="D231" s="11">
        <v>415151.67741763999</v>
      </c>
      <c r="E231" s="11">
        <v>2674.1521711700002</v>
      </c>
      <c r="F231" s="11">
        <v>6092.0080634200003</v>
      </c>
      <c r="G231" s="11">
        <v>2180.9431639999998</v>
      </c>
      <c r="H231" s="11">
        <v>0</v>
      </c>
      <c r="I231" s="11">
        <v>28536.7605</v>
      </c>
      <c r="J231" s="11">
        <v>9753.3045050000001</v>
      </c>
      <c r="K231" s="11" t="s">
        <v>16</v>
      </c>
      <c r="L231" s="11" t="s">
        <v>16</v>
      </c>
      <c r="M231" s="11">
        <v>8865.8742619999994</v>
      </c>
      <c r="N231" s="12">
        <v>473254.72008300002</v>
      </c>
    </row>
    <row r="232" spans="1:14" x14ac:dyDescent="0.3">
      <c r="A232" s="21"/>
      <c r="B232" s="20">
        <v>11</v>
      </c>
      <c r="C232" s="17" t="str">
        <f t="shared" si="14"/>
        <v>01/11/2012</v>
      </c>
      <c r="D232" s="11">
        <v>417464.38801309996</v>
      </c>
      <c r="E232" s="11">
        <v>2674.1521711700002</v>
      </c>
      <c r="F232" s="11">
        <v>6092.1350259799992</v>
      </c>
      <c r="G232" s="11">
        <v>2182.2205760000002</v>
      </c>
      <c r="H232" s="11">
        <v>0</v>
      </c>
      <c r="I232" s="11">
        <v>27675.440500000001</v>
      </c>
      <c r="J232" s="11">
        <v>9649.4873729999999</v>
      </c>
      <c r="K232" s="11" t="s">
        <v>16</v>
      </c>
      <c r="L232" s="11" t="s">
        <v>16</v>
      </c>
      <c r="M232" s="11">
        <v>8852.8136219999997</v>
      </c>
      <c r="N232" s="12">
        <v>474590.63728099997</v>
      </c>
    </row>
    <row r="233" spans="1:14" x14ac:dyDescent="0.3">
      <c r="A233" s="21"/>
      <c r="B233" s="20">
        <v>12</v>
      </c>
      <c r="C233" s="17" t="str">
        <f t="shared" si="14"/>
        <v>01/12/2012</v>
      </c>
      <c r="D233" s="11">
        <v>418534.966977</v>
      </c>
      <c r="E233" s="11">
        <v>2652.75264788</v>
      </c>
      <c r="F233" s="11">
        <v>6043.5220173999996</v>
      </c>
      <c r="G233" s="11">
        <v>2182.8092379999998</v>
      </c>
      <c r="H233" s="11">
        <v>0</v>
      </c>
      <c r="I233" s="11">
        <v>28235.130499999999</v>
      </c>
      <c r="J233" s="11">
        <v>9550.1141609999995</v>
      </c>
      <c r="K233" s="11" t="s">
        <v>16</v>
      </c>
      <c r="L233" s="11" t="s">
        <v>16</v>
      </c>
      <c r="M233" s="11">
        <v>9131.7232390000008</v>
      </c>
      <c r="N233" s="12">
        <v>476331.01877999998</v>
      </c>
    </row>
    <row r="234" spans="1:14" x14ac:dyDescent="0.3">
      <c r="A234" s="15">
        <v>2013</v>
      </c>
      <c r="B234" s="20">
        <v>1</v>
      </c>
      <c r="C234" s="17" t="str">
        <f>IF(ISNUMBER(B234), TEXT(DATE(2013, B234, 1), "dd/mm/yyyy"), "")</f>
        <v>01/01/2013</v>
      </c>
      <c r="D234" s="11">
        <v>419826.75824008003</v>
      </c>
      <c r="E234" s="11">
        <v>2680.1286785399998</v>
      </c>
      <c r="F234" s="11">
        <v>6043.6161141700004</v>
      </c>
      <c r="G234" s="11">
        <v>2183.7292010000001</v>
      </c>
      <c r="H234" s="11">
        <v>0</v>
      </c>
      <c r="I234" s="11">
        <v>28690.537</v>
      </c>
      <c r="J234" s="11">
        <v>9485.8844370000006</v>
      </c>
      <c r="K234" s="11" t="s">
        <v>16</v>
      </c>
      <c r="L234" s="11" t="s">
        <v>16</v>
      </c>
      <c r="M234" s="11">
        <v>9155.3077580000008</v>
      </c>
      <c r="N234" s="12">
        <v>478065.96142900002</v>
      </c>
    </row>
    <row r="235" spans="1:14" x14ac:dyDescent="0.3">
      <c r="A235" s="15"/>
      <c r="B235" s="20">
        <v>2</v>
      </c>
      <c r="C235" s="17" t="str">
        <f t="shared" ref="C235:C245" si="15">IF(ISNUMBER(B235), TEXT(DATE(2013, B235, 1), "dd/mm/yyyy"), "")</f>
        <v>01/02/2013</v>
      </c>
      <c r="D235" s="11">
        <v>420293.99964776001</v>
      </c>
      <c r="E235" s="11">
        <v>2677.7790655200001</v>
      </c>
      <c r="F235" s="11">
        <v>6043.7198507900002</v>
      </c>
      <c r="G235" s="11">
        <v>2185.3762120000001</v>
      </c>
      <c r="H235" s="11">
        <v>0</v>
      </c>
      <c r="I235" s="11">
        <v>29291.897000000001</v>
      </c>
      <c r="J235" s="11">
        <v>9432.4406770000005</v>
      </c>
      <c r="K235" s="11" t="s">
        <v>16</v>
      </c>
      <c r="L235" s="11" t="s">
        <v>16</v>
      </c>
      <c r="M235" s="11">
        <v>9028.2143680000008</v>
      </c>
      <c r="N235" s="12">
        <v>478953.426821</v>
      </c>
    </row>
    <row r="236" spans="1:14" x14ac:dyDescent="0.3">
      <c r="A236" s="15"/>
      <c r="B236" s="20">
        <v>3</v>
      </c>
      <c r="C236" s="17" t="str">
        <f t="shared" si="15"/>
        <v>01/03/2013</v>
      </c>
      <c r="D236" s="11">
        <v>422662.64383974997</v>
      </c>
      <c r="E236" s="11">
        <v>2645.2941030000002</v>
      </c>
      <c r="F236" s="11">
        <v>5969.7771967500003</v>
      </c>
      <c r="G236" s="11">
        <v>2188.7180750000002</v>
      </c>
      <c r="H236" s="11">
        <v>0</v>
      </c>
      <c r="I236" s="11">
        <v>26696.9817</v>
      </c>
      <c r="J236" s="11">
        <v>9370.2984049999995</v>
      </c>
      <c r="K236" s="11" t="s">
        <v>16</v>
      </c>
      <c r="L236" s="11" t="s">
        <v>16</v>
      </c>
      <c r="M236" s="11">
        <v>8971.8211850000007</v>
      </c>
      <c r="N236" s="12">
        <v>478505.53450399998</v>
      </c>
    </row>
    <row r="237" spans="1:14" x14ac:dyDescent="0.3">
      <c r="A237" s="15"/>
      <c r="B237" s="20">
        <v>4</v>
      </c>
      <c r="C237" s="17" t="str">
        <f t="shared" si="15"/>
        <v>01/04/2013</v>
      </c>
      <c r="D237" s="11">
        <v>424602.15029639</v>
      </c>
      <c r="E237" s="11">
        <v>2704.6621529399999</v>
      </c>
      <c r="F237" s="11">
        <v>5969.91299497</v>
      </c>
      <c r="G237" s="11">
        <v>2179.904587</v>
      </c>
      <c r="H237" s="11">
        <v>0</v>
      </c>
      <c r="I237" s="11">
        <v>26626.076099999998</v>
      </c>
      <c r="J237" s="11">
        <v>9242.6839099999997</v>
      </c>
      <c r="K237" s="11" t="s">
        <v>16</v>
      </c>
      <c r="L237" s="11" t="s">
        <v>16</v>
      </c>
      <c r="M237" s="11">
        <v>8985.8238309999997</v>
      </c>
      <c r="N237" s="12">
        <v>480311.21387199999</v>
      </c>
    </row>
    <row r="238" spans="1:14" x14ac:dyDescent="0.3">
      <c r="A238" s="15"/>
      <c r="B238" s="20">
        <v>5</v>
      </c>
      <c r="C238" s="17" t="str">
        <f t="shared" si="15"/>
        <v>01/05/2013</v>
      </c>
      <c r="D238" s="11">
        <v>428127.55365903996</v>
      </c>
      <c r="E238" s="11">
        <v>2703.4188527900001</v>
      </c>
      <c r="F238" s="11">
        <v>5970.0167128800003</v>
      </c>
      <c r="G238" s="11">
        <v>1933.5955280000001</v>
      </c>
      <c r="H238" s="11">
        <v>0</v>
      </c>
      <c r="I238" s="11">
        <v>28919.731400000001</v>
      </c>
      <c r="J238" s="11">
        <v>9144.7265520000001</v>
      </c>
      <c r="K238" s="11" t="s">
        <v>16</v>
      </c>
      <c r="L238" s="11" t="s">
        <v>16</v>
      </c>
      <c r="M238" s="11">
        <v>8987.4090840000008</v>
      </c>
      <c r="N238" s="12">
        <v>485786.45178900001</v>
      </c>
    </row>
    <row r="239" spans="1:14" x14ac:dyDescent="0.3">
      <c r="A239" s="15"/>
      <c r="B239" s="20">
        <v>6</v>
      </c>
      <c r="C239" s="17" t="str">
        <f t="shared" si="15"/>
        <v>01/06/2013</v>
      </c>
      <c r="D239" s="11">
        <v>423866.35605202004</v>
      </c>
      <c r="E239" s="11">
        <v>2790.2885102399996</v>
      </c>
      <c r="F239" s="11">
        <v>6139.9641790100004</v>
      </c>
      <c r="G239" s="11">
        <v>1926.8805070000001</v>
      </c>
      <c r="H239" s="11">
        <v>0</v>
      </c>
      <c r="I239" s="11">
        <v>26701.534100000001</v>
      </c>
      <c r="J239" s="11">
        <v>9062.7434549999998</v>
      </c>
      <c r="K239" s="11" t="s">
        <v>16</v>
      </c>
      <c r="L239" s="11" t="s">
        <v>16</v>
      </c>
      <c r="M239" s="11">
        <v>8958.2937959999999</v>
      </c>
      <c r="N239" s="12">
        <v>479446.06059900002</v>
      </c>
    </row>
    <row r="240" spans="1:14" x14ac:dyDescent="0.3">
      <c r="A240" s="15"/>
      <c r="B240" s="20">
        <v>7</v>
      </c>
      <c r="C240" s="17" t="str">
        <f t="shared" si="15"/>
        <v>01/07/2013</v>
      </c>
      <c r="D240" s="11">
        <v>429359.23310111999</v>
      </c>
      <c r="E240" s="11">
        <v>2795.1718711599997</v>
      </c>
      <c r="F240" s="11">
        <v>6140.1163201199997</v>
      </c>
      <c r="G240" s="11">
        <v>1751.960484</v>
      </c>
      <c r="H240" s="11">
        <v>0</v>
      </c>
      <c r="I240" s="11">
        <v>19322.161486000001</v>
      </c>
      <c r="J240" s="11">
        <v>8935.3930529999998</v>
      </c>
      <c r="K240" s="11" t="s">
        <v>16</v>
      </c>
      <c r="L240" s="11" t="s">
        <v>16</v>
      </c>
      <c r="M240" s="11">
        <v>8928.056756</v>
      </c>
      <c r="N240" s="12">
        <v>477232.09307100001</v>
      </c>
    </row>
    <row r="241" spans="1:14" x14ac:dyDescent="0.3">
      <c r="A241" s="15"/>
      <c r="B241" s="20">
        <v>8</v>
      </c>
      <c r="C241" s="17" t="str">
        <f t="shared" si="15"/>
        <v>01/08/2013</v>
      </c>
      <c r="D241" s="11">
        <v>419196.04751428001</v>
      </c>
      <c r="E241" s="11">
        <v>2795.1718711599997</v>
      </c>
      <c r="F241" s="11">
        <v>6140.2688128299997</v>
      </c>
      <c r="G241" s="11">
        <v>1751.9945230000001</v>
      </c>
      <c r="H241" s="11">
        <v>0</v>
      </c>
      <c r="I241" s="11">
        <v>6564.0130319999998</v>
      </c>
      <c r="J241" s="11">
        <v>8846.3801449999992</v>
      </c>
      <c r="K241" s="11" t="s">
        <v>16</v>
      </c>
      <c r="L241" s="11" t="s">
        <v>16</v>
      </c>
      <c r="M241" s="11">
        <v>8910.4057749999993</v>
      </c>
      <c r="N241" s="12">
        <v>454204.28167300002</v>
      </c>
    </row>
    <row r="242" spans="1:14" x14ac:dyDescent="0.3">
      <c r="A242" s="15"/>
      <c r="B242" s="20">
        <v>9</v>
      </c>
      <c r="C242" s="17" t="str">
        <f t="shared" si="15"/>
        <v>01/09/2013</v>
      </c>
      <c r="D242" s="11">
        <v>435049.28526746004</v>
      </c>
      <c r="E242" s="11">
        <v>3074.4327133800002</v>
      </c>
      <c r="F242" s="11">
        <v>6431.06804164</v>
      </c>
      <c r="G242" s="11">
        <v>1852.020567</v>
      </c>
      <c r="H242" s="11">
        <v>0</v>
      </c>
      <c r="I242" s="11">
        <v>8136.4304419999999</v>
      </c>
      <c r="J242" s="11">
        <v>8741.4494119999999</v>
      </c>
      <c r="K242" s="11" t="s">
        <v>16</v>
      </c>
      <c r="L242" s="11" t="s">
        <v>16</v>
      </c>
      <c r="M242" s="11">
        <v>8977.8195959999994</v>
      </c>
      <c r="N242" s="12">
        <v>472262.506039</v>
      </c>
    </row>
    <row r="243" spans="1:14" x14ac:dyDescent="0.3">
      <c r="A243" s="15"/>
      <c r="B243" s="20">
        <v>10</v>
      </c>
      <c r="C243" s="17" t="str">
        <f t="shared" si="15"/>
        <v>01/10/2013</v>
      </c>
      <c r="D243" s="11">
        <v>436741.76765653002</v>
      </c>
      <c r="E243" s="11">
        <v>3074.4327133800002</v>
      </c>
      <c r="F243" s="11">
        <v>6431.2436863599996</v>
      </c>
      <c r="G243" s="11">
        <v>1852.054893</v>
      </c>
      <c r="H243" s="11">
        <v>0</v>
      </c>
      <c r="I243" s="11">
        <v>9078.8555020000003</v>
      </c>
      <c r="J243" s="11">
        <v>8583.2383989999998</v>
      </c>
      <c r="K243" s="11" t="s">
        <v>16</v>
      </c>
      <c r="L243" s="11" t="s">
        <v>16</v>
      </c>
      <c r="M243" s="11">
        <v>6814.6021430000001</v>
      </c>
      <c r="N243" s="12">
        <v>472576.19499300001</v>
      </c>
    </row>
    <row r="244" spans="1:14" x14ac:dyDescent="0.3">
      <c r="A244" s="15"/>
      <c r="B244" s="20">
        <v>11</v>
      </c>
      <c r="C244" s="17" t="str">
        <f t="shared" si="15"/>
        <v>01/11/2013</v>
      </c>
      <c r="D244" s="11">
        <v>434231.96203453996</v>
      </c>
      <c r="E244" s="11">
        <v>3153.5277596599999</v>
      </c>
      <c r="F244" s="11">
        <v>6431.4395661300005</v>
      </c>
      <c r="G244" s="11">
        <v>1852.088113</v>
      </c>
      <c r="H244" s="11">
        <v>0</v>
      </c>
      <c r="I244" s="11">
        <v>12693.385933</v>
      </c>
      <c r="J244" s="11">
        <v>7791.2560599999997</v>
      </c>
      <c r="K244" s="11" t="s">
        <v>16</v>
      </c>
      <c r="L244" s="11" t="s">
        <v>16</v>
      </c>
      <c r="M244" s="11">
        <v>7316.238687</v>
      </c>
      <c r="N244" s="12">
        <v>473469.89815399999</v>
      </c>
    </row>
    <row r="245" spans="1:14" x14ac:dyDescent="0.3">
      <c r="A245" s="15"/>
      <c r="B245" s="20">
        <v>12</v>
      </c>
      <c r="C245" s="17" t="str">
        <f t="shared" si="15"/>
        <v>01/12/2013</v>
      </c>
      <c r="D245" s="11">
        <v>432209.46350900002</v>
      </c>
      <c r="E245" s="11">
        <v>3183.1637380100001</v>
      </c>
      <c r="F245" s="11">
        <v>6488.2148353900002</v>
      </c>
      <c r="G245" s="11">
        <v>1852.1224400000001</v>
      </c>
      <c r="H245" s="11">
        <v>0</v>
      </c>
      <c r="I245" s="11">
        <v>16444.346374000001</v>
      </c>
      <c r="J245" s="11">
        <v>6681.6484790000004</v>
      </c>
      <c r="K245" s="11" t="s">
        <v>16</v>
      </c>
      <c r="L245" s="11" t="s">
        <v>16</v>
      </c>
      <c r="M245" s="11">
        <v>7296.920314</v>
      </c>
      <c r="N245" s="12">
        <v>474267.886069</v>
      </c>
    </row>
    <row r="246" spans="1:14" x14ac:dyDescent="0.3">
      <c r="A246" s="15">
        <v>2014</v>
      </c>
      <c r="B246" s="20">
        <v>1</v>
      </c>
      <c r="C246" s="17" t="str">
        <f>IF(ISNUMBER(B246), TEXT(DATE(2014, B246, 1), "dd/mm/yyyy"), "")</f>
        <v>01/01/2014</v>
      </c>
      <c r="D246" s="11">
        <v>426293.57092282001</v>
      </c>
      <c r="E246" s="11">
        <v>3174.9434760900003</v>
      </c>
      <c r="F246" s="11">
        <v>6488.49683663</v>
      </c>
      <c r="G246" s="11">
        <v>1852.1567660000001</v>
      </c>
      <c r="H246" s="11">
        <v>0</v>
      </c>
      <c r="I246" s="11">
        <v>11930.570825000001</v>
      </c>
      <c r="J246" s="11">
        <v>6631.810571</v>
      </c>
      <c r="K246" s="11" t="s">
        <v>16</v>
      </c>
      <c r="L246" s="11" t="s">
        <v>16</v>
      </c>
      <c r="M246" s="11">
        <v>7321.2461659999999</v>
      </c>
      <c r="N246" s="12">
        <v>463692.79556400003</v>
      </c>
    </row>
    <row r="247" spans="1:14" x14ac:dyDescent="0.3">
      <c r="A247" s="15"/>
      <c r="B247" s="20">
        <v>2</v>
      </c>
      <c r="C247" s="17" t="str">
        <f t="shared" ref="C247:C256" si="16">IF(ISNUMBER(B247), TEXT(DATE(2014, B247, 1), "dd/mm/yyyy"), "")</f>
        <v>01/02/2014</v>
      </c>
      <c r="D247" s="11">
        <v>417921.66070488002</v>
      </c>
      <c r="E247" s="11">
        <v>3179.04242471</v>
      </c>
      <c r="F247" s="11">
        <v>6488.6651702700001</v>
      </c>
      <c r="G247" s="11">
        <v>1852.1877710000001</v>
      </c>
      <c r="H247" s="11">
        <v>0</v>
      </c>
      <c r="I247" s="11">
        <v>10564.193497</v>
      </c>
      <c r="J247" s="11">
        <v>6577.8784050000004</v>
      </c>
      <c r="K247" s="11" t="s">
        <v>16</v>
      </c>
      <c r="L247" s="11" t="s">
        <v>16</v>
      </c>
      <c r="M247" s="11">
        <v>7332.833842</v>
      </c>
      <c r="N247" s="12">
        <v>453916.46181499999</v>
      </c>
    </row>
    <row r="248" spans="1:14" x14ac:dyDescent="0.3">
      <c r="A248" s="15"/>
      <c r="B248" s="20">
        <v>3</v>
      </c>
      <c r="C248" s="17" t="str">
        <f t="shared" si="16"/>
        <v>01/03/2014</v>
      </c>
      <c r="D248" s="11">
        <v>414918.71631953999</v>
      </c>
      <c r="E248" s="11">
        <v>3190.7606257299999</v>
      </c>
      <c r="F248" s="11">
        <v>6482.3391793199999</v>
      </c>
      <c r="G248" s="11">
        <v>1852.222098</v>
      </c>
      <c r="H248" s="11">
        <v>0</v>
      </c>
      <c r="I248" s="11">
        <v>10342.246378</v>
      </c>
      <c r="J248" s="11">
        <v>6495.2351440000002</v>
      </c>
      <c r="K248" s="11" t="s">
        <v>16</v>
      </c>
      <c r="L248" s="11" t="s">
        <v>16</v>
      </c>
      <c r="M248" s="11">
        <v>7432.181208</v>
      </c>
      <c r="N248" s="12">
        <v>450713.70095299999</v>
      </c>
    </row>
    <row r="249" spans="1:14" x14ac:dyDescent="0.3">
      <c r="A249" s="15"/>
      <c r="B249" s="20">
        <v>4</v>
      </c>
      <c r="C249" s="17" t="str">
        <f t="shared" si="16"/>
        <v>01/04/2014</v>
      </c>
      <c r="D249" s="11">
        <v>418050.09283491998</v>
      </c>
      <c r="E249" s="11">
        <v>3244.0041718499997</v>
      </c>
      <c r="F249" s="11">
        <v>6482.6244328800003</v>
      </c>
      <c r="G249" s="11">
        <v>1852.2553170000001</v>
      </c>
      <c r="H249" s="11">
        <v>0</v>
      </c>
      <c r="I249" s="11">
        <v>9937.8675079999994</v>
      </c>
      <c r="J249" s="11">
        <v>6477.5509229999998</v>
      </c>
      <c r="K249" s="11" t="s">
        <v>16</v>
      </c>
      <c r="L249" s="11" t="s">
        <v>16</v>
      </c>
      <c r="M249" s="11">
        <v>7454.0107090000001</v>
      </c>
      <c r="N249" s="12">
        <v>453498.40589699999</v>
      </c>
    </row>
    <row r="250" spans="1:14" x14ac:dyDescent="0.3">
      <c r="A250" s="15"/>
      <c r="B250" s="20">
        <v>5</v>
      </c>
      <c r="C250" s="17" t="str">
        <f t="shared" si="16"/>
        <v>01/05/2014</v>
      </c>
      <c r="D250" s="11">
        <v>417312.75548354996</v>
      </c>
      <c r="E250" s="11">
        <v>3238.9516872899999</v>
      </c>
      <c r="F250" s="11">
        <v>6482.88054483</v>
      </c>
      <c r="G250" s="11">
        <v>1852.289644</v>
      </c>
      <c r="H250" s="11">
        <v>0</v>
      </c>
      <c r="I250" s="11">
        <v>13083.671944</v>
      </c>
      <c r="J250" s="11">
        <v>6458.0193149999996</v>
      </c>
      <c r="K250" s="11" t="s">
        <v>16</v>
      </c>
      <c r="L250" s="11" t="s">
        <v>16</v>
      </c>
      <c r="M250" s="11">
        <v>7474.4374029999999</v>
      </c>
      <c r="N250" s="12">
        <v>455903.00602199999</v>
      </c>
    </row>
    <row r="251" spans="1:14" x14ac:dyDescent="0.3">
      <c r="A251" s="15"/>
      <c r="B251" s="20">
        <v>6</v>
      </c>
      <c r="C251" s="17" t="str">
        <f t="shared" si="16"/>
        <v>01/06/2014</v>
      </c>
      <c r="D251" s="11">
        <v>414017.41053928004</v>
      </c>
      <c r="E251" s="11">
        <v>3217.98821761</v>
      </c>
      <c r="F251" s="11">
        <v>6376.2644012199999</v>
      </c>
      <c r="G251" s="11">
        <v>1851.8056730000001</v>
      </c>
      <c r="H251" s="11">
        <v>0</v>
      </c>
      <c r="I251" s="11">
        <v>13964.837906999999</v>
      </c>
      <c r="J251" s="11">
        <v>6461.617706</v>
      </c>
      <c r="K251" s="11" t="s">
        <v>16</v>
      </c>
      <c r="L251" s="11" t="s">
        <v>16</v>
      </c>
      <c r="M251" s="11">
        <v>7429.014467</v>
      </c>
      <c r="N251" s="12">
        <v>453318.93891099998</v>
      </c>
    </row>
    <row r="252" spans="1:14" x14ac:dyDescent="0.3">
      <c r="A252" s="15"/>
      <c r="B252" s="20">
        <v>7</v>
      </c>
      <c r="C252" s="17" t="str">
        <f t="shared" si="16"/>
        <v>01/07/2014</v>
      </c>
      <c r="D252" s="11">
        <v>413904.05992706999</v>
      </c>
      <c r="E252" s="11">
        <v>3208.1391060000001</v>
      </c>
      <c r="F252" s="11">
        <v>6376.4326634399995</v>
      </c>
      <c r="G252" s="11">
        <v>1851.825691</v>
      </c>
      <c r="H252" s="11">
        <v>0</v>
      </c>
      <c r="I252" s="11">
        <v>15211.59612</v>
      </c>
      <c r="J252" s="11">
        <v>6468.349733</v>
      </c>
      <c r="K252" s="11" t="s">
        <v>16</v>
      </c>
      <c r="L252" s="11" t="s">
        <v>16</v>
      </c>
      <c r="M252" s="11">
        <v>7449.8399230000005</v>
      </c>
      <c r="N252" s="12">
        <v>454470.24316299998</v>
      </c>
    </row>
    <row r="253" spans="1:14" x14ac:dyDescent="0.3">
      <c r="A253" s="15"/>
      <c r="B253" s="20">
        <v>8</v>
      </c>
      <c r="C253" s="17" t="str">
        <f t="shared" si="16"/>
        <v>01/08/2014</v>
      </c>
      <c r="D253" s="11">
        <v>414585.71115185</v>
      </c>
      <c r="E253" s="11">
        <v>3208.1391060000001</v>
      </c>
      <c r="F253" s="11">
        <v>6376.6018442499999</v>
      </c>
      <c r="G253" s="11">
        <v>1851.8457080000001</v>
      </c>
      <c r="H253" s="11">
        <v>0</v>
      </c>
      <c r="I253" s="11">
        <v>16505.310187999999</v>
      </c>
      <c r="J253" s="11">
        <v>6437.3743100000002</v>
      </c>
      <c r="K253" s="11" t="s">
        <v>16</v>
      </c>
      <c r="L253" s="11" t="s">
        <v>16</v>
      </c>
      <c r="M253" s="11">
        <v>8694.7474980000006</v>
      </c>
      <c r="N253" s="12">
        <v>457659.72980600002</v>
      </c>
    </row>
    <row r="254" spans="1:14" x14ac:dyDescent="0.3">
      <c r="A254" s="15"/>
      <c r="B254" s="20">
        <v>9</v>
      </c>
      <c r="C254" s="17" t="str">
        <f t="shared" si="16"/>
        <v>01/09/2014</v>
      </c>
      <c r="D254" s="11">
        <v>407450.06422051002</v>
      </c>
      <c r="E254" s="11">
        <v>3188.06360563</v>
      </c>
      <c r="F254" s="11">
        <v>6264.34675453</v>
      </c>
      <c r="G254" s="11">
        <v>1851.86508</v>
      </c>
      <c r="H254" s="11">
        <v>0</v>
      </c>
      <c r="I254" s="11">
        <v>19228.476480000001</v>
      </c>
      <c r="J254" s="11">
        <v>6454.7735510000002</v>
      </c>
      <c r="K254" s="11" t="s">
        <v>16</v>
      </c>
      <c r="L254" s="11">
        <v>1863.9335699999999</v>
      </c>
      <c r="M254" s="11">
        <v>6827.777274</v>
      </c>
      <c r="N254" s="12">
        <v>453129.30053499999</v>
      </c>
    </row>
    <row r="255" spans="1:14" x14ac:dyDescent="0.3">
      <c r="A255" s="15"/>
      <c r="B255" s="20">
        <v>10</v>
      </c>
      <c r="C255" s="17" t="str">
        <f t="shared" si="16"/>
        <v>01/10/2014</v>
      </c>
      <c r="D255" s="11">
        <v>410237.25676444999</v>
      </c>
      <c r="E255" s="11">
        <v>3179.3574519200001</v>
      </c>
      <c r="F255" s="11">
        <v>6264.4251110600007</v>
      </c>
      <c r="G255" s="11">
        <v>2158.8058270000001</v>
      </c>
      <c r="H255" s="11">
        <v>0</v>
      </c>
      <c r="I255" s="11">
        <v>13269.196196999999</v>
      </c>
      <c r="J255" s="11">
        <v>6445.9181259999996</v>
      </c>
      <c r="K255" s="11" t="s">
        <v>16</v>
      </c>
      <c r="L255" s="11">
        <v>1863.9335699999999</v>
      </c>
      <c r="M255" s="11">
        <v>6792.4251690000001</v>
      </c>
      <c r="N255" s="12">
        <v>450211.31821599999</v>
      </c>
    </row>
    <row r="256" spans="1:14" x14ac:dyDescent="0.3">
      <c r="A256" s="15"/>
      <c r="B256" s="20">
        <v>11</v>
      </c>
      <c r="C256" s="17" t="str">
        <f t="shared" si="16"/>
        <v>01/11/2014</v>
      </c>
      <c r="D256" s="11">
        <v>402225.67498648999</v>
      </c>
      <c r="E256" s="11">
        <v>3179.3574519200001</v>
      </c>
      <c r="F256" s="11">
        <v>6264.5133752399997</v>
      </c>
      <c r="G256" s="11">
        <v>2158.7586590000001</v>
      </c>
      <c r="H256" s="11">
        <v>0</v>
      </c>
      <c r="I256" s="11">
        <v>6655.215921</v>
      </c>
      <c r="J256" s="11">
        <v>6493.0315019999998</v>
      </c>
      <c r="K256" s="11" t="s">
        <v>16</v>
      </c>
      <c r="L256" s="11">
        <v>1863.9335699999999</v>
      </c>
      <c r="M256" s="11">
        <v>6926.1696410000004</v>
      </c>
      <c r="N256" s="12">
        <v>435766.65510600002</v>
      </c>
    </row>
    <row r="257" spans="1:14" x14ac:dyDescent="0.3">
      <c r="A257" s="15"/>
      <c r="B257" s="20">
        <v>12</v>
      </c>
      <c r="C257" s="17" t="str">
        <f>IF(ISNUMBER(B257), TEXT(DATE(2014, B257, 1), "dd/mm/yyyy"), "")</f>
        <v>01/12/2014</v>
      </c>
      <c r="D257" s="11">
        <v>397092.60409600002</v>
      </c>
      <c r="E257" s="11">
        <v>3295.2583780300001</v>
      </c>
      <c r="F257" s="11">
        <v>6518.0684383999996</v>
      </c>
      <c r="G257" s="11">
        <v>2454.7174620000001</v>
      </c>
      <c r="H257" s="11">
        <v>0</v>
      </c>
      <c r="I257" s="11">
        <v>1730.5860270000001</v>
      </c>
      <c r="J257" s="11">
        <v>6499.2513209999997</v>
      </c>
      <c r="K257" s="11" t="s">
        <v>16</v>
      </c>
      <c r="L257" s="11">
        <v>2113.9335700000001</v>
      </c>
      <c r="M257" s="11">
        <v>7912.0889598399535</v>
      </c>
      <c r="N257" s="12">
        <v>427616.50825299998</v>
      </c>
    </row>
    <row r="258" spans="1:14" x14ac:dyDescent="0.3">
      <c r="A258" s="15">
        <v>2015</v>
      </c>
      <c r="B258" s="20">
        <v>1</v>
      </c>
      <c r="C258" s="17" t="str">
        <f>IF(ISNUMBER(B258), TEXT(DATE(2015, B258, 1), "dd/mm/yyyy"), "")</f>
        <v>01/01/2015</v>
      </c>
      <c r="D258" s="11">
        <v>376680.14289434004</v>
      </c>
      <c r="E258" s="11">
        <v>3286.0490971199997</v>
      </c>
      <c r="F258" s="11">
        <v>6518.1893869599999</v>
      </c>
      <c r="G258" s="11">
        <v>2325.2094630000001</v>
      </c>
      <c r="H258" s="11">
        <v>0</v>
      </c>
      <c r="I258" s="11">
        <v>1759.7407949999999</v>
      </c>
      <c r="J258" s="11">
        <v>6535.6164920000001</v>
      </c>
      <c r="K258" s="11" t="s">
        <v>16</v>
      </c>
      <c r="L258" s="11">
        <v>2113.9335700000001</v>
      </c>
      <c r="M258" s="11">
        <v>6983.2976680000002</v>
      </c>
      <c r="N258" s="12">
        <v>406202.179366</v>
      </c>
    </row>
    <row r="259" spans="1:14" x14ac:dyDescent="0.3">
      <c r="A259" s="15"/>
      <c r="B259" s="20">
        <v>2</v>
      </c>
      <c r="C259" s="17" t="str">
        <f t="shared" ref="C259:C269" si="17">IF(ISNUMBER(B259), TEXT(DATE(2015, B259, 1), "dd/mm/yyyy"), "")</f>
        <v>01/02/2015</v>
      </c>
      <c r="D259" s="11">
        <v>376201.15467571997</v>
      </c>
      <c r="E259" s="11">
        <v>3286.0500511199998</v>
      </c>
      <c r="F259" s="11">
        <v>6518.2117962000002</v>
      </c>
      <c r="G259" s="11">
        <v>2325.2051620000002</v>
      </c>
      <c r="H259" s="11">
        <v>0</v>
      </c>
      <c r="I259" s="11">
        <v>1698.702086</v>
      </c>
      <c r="J259" s="11">
        <v>6567.7504079999999</v>
      </c>
      <c r="K259" s="11" t="s">
        <v>16</v>
      </c>
      <c r="L259" s="11">
        <v>2113.9335700000001</v>
      </c>
      <c r="M259" s="11">
        <v>6928.8141130000004</v>
      </c>
      <c r="N259" s="12">
        <v>405639.82186199998</v>
      </c>
    </row>
    <row r="260" spans="1:14" x14ac:dyDescent="0.3">
      <c r="A260" s="15"/>
      <c r="B260" s="20">
        <v>3</v>
      </c>
      <c r="C260" s="17" t="str">
        <f t="shared" si="17"/>
        <v>01/03/2015</v>
      </c>
      <c r="D260" s="11">
        <v>380302.20734084002</v>
      </c>
      <c r="E260" s="11">
        <v>2825.2360398999999</v>
      </c>
      <c r="F260" s="11">
        <v>6552.5672168599995</v>
      </c>
      <c r="G260" s="11">
        <v>2325.2004010000001</v>
      </c>
      <c r="H260" s="11">
        <v>0</v>
      </c>
      <c r="I260" s="11">
        <v>1769.980125</v>
      </c>
      <c r="J260" s="11">
        <v>6634.2814829999998</v>
      </c>
      <c r="K260" s="11" t="s">
        <v>16</v>
      </c>
      <c r="L260" s="11">
        <v>2113.9335700000001</v>
      </c>
      <c r="M260" s="11">
        <v>8206.6814310000009</v>
      </c>
      <c r="N260" s="12">
        <v>410730.08760799997</v>
      </c>
    </row>
    <row r="261" spans="1:14" x14ac:dyDescent="0.3">
      <c r="A261" s="15"/>
      <c r="B261" s="20">
        <v>4</v>
      </c>
      <c r="C261" s="17" t="str">
        <f t="shared" si="17"/>
        <v>01/04/2015</v>
      </c>
      <c r="D261" s="11">
        <v>382996.80717933003</v>
      </c>
      <c r="E261" s="11">
        <v>2825.2360398999999</v>
      </c>
      <c r="F261" s="11">
        <v>6552.6530640200008</v>
      </c>
      <c r="G261" s="11">
        <v>2325.1957940000002</v>
      </c>
      <c r="H261" s="11">
        <v>0</v>
      </c>
      <c r="I261" s="11">
        <v>1907.7019339999999</v>
      </c>
      <c r="J261" s="11">
        <v>6694.5797560000001</v>
      </c>
      <c r="K261" s="11" t="s">
        <v>16</v>
      </c>
      <c r="L261" s="11">
        <v>2113.9335700000001</v>
      </c>
      <c r="M261" s="11">
        <v>13619.269265999999</v>
      </c>
      <c r="N261" s="12">
        <v>419035.34584099997</v>
      </c>
    </row>
    <row r="262" spans="1:14" x14ac:dyDescent="0.3">
      <c r="A262" s="15"/>
      <c r="B262" s="20">
        <v>5</v>
      </c>
      <c r="C262" s="17" t="str">
        <f t="shared" si="17"/>
        <v>01/05/2015</v>
      </c>
      <c r="D262" s="11">
        <v>384946.77305214002</v>
      </c>
      <c r="E262" s="11">
        <v>2825.2360398999999</v>
      </c>
      <c r="F262" s="11">
        <v>6552.6156695</v>
      </c>
      <c r="G262" s="11">
        <v>2325.1910330000001</v>
      </c>
      <c r="H262" s="11">
        <v>0</v>
      </c>
      <c r="I262" s="11">
        <v>1894.0370789999999</v>
      </c>
      <c r="J262" s="11">
        <v>6730.2631279999996</v>
      </c>
      <c r="K262" s="11" t="s">
        <v>16</v>
      </c>
      <c r="L262" s="11">
        <v>2113.9335700000001</v>
      </c>
      <c r="M262" s="11">
        <v>13243.367894000001</v>
      </c>
      <c r="N262" s="12">
        <v>420631.41746600001</v>
      </c>
    </row>
    <row r="263" spans="1:14" x14ac:dyDescent="0.3">
      <c r="A263" s="15"/>
      <c r="B263" s="20">
        <v>6</v>
      </c>
      <c r="C263" s="17" t="str">
        <f t="shared" si="17"/>
        <v>01/06/2015</v>
      </c>
      <c r="D263" s="11">
        <v>388458.59750526003</v>
      </c>
      <c r="E263" s="11">
        <v>2905.3184335999999</v>
      </c>
      <c r="F263" s="11">
        <v>6762.8190583300002</v>
      </c>
      <c r="G263" s="11">
        <v>2474.1562789999998</v>
      </c>
      <c r="H263" s="11">
        <v>0</v>
      </c>
      <c r="I263" s="11">
        <v>1797.128817</v>
      </c>
      <c r="J263" s="11">
        <v>6813.1576100000002</v>
      </c>
      <c r="K263" s="11" t="s">
        <v>16</v>
      </c>
      <c r="L263" s="11">
        <v>2113.9335700000001</v>
      </c>
      <c r="M263" s="11">
        <v>8444.3945879999992</v>
      </c>
      <c r="N263" s="12">
        <v>419769.50586099998</v>
      </c>
    </row>
    <row r="264" spans="1:14" x14ac:dyDescent="0.3">
      <c r="A264" s="15"/>
      <c r="B264" s="20">
        <v>7</v>
      </c>
      <c r="C264" s="17" t="str">
        <f t="shared" si="17"/>
        <v>01/07/2015</v>
      </c>
      <c r="D264" s="11">
        <v>355019.72719235998</v>
      </c>
      <c r="E264" s="11">
        <v>2898.92290194</v>
      </c>
      <c r="F264" s="11">
        <v>6762.9096723500006</v>
      </c>
      <c r="G264" s="11">
        <v>2474.160081</v>
      </c>
      <c r="H264" s="11">
        <v>0</v>
      </c>
      <c r="I264" s="11">
        <v>1588.511068</v>
      </c>
      <c r="J264" s="11">
        <v>6848.2278749999996</v>
      </c>
      <c r="K264" s="11" t="s">
        <v>16</v>
      </c>
      <c r="L264" s="11">
        <v>2113.9335700000001</v>
      </c>
      <c r="M264" s="11">
        <v>8245.2452940000003</v>
      </c>
      <c r="N264" s="12">
        <v>385951.63765400002</v>
      </c>
    </row>
    <row r="265" spans="1:14" x14ac:dyDescent="0.3">
      <c r="A265" s="15"/>
      <c r="B265" s="20">
        <v>8</v>
      </c>
      <c r="C265" s="17" t="str">
        <f t="shared" si="17"/>
        <v>01/08/2015</v>
      </c>
      <c r="D265" s="11">
        <v>348012.80127821001</v>
      </c>
      <c r="E265" s="11">
        <v>2906.90931439</v>
      </c>
      <c r="F265" s="11">
        <v>6762.9911177799995</v>
      </c>
      <c r="G265" s="11">
        <v>2680.7638959999999</v>
      </c>
      <c r="H265" s="11">
        <v>0</v>
      </c>
      <c r="I265" s="11">
        <v>1903.7781930000001</v>
      </c>
      <c r="J265" s="11">
        <v>6868.813193</v>
      </c>
      <c r="K265" s="11" t="s">
        <v>16</v>
      </c>
      <c r="L265" s="11">
        <v>2113.9335700000001</v>
      </c>
      <c r="M265" s="11">
        <v>8579.3326309999993</v>
      </c>
      <c r="N265" s="12">
        <v>379829.32319299999</v>
      </c>
    </row>
    <row r="266" spans="1:14" x14ac:dyDescent="0.3">
      <c r="A266" s="15"/>
      <c r="B266" s="20">
        <v>9</v>
      </c>
      <c r="C266" s="17" t="str">
        <f t="shared" si="17"/>
        <v>01/09/2015</v>
      </c>
      <c r="D266" s="11">
        <v>403769.63192671997</v>
      </c>
      <c r="E266" s="11">
        <v>3418.09558608</v>
      </c>
      <c r="F266" s="11">
        <v>7945.2304012599998</v>
      </c>
      <c r="G266" s="11">
        <v>2346.7037150000001</v>
      </c>
      <c r="H266" s="11">
        <v>0</v>
      </c>
      <c r="I266" s="11">
        <v>478.27738199999999</v>
      </c>
      <c r="J266" s="11">
        <v>6929.6858119999997</v>
      </c>
      <c r="K266" s="11" t="s">
        <v>16</v>
      </c>
      <c r="L266" s="11">
        <v>2113.9335700000001</v>
      </c>
      <c r="M266" s="11">
        <v>14347.441606</v>
      </c>
      <c r="N266" s="12">
        <v>441348.99999899999</v>
      </c>
    </row>
    <row r="267" spans="1:14" x14ac:dyDescent="0.3">
      <c r="A267" s="15"/>
      <c r="B267" s="20">
        <v>10</v>
      </c>
      <c r="C267" s="17" t="str">
        <f t="shared" si="17"/>
        <v>01/10/2015</v>
      </c>
      <c r="D267" s="11">
        <v>406573.60528596997</v>
      </c>
      <c r="E267" s="11">
        <v>3418.09558608</v>
      </c>
      <c r="F267" s="11">
        <v>7945.33287673</v>
      </c>
      <c r="G267" s="11">
        <v>2116.7962069999999</v>
      </c>
      <c r="H267" s="11">
        <v>0</v>
      </c>
      <c r="I267" s="11">
        <v>529.28926799999999</v>
      </c>
      <c r="J267" s="11">
        <v>6905.294688</v>
      </c>
      <c r="K267" s="11" t="s">
        <v>16</v>
      </c>
      <c r="L267" s="11">
        <v>2113.9346500000001</v>
      </c>
      <c r="M267" s="11">
        <v>16151.222422999999</v>
      </c>
      <c r="N267" s="12">
        <v>445753.570985</v>
      </c>
    </row>
    <row r="268" spans="1:14" x14ac:dyDescent="0.3">
      <c r="A268" s="15"/>
      <c r="B268" s="20">
        <v>11</v>
      </c>
      <c r="C268" s="17" t="str">
        <f t="shared" si="17"/>
        <v>01/11/2015</v>
      </c>
      <c r="D268" s="11">
        <v>408745.89144638</v>
      </c>
      <c r="E268" s="11">
        <v>3418.09558608</v>
      </c>
      <c r="F268" s="11">
        <v>7945.4435490900005</v>
      </c>
      <c r="G268" s="11">
        <v>1916.7481310000001</v>
      </c>
      <c r="H268" s="11">
        <v>0</v>
      </c>
      <c r="I268" s="11">
        <v>588.48061099999995</v>
      </c>
      <c r="J268" s="11">
        <v>6938.6656190000003</v>
      </c>
      <c r="K268" s="11" t="s">
        <v>16</v>
      </c>
      <c r="L268" s="11">
        <v>2113.9335500000002</v>
      </c>
      <c r="M268" s="11">
        <v>17975.552991</v>
      </c>
      <c r="N268" s="12">
        <v>449642.811483</v>
      </c>
    </row>
    <row r="269" spans="1:14" x14ac:dyDescent="0.3">
      <c r="A269" s="15"/>
      <c r="B269" s="20">
        <v>12</v>
      </c>
      <c r="C269" s="17" t="str">
        <f t="shared" si="17"/>
        <v>01/12/2015</v>
      </c>
      <c r="D269" s="11">
        <v>398178.31341100001</v>
      </c>
      <c r="E269" s="11">
        <v>3291.3127428800003</v>
      </c>
      <c r="F269" s="11">
        <v>7656.3646102700004</v>
      </c>
      <c r="G269" s="11">
        <v>1916.7892019999999</v>
      </c>
      <c r="H269" s="11">
        <v>0</v>
      </c>
      <c r="I269" s="11">
        <v>1290.159531</v>
      </c>
      <c r="J269" s="11">
        <v>6957.4180649999998</v>
      </c>
      <c r="K269" s="11" t="s">
        <v>16</v>
      </c>
      <c r="L269" s="11">
        <v>2113.9335500000002</v>
      </c>
      <c r="M269" s="11">
        <v>19163.231387</v>
      </c>
      <c r="N269" s="12">
        <v>440567.52249900001</v>
      </c>
    </row>
    <row r="270" spans="1:14" x14ac:dyDescent="0.3">
      <c r="A270" s="22">
        <v>2016</v>
      </c>
      <c r="B270" s="23">
        <v>1</v>
      </c>
      <c r="C270" s="17" t="str">
        <f>IF(ISNUMBER(B270), TEXT(DATE(2016, B270, 1), "dd/mm/yyyy"), "")</f>
        <v>01/01/2016</v>
      </c>
      <c r="D270" s="18">
        <v>399141.66308453004</v>
      </c>
      <c r="E270" s="18">
        <v>3291.3127428800003</v>
      </c>
      <c r="F270" s="18">
        <v>7656.4637008599993</v>
      </c>
      <c r="G270" s="18">
        <v>1877.0981039999999</v>
      </c>
      <c r="H270" s="18">
        <v>0</v>
      </c>
      <c r="I270" s="18">
        <v>1396.356665</v>
      </c>
      <c r="J270" s="18">
        <v>7019.5670220000002</v>
      </c>
      <c r="K270" s="11" t="s">
        <v>16</v>
      </c>
      <c r="L270" s="18">
        <v>2113.9335500000002</v>
      </c>
      <c r="M270" s="18">
        <v>18437.008161000002</v>
      </c>
      <c r="N270" s="19">
        <v>440933.40303099999</v>
      </c>
    </row>
    <row r="271" spans="1:14" x14ac:dyDescent="0.3">
      <c r="A271" s="22"/>
      <c r="B271" s="23">
        <v>2</v>
      </c>
      <c r="C271" s="17" t="str">
        <f t="shared" ref="C271:C281" si="18">IF(ISNUMBER(B271), TEXT(DATE(2016, B271, 1), "dd/mm/yyyy"), "")</f>
        <v>01/02/2016</v>
      </c>
      <c r="D271" s="18">
        <v>402268.21486288001</v>
      </c>
      <c r="E271" s="18">
        <v>3345.6919088699997</v>
      </c>
      <c r="F271" s="18">
        <v>4878.2625961899994</v>
      </c>
      <c r="G271" s="18">
        <v>2019.5259510000001</v>
      </c>
      <c r="H271" s="18">
        <v>0</v>
      </c>
      <c r="I271" s="18">
        <v>5156.0956489999999</v>
      </c>
      <c r="J271" s="18">
        <v>7100.7803009999998</v>
      </c>
      <c r="K271" s="11" t="s">
        <v>16</v>
      </c>
      <c r="L271" s="18">
        <v>2113.9335500000002</v>
      </c>
      <c r="M271" s="18">
        <v>16148.628178000001</v>
      </c>
      <c r="N271" s="19">
        <v>443031.13299700001</v>
      </c>
    </row>
    <row r="272" spans="1:14" x14ac:dyDescent="0.3">
      <c r="A272" s="22"/>
      <c r="B272" s="23">
        <v>3</v>
      </c>
      <c r="C272" s="17" t="str">
        <f t="shared" si="18"/>
        <v>01/03/2016</v>
      </c>
      <c r="D272" s="18">
        <v>373952.72578017</v>
      </c>
      <c r="E272" s="18">
        <v>3149.27932431</v>
      </c>
      <c r="F272" s="18">
        <v>4500.2796170399997</v>
      </c>
      <c r="G272" s="18">
        <v>2049.7009979999998</v>
      </c>
      <c r="H272" s="18">
        <v>0</v>
      </c>
      <c r="I272" s="18">
        <v>4673.321884</v>
      </c>
      <c r="J272" s="18">
        <v>7162.2477220000001</v>
      </c>
      <c r="K272" s="11" t="s">
        <v>16</v>
      </c>
      <c r="L272" s="18">
        <v>2113.9335500000002</v>
      </c>
      <c r="M272" s="18">
        <v>11431.885924</v>
      </c>
      <c r="N272" s="19">
        <v>409033.37479899998</v>
      </c>
    </row>
    <row r="273" spans="1:14" x14ac:dyDescent="0.3">
      <c r="A273" s="22"/>
      <c r="B273" s="23">
        <v>4</v>
      </c>
      <c r="C273" s="17" t="str">
        <f t="shared" si="18"/>
        <v>01/04/2016</v>
      </c>
      <c r="D273" s="18">
        <v>373709.00147353997</v>
      </c>
      <c r="E273" s="18">
        <v>3142.1575975700002</v>
      </c>
      <c r="F273" s="18">
        <v>4500.2718653100001</v>
      </c>
      <c r="G273" s="18">
        <v>2049.6369599999998</v>
      </c>
      <c r="H273" s="18">
        <v>0</v>
      </c>
      <c r="I273" s="18">
        <v>1783.498828</v>
      </c>
      <c r="J273" s="18">
        <v>7252.0983809999998</v>
      </c>
      <c r="K273" s="11" t="s">
        <v>16</v>
      </c>
      <c r="L273" s="18">
        <v>2113.9335500000002</v>
      </c>
      <c r="M273" s="18">
        <v>8648.0522220000003</v>
      </c>
      <c r="N273" s="19">
        <v>403198.65087800001</v>
      </c>
    </row>
    <row r="274" spans="1:14" x14ac:dyDescent="0.3">
      <c r="A274" s="22"/>
      <c r="B274" s="23">
        <v>5</v>
      </c>
      <c r="C274" s="17" t="str">
        <f t="shared" si="18"/>
        <v>01/05/2016</v>
      </c>
      <c r="D274" s="18">
        <v>374975.32581879001</v>
      </c>
      <c r="E274" s="18">
        <v>3142.1575975700002</v>
      </c>
      <c r="F274" s="18">
        <v>4500.0145078800006</v>
      </c>
      <c r="G274" s="18">
        <v>2077.2403140000001</v>
      </c>
      <c r="H274" s="18">
        <v>0</v>
      </c>
      <c r="I274" s="18">
        <v>1885.107086</v>
      </c>
      <c r="J274" s="18">
        <v>7347.593758</v>
      </c>
      <c r="K274" s="11" t="s">
        <v>16</v>
      </c>
      <c r="L274" s="18">
        <v>2113.9335500000002</v>
      </c>
      <c r="M274" s="18">
        <v>12406.219557</v>
      </c>
      <c r="N274" s="19">
        <v>408447.59219</v>
      </c>
    </row>
    <row r="275" spans="1:14" x14ac:dyDescent="0.3">
      <c r="A275" s="22"/>
      <c r="B275" s="23">
        <v>6</v>
      </c>
      <c r="C275" s="17" t="str">
        <f t="shared" si="18"/>
        <v>01/06/2016</v>
      </c>
      <c r="D275" s="18">
        <v>382555.26432702004</v>
      </c>
      <c r="E275" s="18">
        <v>3212.1872528399999</v>
      </c>
      <c r="F275" s="18">
        <v>4592.2960646899992</v>
      </c>
      <c r="G275" s="18">
        <v>2899.6482700000001</v>
      </c>
      <c r="H275" s="18">
        <v>0</v>
      </c>
      <c r="I275" s="18">
        <v>4072.3729159999998</v>
      </c>
      <c r="J275" s="18">
        <v>7431.5661289999998</v>
      </c>
      <c r="K275" s="11" t="s">
        <v>16</v>
      </c>
      <c r="L275" s="18">
        <v>2113.9335500000002</v>
      </c>
      <c r="M275" s="18">
        <v>11953.785447</v>
      </c>
      <c r="N275" s="19">
        <v>418831.05395700003</v>
      </c>
    </row>
    <row r="276" spans="1:14" x14ac:dyDescent="0.3">
      <c r="A276" s="24"/>
      <c r="B276" s="23">
        <v>7</v>
      </c>
      <c r="C276" s="17" t="str">
        <f t="shared" si="18"/>
        <v>01/07/2016</v>
      </c>
      <c r="D276" s="18">
        <v>383263.80928832002</v>
      </c>
      <c r="E276" s="18">
        <v>3212.1872528399999</v>
      </c>
      <c r="F276" s="18">
        <v>4592.2901348100004</v>
      </c>
      <c r="G276" s="18">
        <v>1643.0023490000001</v>
      </c>
      <c r="H276" s="18">
        <v>0</v>
      </c>
      <c r="I276" s="18">
        <v>2424.4603080000002</v>
      </c>
      <c r="J276" s="18">
        <v>7476.2636350000002</v>
      </c>
      <c r="K276" s="11" t="s">
        <v>16</v>
      </c>
      <c r="L276" s="18">
        <v>2113.9335500000002</v>
      </c>
      <c r="M276" s="18">
        <v>7058.2135509999998</v>
      </c>
      <c r="N276" s="19">
        <v>411784.16006899998</v>
      </c>
    </row>
    <row r="277" spans="1:14" x14ac:dyDescent="0.3">
      <c r="A277" s="24"/>
      <c r="B277" s="23">
        <v>8</v>
      </c>
      <c r="C277" s="17" t="str">
        <f t="shared" si="18"/>
        <v>01/08/2016</v>
      </c>
      <c r="D277" s="18">
        <v>384118.32509974</v>
      </c>
      <c r="E277" s="18">
        <v>3212.1872528399999</v>
      </c>
      <c r="F277" s="18">
        <v>4592.2865951899994</v>
      </c>
      <c r="G277" s="18">
        <v>1643.0145970000001</v>
      </c>
      <c r="H277" s="18">
        <v>0</v>
      </c>
      <c r="I277" s="18">
        <v>2685.2738469999999</v>
      </c>
      <c r="J277" s="18">
        <v>7558.9985409999999</v>
      </c>
      <c r="K277" s="11" t="s">
        <v>16</v>
      </c>
      <c r="L277" s="18">
        <v>2113.9335500000002</v>
      </c>
      <c r="M277" s="18">
        <v>6338.1464480000004</v>
      </c>
      <c r="N277" s="19">
        <v>412262.16750699998</v>
      </c>
    </row>
    <row r="278" spans="1:14" x14ac:dyDescent="0.3">
      <c r="A278" s="24"/>
      <c r="B278" s="23">
        <v>9</v>
      </c>
      <c r="C278" s="17" t="str">
        <f t="shared" si="18"/>
        <v>01/09/2016</v>
      </c>
      <c r="D278" s="18">
        <v>396925.68691173999</v>
      </c>
      <c r="E278" s="18">
        <v>3314.15135835</v>
      </c>
      <c r="F278" s="18">
        <v>4737.2270628400001</v>
      </c>
      <c r="G278" s="18">
        <v>1643.0272239999999</v>
      </c>
      <c r="H278" s="18">
        <v>0</v>
      </c>
      <c r="I278" s="18">
        <v>2161.5640899999999</v>
      </c>
      <c r="J278" s="18">
        <v>7657.488257</v>
      </c>
      <c r="K278" s="11" t="s">
        <v>16</v>
      </c>
      <c r="L278" s="18">
        <v>2113.9335500000002</v>
      </c>
      <c r="M278" s="18">
        <v>5677.7452350000003</v>
      </c>
      <c r="N278" s="19">
        <v>424230.82368899998</v>
      </c>
    </row>
    <row r="279" spans="1:14" x14ac:dyDescent="0.3">
      <c r="A279" s="24"/>
      <c r="B279" s="23">
        <v>10</v>
      </c>
      <c r="C279" s="17" t="str">
        <f t="shared" si="18"/>
        <v>01/10/2016</v>
      </c>
      <c r="D279" s="18">
        <v>397490.43272510997</v>
      </c>
      <c r="E279" s="18">
        <v>3314.15135835</v>
      </c>
      <c r="F279" s="18">
        <v>4737.2200591400006</v>
      </c>
      <c r="G279" s="18">
        <v>1643.04034</v>
      </c>
      <c r="H279" s="18">
        <v>0</v>
      </c>
      <c r="I279" s="18">
        <v>1167.666148</v>
      </c>
      <c r="J279" s="18">
        <v>7782.0638349999999</v>
      </c>
      <c r="K279" s="11" t="s">
        <v>16</v>
      </c>
      <c r="L279" s="18">
        <v>2113.9335310000001</v>
      </c>
      <c r="M279" s="18">
        <v>5857.214661</v>
      </c>
      <c r="N279" s="19">
        <v>424105.72265700001</v>
      </c>
    </row>
    <row r="280" spans="1:14" x14ac:dyDescent="0.3">
      <c r="A280" s="22"/>
      <c r="B280" s="23">
        <v>11</v>
      </c>
      <c r="C280" s="17" t="str">
        <f t="shared" si="18"/>
        <v>01/11/2016</v>
      </c>
      <c r="D280" s="18">
        <v>391591.91057484003</v>
      </c>
      <c r="E280" s="18">
        <v>3314.1677883499997</v>
      </c>
      <c r="F280" s="18">
        <v>4737.2122791800002</v>
      </c>
      <c r="G280" s="18">
        <v>3576.480395</v>
      </c>
      <c r="H280" s="18">
        <v>0</v>
      </c>
      <c r="I280" s="18">
        <v>1579.7813510000001</v>
      </c>
      <c r="J280" s="18">
        <v>7719.1424749999996</v>
      </c>
      <c r="K280" s="11" t="s">
        <v>16</v>
      </c>
      <c r="L280" s="18">
        <v>2113.9335500000002</v>
      </c>
      <c r="M280" s="18">
        <v>8253.8349209999997</v>
      </c>
      <c r="N280" s="19">
        <v>422886.46333499998</v>
      </c>
    </row>
    <row r="281" spans="1:14" x14ac:dyDescent="0.3">
      <c r="A281" s="15"/>
      <c r="B281" s="23">
        <v>12</v>
      </c>
      <c r="C281" s="17" t="str">
        <f t="shared" si="18"/>
        <v>01/12/2016</v>
      </c>
      <c r="D281" s="11">
        <v>415506.39056299999</v>
      </c>
      <c r="E281" s="11">
        <v>3467.4794323200003</v>
      </c>
      <c r="F281" s="11">
        <v>4956.3438874100002</v>
      </c>
      <c r="G281" s="11">
        <v>4264.7507480000004</v>
      </c>
      <c r="H281" s="11">
        <v>0</v>
      </c>
      <c r="I281" s="11">
        <v>1527.5167240000001</v>
      </c>
      <c r="J281" s="11">
        <v>7739.585223</v>
      </c>
      <c r="K281" s="11" t="s">
        <v>16</v>
      </c>
      <c r="L281" s="11">
        <v>2113.9335500000002</v>
      </c>
      <c r="M281" s="11">
        <v>11402.987628240027</v>
      </c>
      <c r="N281" s="12">
        <v>450978.98891100002</v>
      </c>
    </row>
    <row r="282" spans="1:14" x14ac:dyDescent="0.3">
      <c r="A282" s="22">
        <v>2017</v>
      </c>
      <c r="B282" s="23">
        <v>1</v>
      </c>
      <c r="C282" s="17" t="str">
        <f>IF(ISNUMBER(B282), TEXT(DATE(2017, B282, 1), "dd/mm/yyyy"), "")</f>
        <v>01/01/2017</v>
      </c>
      <c r="D282" s="18">
        <v>417573.24945542001</v>
      </c>
      <c r="E282" s="18">
        <v>3467.4794323200003</v>
      </c>
      <c r="F282" s="18">
        <v>4956.3435282399996</v>
      </c>
      <c r="G282" s="18">
        <v>4058.3805170000001</v>
      </c>
      <c r="H282" s="18">
        <v>0</v>
      </c>
      <c r="I282" s="18">
        <v>1077.437948</v>
      </c>
      <c r="J282" s="18">
        <v>7798.7074060000004</v>
      </c>
      <c r="K282" s="11" t="s">
        <v>16</v>
      </c>
      <c r="L282" s="18">
        <v>2113.9335500000002</v>
      </c>
      <c r="M282" s="18">
        <v>11464.254426</v>
      </c>
      <c r="N282" s="19">
        <v>452509.78626199998</v>
      </c>
    </row>
    <row r="283" spans="1:14" x14ac:dyDescent="0.3">
      <c r="A283" s="22"/>
      <c r="B283" s="23">
        <v>2</v>
      </c>
      <c r="C283" s="17" t="str">
        <f t="shared" ref="C283:C293" si="19">IF(ISNUMBER(B283), TEXT(DATE(2017, B283, 1), "dd/mm/yyyy"), "")</f>
        <v>01/02/2017</v>
      </c>
      <c r="D283" s="18">
        <v>417837.64911450999</v>
      </c>
      <c r="E283" s="18">
        <v>3467.4794323200003</v>
      </c>
      <c r="F283" s="18">
        <v>4956.3431748699995</v>
      </c>
      <c r="G283" s="18">
        <v>3860.5385700000002</v>
      </c>
      <c r="H283" s="18">
        <v>0</v>
      </c>
      <c r="I283" s="18">
        <v>1765.081989</v>
      </c>
      <c r="J283" s="18">
        <v>7781.4567159999997</v>
      </c>
      <c r="K283" s="11" t="s">
        <v>16</v>
      </c>
      <c r="L283" s="18">
        <v>2113.93354</v>
      </c>
      <c r="M283" s="18">
        <v>8740.4434270000002</v>
      </c>
      <c r="N283" s="19">
        <v>450522.92596399999</v>
      </c>
    </row>
    <row r="284" spans="1:14" x14ac:dyDescent="0.3">
      <c r="A284" s="22"/>
      <c r="B284" s="23">
        <v>3</v>
      </c>
      <c r="C284" s="17" t="str">
        <f t="shared" si="19"/>
        <v>01/03/2017</v>
      </c>
      <c r="D284" s="18">
        <v>413774.94481368997</v>
      </c>
      <c r="E284" s="18">
        <v>3450.2330651699999</v>
      </c>
      <c r="F284" s="18">
        <v>4931.6958247799994</v>
      </c>
      <c r="G284" s="18">
        <v>5966.120938</v>
      </c>
      <c r="H284" s="18">
        <v>0</v>
      </c>
      <c r="I284" s="18">
        <v>2417.7238170000001</v>
      </c>
      <c r="J284" s="18">
        <v>7808.6667520000001</v>
      </c>
      <c r="K284" s="11" t="s">
        <v>16</v>
      </c>
      <c r="L284" s="18">
        <v>2113.93354</v>
      </c>
      <c r="M284" s="18">
        <v>10225.050938</v>
      </c>
      <c r="N284" s="19">
        <v>450688.36968900001</v>
      </c>
    </row>
    <row r="285" spans="1:14" x14ac:dyDescent="0.3">
      <c r="A285" s="22"/>
      <c r="B285" s="23">
        <v>4</v>
      </c>
      <c r="C285" s="17" t="str">
        <f t="shared" si="19"/>
        <v>01/04/2017</v>
      </c>
      <c r="D285" s="18">
        <v>416801.45996180997</v>
      </c>
      <c r="E285" s="18">
        <v>3444.2259768099998</v>
      </c>
      <c r="F285" s="18">
        <v>4931.6969721400001</v>
      </c>
      <c r="G285" s="18">
        <v>3311.6102860000001</v>
      </c>
      <c r="H285" s="18">
        <v>0</v>
      </c>
      <c r="I285" s="18">
        <v>8913.7701259999994</v>
      </c>
      <c r="J285" s="18">
        <v>7815.3332289999998</v>
      </c>
      <c r="K285" s="11" t="s">
        <v>16</v>
      </c>
      <c r="L285" s="18">
        <v>2113.93354</v>
      </c>
      <c r="M285" s="18">
        <v>8031.3529769999996</v>
      </c>
      <c r="N285" s="19">
        <v>455363.38306899997</v>
      </c>
    </row>
    <row r="286" spans="1:14" x14ac:dyDescent="0.3">
      <c r="A286" s="22"/>
      <c r="B286" s="23">
        <v>5</v>
      </c>
      <c r="C286" s="17" t="str">
        <f t="shared" si="19"/>
        <v>01/05/2017</v>
      </c>
      <c r="D286" s="18">
        <v>424943.59282366995</v>
      </c>
      <c r="E286" s="18">
        <v>3444.2259768099998</v>
      </c>
      <c r="F286" s="18">
        <v>4931.4424183800002</v>
      </c>
      <c r="G286" s="18">
        <v>3934.1154190000002</v>
      </c>
      <c r="H286" s="18">
        <v>0</v>
      </c>
      <c r="I286" s="18">
        <v>6074.6567480000003</v>
      </c>
      <c r="J286" s="18">
        <v>7812.2957669999996</v>
      </c>
      <c r="K286" s="11" t="s">
        <v>16</v>
      </c>
      <c r="L286" s="18">
        <v>2113.93354</v>
      </c>
      <c r="M286" s="18">
        <v>7289.4403089999996</v>
      </c>
      <c r="N286" s="19">
        <v>460543.70300199999</v>
      </c>
    </row>
    <row r="287" spans="1:14" x14ac:dyDescent="0.3">
      <c r="A287" s="22"/>
      <c r="B287" s="23">
        <v>6</v>
      </c>
      <c r="C287" s="17" t="str">
        <f t="shared" si="19"/>
        <v>01/06/2017</v>
      </c>
      <c r="D287" s="18">
        <v>416493.20289175003</v>
      </c>
      <c r="E287" s="18">
        <v>3416.9387416599998</v>
      </c>
      <c r="F287" s="18">
        <v>4909.4725454600002</v>
      </c>
      <c r="G287" s="18">
        <v>4666.1782350000003</v>
      </c>
      <c r="H287" s="18">
        <v>0</v>
      </c>
      <c r="I287" s="18">
        <v>5003.5260509999998</v>
      </c>
      <c r="J287" s="18">
        <v>7617.1621260000002</v>
      </c>
      <c r="K287" s="11" t="s">
        <v>16</v>
      </c>
      <c r="L287" s="18">
        <v>2113.93354</v>
      </c>
      <c r="M287" s="18">
        <v>6819.2374559999998</v>
      </c>
      <c r="N287" s="19">
        <v>451039.651587</v>
      </c>
    </row>
    <row r="288" spans="1:14" x14ac:dyDescent="0.3">
      <c r="A288" s="22"/>
      <c r="B288" s="23">
        <v>7</v>
      </c>
      <c r="C288" s="17" t="str">
        <f t="shared" si="19"/>
        <v>01/07/2017</v>
      </c>
      <c r="D288" s="18">
        <v>418704.38255401002</v>
      </c>
      <c r="E288" s="18">
        <v>3416.9387416599998</v>
      </c>
      <c r="F288" s="18">
        <v>4909.46887221</v>
      </c>
      <c r="G288" s="18">
        <v>5356.5736005099998</v>
      </c>
      <c r="H288" s="18">
        <v>0</v>
      </c>
      <c r="I288" s="18">
        <v>4112.9100319600002</v>
      </c>
      <c r="J288" s="18">
        <v>7819.3541223399998</v>
      </c>
      <c r="K288" s="11" t="s">
        <v>16</v>
      </c>
      <c r="L288" s="18">
        <v>2113.93354</v>
      </c>
      <c r="M288" s="18">
        <v>7413.6656650000004</v>
      </c>
      <c r="N288" s="19">
        <v>453847.227128</v>
      </c>
    </row>
    <row r="289" spans="1:14" x14ac:dyDescent="0.3">
      <c r="A289" s="22"/>
      <c r="B289" s="23">
        <v>8</v>
      </c>
      <c r="C289" s="17" t="str">
        <f t="shared" si="19"/>
        <v>01/08/2017</v>
      </c>
      <c r="D289" s="18">
        <v>423335.4</v>
      </c>
      <c r="E289" s="18">
        <v>3410.2</v>
      </c>
      <c r="F289" s="18">
        <v>4909.3999999999996</v>
      </c>
      <c r="G289" s="18">
        <v>5355.1108770000001</v>
      </c>
      <c r="H289" s="18">
        <v>0</v>
      </c>
      <c r="I289" s="18">
        <v>6074.4023390000002</v>
      </c>
      <c r="J289" s="18">
        <v>7822.9380380000002</v>
      </c>
      <c r="K289" s="11" t="s">
        <v>16</v>
      </c>
      <c r="L289" s="18">
        <v>2113.93354</v>
      </c>
      <c r="M289" s="18">
        <v>7382.3722129999996</v>
      </c>
      <c r="N289" s="19">
        <v>460403.81269200001</v>
      </c>
    </row>
    <row r="290" spans="1:14" x14ac:dyDescent="0.3">
      <c r="A290" s="22"/>
      <c r="B290" s="23">
        <v>9</v>
      </c>
      <c r="C290" s="17" t="str">
        <f t="shared" si="19"/>
        <v>01/09/2017</v>
      </c>
      <c r="D290" s="18">
        <v>419394.49964554998</v>
      </c>
      <c r="E290" s="18">
        <v>3412.3250678899999</v>
      </c>
      <c r="F290" s="18">
        <v>4912.4072868599997</v>
      </c>
      <c r="G290" s="18">
        <v>4156.0024308800002</v>
      </c>
      <c r="H290" s="18">
        <v>0</v>
      </c>
      <c r="I290" s="18">
        <v>8673.3876639800001</v>
      </c>
      <c r="J290" s="18">
        <v>7819.5114003299996</v>
      </c>
      <c r="K290" s="11" t="s">
        <v>16</v>
      </c>
      <c r="L290" s="18">
        <v>2113.93354</v>
      </c>
      <c r="M290" s="18">
        <v>7020.7346090000001</v>
      </c>
      <c r="N290" s="25">
        <v>457502.8</v>
      </c>
    </row>
    <row r="291" spans="1:14" x14ac:dyDescent="0.3">
      <c r="A291" s="22"/>
      <c r="B291" s="23">
        <v>10</v>
      </c>
      <c r="C291" s="17" t="str">
        <f t="shared" si="19"/>
        <v>01/10/2017</v>
      </c>
      <c r="D291" s="18">
        <v>420589.25853378995</v>
      </c>
      <c r="E291" s="18">
        <v>3407.5578283600003</v>
      </c>
      <c r="F291" s="18">
        <v>4912.3971624300002</v>
      </c>
      <c r="G291" s="18">
        <v>4001.49490277</v>
      </c>
      <c r="H291" s="18">
        <v>0</v>
      </c>
      <c r="I291" s="18">
        <v>4481.6252766000007</v>
      </c>
      <c r="J291" s="18">
        <v>7740.8848730099999</v>
      </c>
      <c r="K291" s="11" t="s">
        <v>16</v>
      </c>
      <c r="L291" s="18">
        <v>2113.93354</v>
      </c>
      <c r="M291" s="18">
        <v>7420.4099580000002</v>
      </c>
      <c r="N291" s="25">
        <v>454667.56207500002</v>
      </c>
    </row>
    <row r="292" spans="1:14" x14ac:dyDescent="0.3">
      <c r="A292" s="22"/>
      <c r="B292" s="23">
        <v>11</v>
      </c>
      <c r="C292" s="17" t="str">
        <f t="shared" si="19"/>
        <v>01/11/2017</v>
      </c>
      <c r="D292" s="18">
        <v>422096.74530129996</v>
      </c>
      <c r="E292" s="18">
        <v>3376.2601019099998</v>
      </c>
      <c r="F292" s="18">
        <v>4912.3765299200004</v>
      </c>
      <c r="G292" s="18">
        <v>4090.7055162699999</v>
      </c>
      <c r="H292" s="18">
        <v>0</v>
      </c>
      <c r="I292" s="18">
        <v>7878.9499439300007</v>
      </c>
      <c r="J292" s="18">
        <v>7666.87450033</v>
      </c>
      <c r="K292" s="11" t="s">
        <v>16</v>
      </c>
      <c r="L292" s="18">
        <v>2113.93354</v>
      </c>
      <c r="M292" s="18">
        <v>8788.8575959999998</v>
      </c>
      <c r="N292" s="25">
        <v>460924.70302900003</v>
      </c>
    </row>
    <row r="293" spans="1:14" x14ac:dyDescent="0.3">
      <c r="A293" s="22"/>
      <c r="B293" s="23">
        <v>12</v>
      </c>
      <c r="C293" s="17" t="str">
        <f t="shared" si="19"/>
        <v>01/12/2017</v>
      </c>
      <c r="D293" s="18">
        <v>406797.900066</v>
      </c>
      <c r="E293" s="18">
        <v>3116.3095540300001</v>
      </c>
      <c r="F293" s="18">
        <v>4736.9779865399996</v>
      </c>
      <c r="G293" s="18">
        <v>4226.68289267</v>
      </c>
      <c r="H293" s="18">
        <v>0</v>
      </c>
      <c r="I293" s="18">
        <v>8912.90765569</v>
      </c>
      <c r="J293" s="18">
        <v>7593.11893392</v>
      </c>
      <c r="K293" s="11" t="s">
        <v>16</v>
      </c>
      <c r="L293" s="18">
        <v>4179.6140800000003</v>
      </c>
      <c r="M293" s="18">
        <v>10282.780522999999</v>
      </c>
      <c r="N293" s="25">
        <v>449846.291692</v>
      </c>
    </row>
    <row r="294" spans="1:14" x14ac:dyDescent="0.3">
      <c r="A294" s="22">
        <v>2018</v>
      </c>
      <c r="B294" s="23">
        <v>1</v>
      </c>
      <c r="C294" s="17" t="str">
        <f>IF(ISNUMBER(B294), TEXT(DATE(2018, B294, 1), "dd/mm/yyyy"), "")</f>
        <v>01/01/2018</v>
      </c>
      <c r="D294" s="18">
        <v>411835.91391832003</v>
      </c>
      <c r="E294" s="18">
        <v>3110.6255074400001</v>
      </c>
      <c r="F294" s="18">
        <v>4736.8257365700001</v>
      </c>
      <c r="G294" s="18">
        <v>4448.5927035100003</v>
      </c>
      <c r="H294" s="18">
        <v>0</v>
      </c>
      <c r="I294" s="18">
        <v>10372.490094049999</v>
      </c>
      <c r="J294" s="18">
        <v>7556.8467988000002</v>
      </c>
      <c r="K294" s="11" t="s">
        <v>16</v>
      </c>
      <c r="L294" s="18">
        <v>4179.6140800000003</v>
      </c>
      <c r="M294" s="18">
        <v>10732.679571999999</v>
      </c>
      <c r="N294" s="25">
        <v>456973.58841099998</v>
      </c>
    </row>
    <row r="295" spans="1:14" x14ac:dyDescent="0.3">
      <c r="A295" s="22"/>
      <c r="B295" s="23">
        <v>2</v>
      </c>
      <c r="C295" s="17" t="str">
        <f t="shared" ref="C295:C305" si="20">IF(ISNUMBER(B295), TEXT(DATE(2018, B295, 1), "dd/mm/yyyy"), "")</f>
        <v>01/02/2018</v>
      </c>
      <c r="D295" s="18">
        <v>411702.47253216</v>
      </c>
      <c r="E295" s="18">
        <v>3110.6255074400001</v>
      </c>
      <c r="F295" s="18">
        <v>4736.6995108700003</v>
      </c>
      <c r="G295" s="18">
        <v>4463.2294584300007</v>
      </c>
      <c r="H295" s="18">
        <v>0</v>
      </c>
      <c r="I295" s="18">
        <v>5598.8189698100005</v>
      </c>
      <c r="J295" s="18">
        <v>7493.9038853800002</v>
      </c>
      <c r="K295" s="11" t="s">
        <v>16</v>
      </c>
      <c r="L295" s="18">
        <v>4179.6140800000003</v>
      </c>
      <c r="M295" s="18">
        <v>9516.4898850000009</v>
      </c>
      <c r="N295" s="25">
        <v>450801.85382900003</v>
      </c>
    </row>
    <row r="296" spans="1:14" x14ac:dyDescent="0.3">
      <c r="A296" s="22"/>
      <c r="B296" s="23">
        <v>3</v>
      </c>
      <c r="C296" s="17" t="str">
        <f t="shared" si="20"/>
        <v>01/03/2018</v>
      </c>
      <c r="D296" s="18">
        <v>408761.84537326003</v>
      </c>
      <c r="E296" s="18">
        <v>3022.88546907</v>
      </c>
      <c r="F296" s="18">
        <v>4603.0728912700006</v>
      </c>
      <c r="G296" s="18">
        <v>4078.1822688899997</v>
      </c>
      <c r="H296" s="18">
        <v>0</v>
      </c>
      <c r="I296" s="18">
        <v>5829.1278096400001</v>
      </c>
      <c r="J296" s="18">
        <v>7410.8032058900008</v>
      </c>
      <c r="K296" s="11" t="s">
        <v>16</v>
      </c>
      <c r="L296" s="18">
        <v>4179.6140800000003</v>
      </c>
      <c r="M296" s="18">
        <v>11522.037546</v>
      </c>
      <c r="N296" s="25">
        <v>449407.56864399998</v>
      </c>
    </row>
    <row r="297" spans="1:14" x14ac:dyDescent="0.3">
      <c r="A297" s="22"/>
      <c r="B297" s="23">
        <v>4</v>
      </c>
      <c r="C297" s="17" t="str">
        <f t="shared" si="20"/>
        <v>01/04/2018</v>
      </c>
      <c r="D297" s="18">
        <v>415440.05758448999</v>
      </c>
      <c r="E297" s="18">
        <v>3019.4991981100002</v>
      </c>
      <c r="F297" s="18">
        <v>4602.9382436400001</v>
      </c>
      <c r="G297" s="18">
        <v>4331.4009752299999</v>
      </c>
      <c r="H297" s="18">
        <v>0</v>
      </c>
      <c r="I297" s="18">
        <v>2175.7470538800003</v>
      </c>
      <c r="J297" s="18">
        <v>7364.0644501800007</v>
      </c>
      <c r="K297" s="11" t="s">
        <v>16</v>
      </c>
      <c r="L297" s="18">
        <v>4179.6140800000003</v>
      </c>
      <c r="M297" s="18">
        <v>8118.2160260000001</v>
      </c>
      <c r="N297" s="25">
        <v>449231.53761100001</v>
      </c>
    </row>
    <row r="298" spans="1:14" x14ac:dyDescent="0.3">
      <c r="A298" s="22"/>
      <c r="B298" s="23">
        <v>5</v>
      </c>
      <c r="C298" s="17" t="str">
        <f t="shared" si="20"/>
        <v>01/05/2018</v>
      </c>
      <c r="D298" s="18">
        <v>411341.69635084999</v>
      </c>
      <c r="E298" s="18">
        <v>3019.4991981100002</v>
      </c>
      <c r="F298" s="18">
        <v>4602.7798804700005</v>
      </c>
      <c r="G298" s="18">
        <v>4524.0777754700002</v>
      </c>
      <c r="H298" s="18">
        <v>0</v>
      </c>
      <c r="I298" s="18">
        <v>3957.8157957899998</v>
      </c>
      <c r="J298" s="18">
        <v>7314.3347005100004</v>
      </c>
      <c r="K298" s="11" t="s">
        <v>16</v>
      </c>
      <c r="L298" s="18">
        <v>4179.6140800000003</v>
      </c>
      <c r="M298" s="18">
        <v>9611.9479699999993</v>
      </c>
      <c r="N298" s="25">
        <v>448551.76575100003</v>
      </c>
    </row>
    <row r="299" spans="1:14" x14ac:dyDescent="0.3">
      <c r="A299" s="22"/>
      <c r="B299" s="23">
        <v>6</v>
      </c>
      <c r="C299" s="17" t="str">
        <f t="shared" si="20"/>
        <v>01/06/2018</v>
      </c>
      <c r="D299" s="18">
        <v>415129.29929845</v>
      </c>
      <c r="E299" s="18">
        <v>3590.47867662</v>
      </c>
      <c r="F299" s="18">
        <v>4666.2688469700006</v>
      </c>
      <c r="G299" s="18">
        <v>4393.1715469499995</v>
      </c>
      <c r="H299" s="18">
        <v>0</v>
      </c>
      <c r="I299" s="18">
        <v>202.27500000000001</v>
      </c>
      <c r="J299" s="18">
        <v>7251.1265761300001</v>
      </c>
      <c r="K299" s="11" t="s">
        <v>16</v>
      </c>
      <c r="L299" s="18">
        <v>4179.6140800000003</v>
      </c>
      <c r="M299" s="18">
        <v>9956.5865439999998</v>
      </c>
      <c r="N299" s="25">
        <v>449368.82056899997</v>
      </c>
    </row>
    <row r="300" spans="1:14" x14ac:dyDescent="0.3">
      <c r="A300" s="22"/>
      <c r="B300" s="23">
        <v>7</v>
      </c>
      <c r="C300" s="17" t="str">
        <f t="shared" si="20"/>
        <v>01/07/2018</v>
      </c>
      <c r="D300" s="18">
        <v>414558.68928584002</v>
      </c>
      <c r="E300" s="18">
        <v>3589.33555462</v>
      </c>
      <c r="F300" s="18">
        <v>4678.8440664399996</v>
      </c>
      <c r="G300" s="18">
        <v>4303.8704390000003</v>
      </c>
      <c r="H300" s="18">
        <v>0</v>
      </c>
      <c r="I300" s="18">
        <v>2415.0709999999999</v>
      </c>
      <c r="J300" s="18">
        <v>7192.1307801200001</v>
      </c>
      <c r="K300" s="11" t="s">
        <v>16</v>
      </c>
      <c r="L300" s="18">
        <v>4179.6140800000003</v>
      </c>
      <c r="M300" s="18">
        <v>9178.9874779999991</v>
      </c>
      <c r="N300" s="25">
        <v>450096.54268399999</v>
      </c>
    </row>
    <row r="301" spans="1:14" x14ac:dyDescent="0.3">
      <c r="A301" s="22"/>
      <c r="B301" s="23">
        <v>8</v>
      </c>
      <c r="C301" s="17" t="str">
        <f t="shared" si="20"/>
        <v>01/08/2018</v>
      </c>
      <c r="D301" s="18">
        <v>414243.38687491999</v>
      </c>
      <c r="E301" s="18">
        <v>3582.48181905</v>
      </c>
      <c r="F301" s="18">
        <v>4666.7927304200002</v>
      </c>
      <c r="G301" s="18">
        <v>4273.0812191200002</v>
      </c>
      <c r="H301" s="18">
        <v>0</v>
      </c>
      <c r="I301" s="18">
        <v>237.2885</v>
      </c>
      <c r="J301" s="18">
        <v>7119.0027896400006</v>
      </c>
      <c r="K301" s="11" t="s">
        <v>16</v>
      </c>
      <c r="L301" s="18">
        <v>4177.2035931199998</v>
      </c>
      <c r="M301" s="18">
        <v>8096.761004</v>
      </c>
      <c r="N301" s="25">
        <v>446395.99852999998</v>
      </c>
    </row>
    <row r="302" spans="1:14" x14ac:dyDescent="0.3">
      <c r="A302" s="22"/>
      <c r="B302" s="23">
        <v>9</v>
      </c>
      <c r="C302" s="17" t="str">
        <f t="shared" si="20"/>
        <v>01/09/2018</v>
      </c>
      <c r="D302" s="18">
        <v>418644.58080234</v>
      </c>
      <c r="E302" s="18">
        <v>3642.1539281599999</v>
      </c>
      <c r="F302" s="18">
        <v>4744.7286914399992</v>
      </c>
      <c r="G302" s="18">
        <v>3461.5729728900001</v>
      </c>
      <c r="H302" s="18">
        <v>0</v>
      </c>
      <c r="I302" s="18">
        <v>828.9</v>
      </c>
      <c r="J302" s="18">
        <v>7072.0053625699993</v>
      </c>
      <c r="K302" s="11" t="s">
        <v>16</v>
      </c>
      <c r="L302" s="18">
        <v>4177.2035931199998</v>
      </c>
      <c r="M302" s="18">
        <v>7580.2633660000001</v>
      </c>
      <c r="N302" s="25">
        <v>450151.40871599998</v>
      </c>
    </row>
    <row r="303" spans="1:14" x14ac:dyDescent="0.3">
      <c r="A303" s="22"/>
      <c r="B303" s="23">
        <v>10</v>
      </c>
      <c r="C303" s="17" t="str">
        <f t="shared" si="20"/>
        <v>01/10/2018</v>
      </c>
      <c r="D303" s="18">
        <v>412916.27784497</v>
      </c>
      <c r="E303" s="18">
        <v>3847.3646831000001</v>
      </c>
      <c r="F303" s="18">
        <v>4745.0182455900003</v>
      </c>
      <c r="G303" s="18">
        <v>3392.1668209999998</v>
      </c>
      <c r="H303" s="18">
        <v>0</v>
      </c>
      <c r="I303" s="18">
        <v>0</v>
      </c>
      <c r="J303" s="18">
        <v>6992.4182571899992</v>
      </c>
      <c r="K303" s="11" t="s">
        <v>16</v>
      </c>
      <c r="L303" s="18">
        <v>4177.2035931199998</v>
      </c>
      <c r="M303" s="18">
        <v>6945.8956630000002</v>
      </c>
      <c r="N303" s="25">
        <v>443016.34510799998</v>
      </c>
    </row>
    <row r="304" spans="1:14" x14ac:dyDescent="0.3">
      <c r="A304" s="22"/>
      <c r="B304" s="23">
        <v>11</v>
      </c>
      <c r="C304" s="17" t="str">
        <f t="shared" si="20"/>
        <v>01/11/2018</v>
      </c>
      <c r="D304" s="18">
        <v>414253.54185997997</v>
      </c>
      <c r="E304" s="18">
        <v>3847.3646831000001</v>
      </c>
      <c r="F304" s="18">
        <v>4745.3611442600004</v>
      </c>
      <c r="G304" s="18">
        <v>3392.2249219999999</v>
      </c>
      <c r="H304" s="18">
        <v>0</v>
      </c>
      <c r="I304" s="18">
        <v>0</v>
      </c>
      <c r="J304" s="18">
        <v>6945.99788266</v>
      </c>
      <c r="K304" s="11" t="s">
        <v>16</v>
      </c>
      <c r="L304" s="18">
        <v>4177.2035931199998</v>
      </c>
      <c r="M304" s="18">
        <v>8542.1070749999999</v>
      </c>
      <c r="N304" s="25">
        <v>445903.80115999997</v>
      </c>
    </row>
    <row r="305" spans="1:14" x14ac:dyDescent="0.3">
      <c r="A305" s="22"/>
      <c r="B305" s="23">
        <v>12</v>
      </c>
      <c r="C305" s="17" t="str">
        <f t="shared" si="20"/>
        <v>01/12/2018</v>
      </c>
      <c r="D305" s="18">
        <v>411042.35111799999</v>
      </c>
      <c r="E305" s="18">
        <v>3801.4042650000001</v>
      </c>
      <c r="F305" s="18">
        <v>4728.3791369999999</v>
      </c>
      <c r="G305" s="18">
        <v>3391.9485869999999</v>
      </c>
      <c r="H305" s="18">
        <v>0</v>
      </c>
      <c r="I305" s="18">
        <v>132.027626</v>
      </c>
      <c r="J305" s="18">
        <v>6874.0772349899999</v>
      </c>
      <c r="K305" s="11" t="s">
        <v>16</v>
      </c>
      <c r="L305" s="18">
        <v>4174.4580851999999</v>
      </c>
      <c r="M305" s="18">
        <v>13491.888614</v>
      </c>
      <c r="N305" s="25">
        <v>447636.534667</v>
      </c>
    </row>
    <row r="306" spans="1:14" x14ac:dyDescent="0.3">
      <c r="A306" s="22">
        <v>2019</v>
      </c>
      <c r="B306" s="23">
        <v>1</v>
      </c>
      <c r="C306" s="17" t="str">
        <f>IF(ISNUMBER(B306), TEXT(DATE(2019, B306, 1), "dd/mm/yyyy"), "")</f>
        <v>01/01/2019</v>
      </c>
      <c r="D306" s="18">
        <v>413792.98445414001</v>
      </c>
      <c r="E306" s="18">
        <v>3801.4873408799999</v>
      </c>
      <c r="F306" s="18">
        <v>4728.8603715500003</v>
      </c>
      <c r="G306" s="18">
        <v>3391.6714299999999</v>
      </c>
      <c r="H306" s="18">
        <v>0</v>
      </c>
      <c r="I306" s="18">
        <v>3747.4507829999998</v>
      </c>
      <c r="J306" s="18">
        <v>6887.46294261</v>
      </c>
      <c r="K306" s="11" t="s">
        <v>16</v>
      </c>
      <c r="L306" s="18">
        <v>4174.4580851999999</v>
      </c>
      <c r="M306" s="18">
        <v>10419.322394000001</v>
      </c>
      <c r="N306" s="25">
        <v>450943.69780099997</v>
      </c>
    </row>
    <row r="307" spans="1:14" x14ac:dyDescent="0.3">
      <c r="A307" s="22"/>
      <c r="B307" s="23">
        <v>2</v>
      </c>
      <c r="C307" s="17" t="str">
        <f t="shared" ref="C307:C317" si="21">IF(ISNUMBER(B307), TEXT(DATE(2019, B307, 1), "dd/mm/yyyy"), "")</f>
        <v>01/02/2019</v>
      </c>
      <c r="D307" s="18">
        <v>414914.63548315002</v>
      </c>
      <c r="E307" s="18">
        <v>3617.7904407699998</v>
      </c>
      <c r="F307" s="18">
        <v>4729.0557274499997</v>
      </c>
      <c r="G307" s="18">
        <v>2825.3073060000002</v>
      </c>
      <c r="H307" s="18">
        <v>0</v>
      </c>
      <c r="I307" s="18">
        <v>2472.279</v>
      </c>
      <c r="J307" s="18">
        <v>7139.8892299300005</v>
      </c>
      <c r="K307" s="11" t="s">
        <v>16</v>
      </c>
      <c r="L307" s="18">
        <v>4174.4580851999999</v>
      </c>
      <c r="M307" s="18">
        <v>11197.417078</v>
      </c>
      <c r="N307" s="25">
        <v>451070.83234899997</v>
      </c>
    </row>
    <row r="308" spans="1:14" x14ac:dyDescent="0.3">
      <c r="A308" s="22"/>
      <c r="B308" s="23">
        <v>3</v>
      </c>
      <c r="C308" s="17" t="str">
        <f t="shared" si="21"/>
        <v>01/03/2019</v>
      </c>
      <c r="D308" s="18">
        <v>412014.07980951003</v>
      </c>
      <c r="E308" s="18">
        <v>3542.75385336</v>
      </c>
      <c r="F308" s="18">
        <v>4653.9555162099996</v>
      </c>
      <c r="G308" s="18">
        <v>2528.1813950000001</v>
      </c>
      <c r="H308" s="18">
        <v>0</v>
      </c>
      <c r="I308" s="18">
        <v>863.79337299999997</v>
      </c>
      <c r="J308" s="18">
        <v>7200.3480601599995</v>
      </c>
      <c r="K308" s="11" t="s">
        <v>16</v>
      </c>
      <c r="L308" s="18">
        <v>4174.4580851999999</v>
      </c>
      <c r="M308" s="18">
        <v>18742.529057</v>
      </c>
      <c r="N308" s="25">
        <v>453720.09914900002</v>
      </c>
    </row>
    <row r="309" spans="1:14" x14ac:dyDescent="0.3">
      <c r="A309" s="22"/>
      <c r="B309" s="23">
        <v>4</v>
      </c>
      <c r="C309" s="17" t="str">
        <f t="shared" si="21"/>
        <v>01/04/2019</v>
      </c>
      <c r="D309" s="18">
        <v>412867.40971178998</v>
      </c>
      <c r="E309" s="18">
        <v>4352.4337750000004</v>
      </c>
      <c r="F309" s="18">
        <v>4654.66979541</v>
      </c>
      <c r="G309" s="18">
        <v>2278.6938409999998</v>
      </c>
      <c r="H309" s="18">
        <v>0</v>
      </c>
      <c r="I309" s="18">
        <v>1263.8365249999999</v>
      </c>
      <c r="J309" s="18">
        <v>7116.5326043000005</v>
      </c>
      <c r="K309" s="11" t="s">
        <v>16</v>
      </c>
      <c r="L309" s="18">
        <v>4174.4580851999999</v>
      </c>
      <c r="M309" s="18">
        <v>16574.531630000001</v>
      </c>
      <c r="N309" s="25">
        <v>453282.56596699997</v>
      </c>
    </row>
    <row r="310" spans="1:14" x14ac:dyDescent="0.3">
      <c r="A310" s="22"/>
      <c r="B310" s="23">
        <v>5</v>
      </c>
      <c r="C310" s="17" t="str">
        <f t="shared" si="21"/>
        <v>01/05/2019</v>
      </c>
      <c r="D310" s="18">
        <v>408347.22500561998</v>
      </c>
      <c r="E310" s="18">
        <v>4352.4337750000004</v>
      </c>
      <c r="F310" s="18">
        <v>4655.7929908799997</v>
      </c>
      <c r="G310" s="18">
        <v>2278.4208440000002</v>
      </c>
      <c r="H310" s="18">
        <v>0</v>
      </c>
      <c r="I310" s="18">
        <v>697.29595900000004</v>
      </c>
      <c r="J310" s="18">
        <v>7067.2186405100001</v>
      </c>
      <c r="K310" s="11" t="s">
        <v>16</v>
      </c>
      <c r="L310" s="18">
        <v>4164.3773916099999</v>
      </c>
      <c r="M310" s="18">
        <v>13165.127107</v>
      </c>
      <c r="N310" s="25">
        <v>444727.89171400003</v>
      </c>
    </row>
    <row r="311" spans="1:14" x14ac:dyDescent="0.3">
      <c r="A311" s="22"/>
      <c r="B311" s="23">
        <v>6</v>
      </c>
      <c r="C311" s="17" t="str">
        <f t="shared" si="21"/>
        <v>01/06/2019</v>
      </c>
      <c r="D311" s="18">
        <v>416291.75975952001</v>
      </c>
      <c r="E311" s="18">
        <v>4410.7385584700005</v>
      </c>
      <c r="F311" s="18">
        <v>4719.3691558800001</v>
      </c>
      <c r="G311" s="18">
        <v>2278.1558690000002</v>
      </c>
      <c r="H311" s="18">
        <v>0</v>
      </c>
      <c r="I311" s="18">
        <v>240.57065399999999</v>
      </c>
      <c r="J311" s="18">
        <v>7009.46720086</v>
      </c>
      <c r="K311" s="11" t="s">
        <v>16</v>
      </c>
      <c r="L311" s="18">
        <v>4164.3773916099999</v>
      </c>
      <c r="M311" s="18">
        <v>12561.981675000001</v>
      </c>
      <c r="N311" s="25">
        <v>451676.42026500002</v>
      </c>
    </row>
    <row r="312" spans="1:14" x14ac:dyDescent="0.3">
      <c r="A312" s="22"/>
      <c r="B312" s="23">
        <v>7</v>
      </c>
      <c r="C312" s="17" t="str">
        <f t="shared" si="21"/>
        <v>01/07/2019</v>
      </c>
      <c r="D312" s="18">
        <v>420844.01173203002</v>
      </c>
      <c r="E312" s="18">
        <v>4769.0088090299996</v>
      </c>
      <c r="F312" s="18">
        <v>4720.4151996199998</v>
      </c>
      <c r="G312" s="18">
        <v>2257.8823659999998</v>
      </c>
      <c r="H312" s="18">
        <v>0</v>
      </c>
      <c r="I312" s="18">
        <v>840.33020399999998</v>
      </c>
      <c r="J312" s="18">
        <v>6912.3380503400003</v>
      </c>
      <c r="K312" s="11" t="s">
        <v>16</v>
      </c>
      <c r="L312" s="18">
        <v>4164.4166583099995</v>
      </c>
      <c r="M312" s="18">
        <v>12336.128978000001</v>
      </c>
      <c r="N312" s="25">
        <v>456844.53199699998</v>
      </c>
    </row>
    <row r="313" spans="1:14" x14ac:dyDescent="0.3">
      <c r="A313" s="22"/>
      <c r="B313" s="23">
        <v>8</v>
      </c>
      <c r="C313" s="17" t="str">
        <f t="shared" si="21"/>
        <v>01/08/2019</v>
      </c>
      <c r="D313" s="18">
        <v>419213.11231082003</v>
      </c>
      <c r="E313" s="18">
        <v>4769.0088090299996</v>
      </c>
      <c r="F313" s="18">
        <v>4721.5994711800004</v>
      </c>
      <c r="G313" s="18">
        <v>2257.6416060000001</v>
      </c>
      <c r="H313" s="18">
        <v>0</v>
      </c>
      <c r="I313" s="18">
        <v>279.18563699999999</v>
      </c>
      <c r="J313" s="18">
        <v>6888.1368840900004</v>
      </c>
      <c r="K313" s="11" t="s">
        <v>16</v>
      </c>
      <c r="L313" s="18">
        <v>4164.4166583099995</v>
      </c>
      <c r="M313" s="18">
        <v>14759.023759</v>
      </c>
      <c r="N313" s="25">
        <v>457052.12513499998</v>
      </c>
    </row>
    <row r="314" spans="1:14" x14ac:dyDescent="0.3">
      <c r="A314" s="22"/>
      <c r="B314" s="23">
        <v>9</v>
      </c>
      <c r="C314" s="17" t="str">
        <f t="shared" si="21"/>
        <v>01/09/2019</v>
      </c>
      <c r="D314" s="18">
        <v>421844.59323512</v>
      </c>
      <c r="E314" s="18">
        <v>4727.8680978500006</v>
      </c>
      <c r="F314" s="18">
        <v>4699.8126878900002</v>
      </c>
      <c r="G314" s="18">
        <v>2412.0456469999999</v>
      </c>
      <c r="H314" s="18">
        <v>0</v>
      </c>
      <c r="I314" s="18">
        <v>334.96</v>
      </c>
      <c r="J314" s="18">
        <v>6836.8503228199997</v>
      </c>
      <c r="K314" s="11" t="s">
        <v>16</v>
      </c>
      <c r="L314" s="18">
        <v>4164.4166583099995</v>
      </c>
      <c r="M314" s="18">
        <v>14242.809971999999</v>
      </c>
      <c r="N314" s="25">
        <v>459263.35662099998</v>
      </c>
    </row>
    <row r="315" spans="1:14" x14ac:dyDescent="0.3">
      <c r="A315" s="22"/>
      <c r="B315" s="23">
        <v>10</v>
      </c>
      <c r="C315" s="17" t="str">
        <f t="shared" si="21"/>
        <v>01/10/2019</v>
      </c>
      <c r="D315" s="18">
        <v>422774.86357967998</v>
      </c>
      <c r="E315" s="18">
        <v>4712.5506852899998</v>
      </c>
      <c r="F315" s="18">
        <v>4700.8068793900002</v>
      </c>
      <c r="G315" s="18">
        <v>2209.177252</v>
      </c>
      <c r="H315" s="18">
        <v>0</v>
      </c>
      <c r="I315" s="18">
        <v>417.9</v>
      </c>
      <c r="J315" s="18">
        <v>6777.2961675299994</v>
      </c>
      <c r="K315" s="11" t="s">
        <v>16</v>
      </c>
      <c r="L315" s="18">
        <v>4164.4166583099995</v>
      </c>
      <c r="M315" s="18">
        <v>12873.013376000001</v>
      </c>
      <c r="N315" s="25">
        <v>458630.02459799999</v>
      </c>
    </row>
    <row r="316" spans="1:14" x14ac:dyDescent="0.3">
      <c r="A316" s="22"/>
      <c r="B316" s="23">
        <v>11</v>
      </c>
      <c r="C316" s="17" t="str">
        <f t="shared" si="21"/>
        <v>01/11/2019</v>
      </c>
      <c r="D316" s="18">
        <v>422643.39776932</v>
      </c>
      <c r="E316" s="18">
        <v>4646.9034607600006</v>
      </c>
      <c r="F316" s="18">
        <v>4701.6977844700004</v>
      </c>
      <c r="G316" s="18">
        <v>1978.884329</v>
      </c>
      <c r="H316" s="18">
        <v>0</v>
      </c>
      <c r="I316" s="18">
        <v>0</v>
      </c>
      <c r="J316" s="18">
        <v>7002.4887461000008</v>
      </c>
      <c r="K316" s="11" t="s">
        <v>16</v>
      </c>
      <c r="L316" s="18">
        <v>4164.3972917499996</v>
      </c>
      <c r="M316" s="18">
        <v>10222.621447</v>
      </c>
      <c r="N316" s="25">
        <v>455360.39082799997</v>
      </c>
    </row>
    <row r="317" spans="1:14" x14ac:dyDescent="0.3">
      <c r="A317" s="22"/>
      <c r="B317" s="23">
        <v>12</v>
      </c>
      <c r="C317" s="17" t="str">
        <f t="shared" si="21"/>
        <v>01/12/2019</v>
      </c>
      <c r="D317" s="18">
        <v>414843.75345338002</v>
      </c>
      <c r="E317" s="18">
        <v>4583.5034605800001</v>
      </c>
      <c r="F317" s="18">
        <v>4662.2801306299998</v>
      </c>
      <c r="G317" s="18">
        <v>1978.6983419999999</v>
      </c>
      <c r="H317" s="18">
        <v>0</v>
      </c>
      <c r="I317" s="18">
        <v>2630.0468770000002</v>
      </c>
      <c r="J317" s="18">
        <v>7111.7923750500004</v>
      </c>
      <c r="K317" s="11" t="s">
        <v>16</v>
      </c>
      <c r="L317" s="18">
        <v>4161.9485729799999</v>
      </c>
      <c r="M317" s="18">
        <v>11628.074054999999</v>
      </c>
      <c r="N317" s="25">
        <v>451600.097267</v>
      </c>
    </row>
    <row r="318" spans="1:14" x14ac:dyDescent="0.3">
      <c r="A318" s="22">
        <v>2020</v>
      </c>
      <c r="B318" s="23">
        <v>1</v>
      </c>
      <c r="C318" s="17" t="str">
        <f>IF(ISNUMBER(B318), TEXT(DATE(2020, B318, 1), "dd/mm/yyyy"), "")</f>
        <v>01/01/2020</v>
      </c>
      <c r="D318" s="18">
        <v>417028.85278323997</v>
      </c>
      <c r="E318" s="18">
        <v>4583.5034605800001</v>
      </c>
      <c r="F318" s="18">
        <v>4663.1356800499998</v>
      </c>
      <c r="G318" s="18">
        <v>1978.5118689999999</v>
      </c>
      <c r="H318" s="18">
        <v>0</v>
      </c>
      <c r="I318" s="18">
        <v>1859.383491</v>
      </c>
      <c r="J318" s="18">
        <v>7067.0265316899995</v>
      </c>
      <c r="K318" s="11" t="s">
        <v>16</v>
      </c>
      <c r="L318" s="18">
        <v>4161.9485729799999</v>
      </c>
      <c r="M318" s="18">
        <v>9607.6337210000002</v>
      </c>
      <c r="N318" s="25">
        <v>450949.99611000001</v>
      </c>
    </row>
    <row r="319" spans="1:14" x14ac:dyDescent="0.3">
      <c r="A319" s="22"/>
      <c r="B319" s="23">
        <v>2</v>
      </c>
      <c r="C319" s="17" t="str">
        <f t="shared" ref="C319:C329" si="22">IF(ISNUMBER(B319), TEXT(DATE(2020, B319, 1), "dd/mm/yyyy"), "")</f>
        <v>01/02/2020</v>
      </c>
      <c r="D319" s="18">
        <v>414053.42184471997</v>
      </c>
      <c r="E319" s="18">
        <v>4583.5128465799999</v>
      </c>
      <c r="F319" s="18">
        <v>4663.9317404200001</v>
      </c>
      <c r="G319" s="18">
        <v>1737.3398910000001</v>
      </c>
      <c r="H319" s="18">
        <v>0</v>
      </c>
      <c r="I319" s="18">
        <v>829.05002999999999</v>
      </c>
      <c r="J319" s="18">
        <v>6940.1186870000001</v>
      </c>
      <c r="K319" s="11" t="s">
        <v>16</v>
      </c>
      <c r="L319" s="18">
        <v>4161.9485729999997</v>
      </c>
      <c r="M319" s="18">
        <v>11969.465197</v>
      </c>
      <c r="N319" s="25">
        <v>448938.78881</v>
      </c>
    </row>
    <row r="320" spans="1:14" x14ac:dyDescent="0.3">
      <c r="A320" s="22"/>
      <c r="B320" s="23">
        <v>3</v>
      </c>
      <c r="C320" s="17" t="str">
        <f t="shared" si="22"/>
        <v>01/03/2020</v>
      </c>
      <c r="D320" s="18">
        <v>430574.51111503004</v>
      </c>
      <c r="E320" s="18">
        <v>4729.4510212899995</v>
      </c>
      <c r="F320" s="18">
        <v>4819.2945053200001</v>
      </c>
      <c r="G320" s="18">
        <v>2693.5434300000002</v>
      </c>
      <c r="H320" s="18">
        <v>0</v>
      </c>
      <c r="I320" s="18">
        <v>0</v>
      </c>
      <c r="J320" s="18">
        <v>6834.940775</v>
      </c>
      <c r="K320" s="11" t="s">
        <v>16</v>
      </c>
      <c r="L320" s="18">
        <v>4161.9485729999997</v>
      </c>
      <c r="M320" s="18">
        <v>20795.619003</v>
      </c>
      <c r="N320" s="25">
        <v>474609.30842299998</v>
      </c>
    </row>
    <row r="321" spans="1:14" x14ac:dyDescent="0.3">
      <c r="A321" s="22"/>
      <c r="B321" s="23">
        <v>4</v>
      </c>
      <c r="C321" s="17" t="str">
        <f t="shared" si="22"/>
        <v>01/04/2020</v>
      </c>
      <c r="D321" s="18">
        <v>433990.12751821999</v>
      </c>
      <c r="E321" s="18">
        <v>4914.2281824700003</v>
      </c>
      <c r="F321" s="18">
        <v>4819.2616886300002</v>
      </c>
      <c r="G321" s="18">
        <v>9552.4613559999998</v>
      </c>
      <c r="H321" s="18">
        <v>0</v>
      </c>
      <c r="I321" s="18">
        <v>6404.2735000000002</v>
      </c>
      <c r="J321" s="18">
        <v>7207.106366</v>
      </c>
      <c r="K321" s="11" t="s">
        <v>16</v>
      </c>
      <c r="L321" s="18">
        <v>4162.006222</v>
      </c>
      <c r="M321" s="18">
        <v>16572.596034999999</v>
      </c>
      <c r="N321" s="25">
        <v>487622.06086799997</v>
      </c>
    </row>
    <row r="322" spans="1:14" x14ac:dyDescent="0.3">
      <c r="A322" s="22"/>
      <c r="B322" s="23">
        <v>5</v>
      </c>
      <c r="C322" s="17" t="str">
        <f t="shared" si="22"/>
        <v>01/05/2020</v>
      </c>
      <c r="D322" s="18">
        <v>435789.17341513</v>
      </c>
      <c r="E322" s="18">
        <v>5168.3622943599994</v>
      </c>
      <c r="F322" s="18">
        <v>4819.3513295500006</v>
      </c>
      <c r="G322" s="18">
        <v>10251.427165999999</v>
      </c>
      <c r="H322" s="18">
        <v>0</v>
      </c>
      <c r="I322" s="18">
        <v>3730.1585</v>
      </c>
      <c r="J322" s="18">
        <v>8269.7144540000008</v>
      </c>
      <c r="K322" s="11" t="s">
        <v>16</v>
      </c>
      <c r="L322" s="18">
        <v>4162.006222</v>
      </c>
      <c r="M322" s="18">
        <v>10902.201354999999</v>
      </c>
      <c r="N322" s="25">
        <v>483092.39473599999</v>
      </c>
    </row>
    <row r="323" spans="1:14" x14ac:dyDescent="0.3">
      <c r="A323" s="22"/>
      <c r="B323" s="23">
        <v>6</v>
      </c>
      <c r="C323" s="17" t="str">
        <f t="shared" si="22"/>
        <v>01/06/2020</v>
      </c>
      <c r="D323" s="18">
        <v>432888.07377771003</v>
      </c>
      <c r="E323" s="18">
        <v>5356.7698791099992</v>
      </c>
      <c r="F323" s="18">
        <v>4855.1436079200002</v>
      </c>
      <c r="G323" s="18">
        <v>10472.131068999999</v>
      </c>
      <c r="H323" s="18">
        <v>0</v>
      </c>
      <c r="I323" s="18">
        <v>4413.55</v>
      </c>
      <c r="J323" s="18">
        <v>16418.476242000001</v>
      </c>
      <c r="K323" s="11" t="s">
        <v>16</v>
      </c>
      <c r="L323" s="18">
        <v>4165.8215810000002</v>
      </c>
      <c r="M323" s="18">
        <v>11045.299031</v>
      </c>
      <c r="N323" s="25">
        <v>489615.26518799999</v>
      </c>
    </row>
    <row r="324" spans="1:14" x14ac:dyDescent="0.3">
      <c r="A324" s="22"/>
      <c r="B324" s="23">
        <v>7</v>
      </c>
      <c r="C324" s="17" t="str">
        <f t="shared" si="22"/>
        <v>01/07/2020</v>
      </c>
      <c r="D324" s="18">
        <v>436155.86557527003</v>
      </c>
      <c r="E324" s="18">
        <v>5356.7698791099992</v>
      </c>
      <c r="F324" s="18">
        <v>4855.27737617</v>
      </c>
      <c r="G324" s="18">
        <v>10468.061415</v>
      </c>
      <c r="H324" s="18">
        <v>0</v>
      </c>
      <c r="I324" s="18">
        <v>3754.4749999999999</v>
      </c>
      <c r="J324" s="18">
        <v>16373.761576999999</v>
      </c>
      <c r="K324" s="11" t="s">
        <v>16</v>
      </c>
      <c r="L324" s="18">
        <v>4165.8215810000002</v>
      </c>
      <c r="M324" s="18">
        <v>13786.346481</v>
      </c>
      <c r="N324" s="25">
        <v>494916.37888400001</v>
      </c>
    </row>
    <row r="325" spans="1:14" x14ac:dyDescent="0.3">
      <c r="A325" s="22"/>
      <c r="B325" s="23">
        <v>8</v>
      </c>
      <c r="C325" s="17" t="str">
        <f t="shared" si="22"/>
        <v>01/08/2020</v>
      </c>
      <c r="D325" s="18">
        <v>436663.92495707003</v>
      </c>
      <c r="E325" s="18">
        <v>5356.7698791099992</v>
      </c>
      <c r="F325" s="18">
        <v>4855.4005446499996</v>
      </c>
      <c r="G325" s="18">
        <v>10864.036423</v>
      </c>
      <c r="H325" s="18">
        <v>0</v>
      </c>
      <c r="I325" s="18">
        <v>6676.8249999999998</v>
      </c>
      <c r="J325" s="18">
        <v>16303.055993</v>
      </c>
      <c r="K325" s="11" t="s">
        <v>16</v>
      </c>
      <c r="L325" s="18">
        <v>4165.8212510000003</v>
      </c>
      <c r="M325" s="18">
        <v>14954.747778999999</v>
      </c>
      <c r="N325" s="25">
        <v>499840.58182700002</v>
      </c>
    </row>
    <row r="326" spans="1:14" x14ac:dyDescent="0.3">
      <c r="A326" s="22"/>
      <c r="B326" s="23">
        <v>9</v>
      </c>
      <c r="C326" s="17" t="str">
        <f t="shared" si="22"/>
        <v>01/09/2020</v>
      </c>
      <c r="D326" s="18">
        <v>426338.98949571996</v>
      </c>
      <c r="E326" s="18">
        <v>5308.0906106800003</v>
      </c>
      <c r="F326" s="18">
        <v>4811.4343170100001</v>
      </c>
      <c r="G326" s="18">
        <v>10990.196532</v>
      </c>
      <c r="H326" s="18">
        <v>0</v>
      </c>
      <c r="I326" s="18">
        <v>5212.5907930000003</v>
      </c>
      <c r="J326" s="18">
        <v>16728.761436000001</v>
      </c>
      <c r="K326" s="11" t="s">
        <v>16</v>
      </c>
      <c r="L326" s="18">
        <v>4165.8212510000003</v>
      </c>
      <c r="M326" s="18">
        <v>15326.988745000001</v>
      </c>
      <c r="N326" s="25">
        <v>488882.873181</v>
      </c>
    </row>
    <row r="327" spans="1:14" x14ac:dyDescent="0.3">
      <c r="A327" s="22"/>
      <c r="B327" s="23">
        <v>10</v>
      </c>
      <c r="C327" s="17" t="str">
        <f t="shared" si="22"/>
        <v>01/10/2020</v>
      </c>
      <c r="D327" s="18">
        <v>424150.38457440998</v>
      </c>
      <c r="E327" s="18">
        <v>5893.4301954399998</v>
      </c>
      <c r="F327" s="18">
        <v>4811.6268176499998</v>
      </c>
      <c r="G327" s="18">
        <v>10986.234898000001</v>
      </c>
      <c r="H327" s="18">
        <v>0</v>
      </c>
      <c r="I327" s="18">
        <v>6679.9705949999998</v>
      </c>
      <c r="J327" s="18">
        <v>17323.712621999999</v>
      </c>
      <c r="K327" s="11" t="s">
        <v>16</v>
      </c>
      <c r="L327" s="18">
        <v>4165.8212510000003</v>
      </c>
      <c r="M327" s="18">
        <v>13134.726568</v>
      </c>
      <c r="N327" s="25">
        <v>487145.90752100002</v>
      </c>
    </row>
    <row r="328" spans="1:14" x14ac:dyDescent="0.3">
      <c r="A328" s="22"/>
      <c r="B328" s="23">
        <v>11</v>
      </c>
      <c r="C328" s="17" t="str">
        <f t="shared" si="22"/>
        <v>01/11/2020</v>
      </c>
      <c r="D328" s="18">
        <v>426796.80216453999</v>
      </c>
      <c r="E328" s="18">
        <v>5893.4301954399998</v>
      </c>
      <c r="F328" s="18">
        <v>4812.2621979300002</v>
      </c>
      <c r="G328" s="18">
        <v>11138.801009999999</v>
      </c>
      <c r="H328" s="18">
        <v>0</v>
      </c>
      <c r="I328" s="18">
        <v>6461.1278659999998</v>
      </c>
      <c r="J328" s="18">
        <v>17477.661187000002</v>
      </c>
      <c r="K328" s="11" t="s">
        <v>16</v>
      </c>
      <c r="L328" s="18">
        <v>4165.8212510000003</v>
      </c>
      <c r="M328" s="18">
        <v>13039.673994999999</v>
      </c>
      <c r="N328" s="25">
        <v>489785.57986699999</v>
      </c>
    </row>
    <row r="329" spans="1:14" x14ac:dyDescent="0.3">
      <c r="A329" s="22"/>
      <c r="B329" s="23">
        <v>12</v>
      </c>
      <c r="C329" s="17" t="str">
        <f t="shared" si="22"/>
        <v>01/12/2020</v>
      </c>
      <c r="D329" s="18">
        <v>421645.94027716998</v>
      </c>
      <c r="E329" s="18">
        <v>5829.2289337000002</v>
      </c>
      <c r="F329" s="18">
        <v>4769.3276381200003</v>
      </c>
      <c r="G329" s="18">
        <v>11145.176702999999</v>
      </c>
      <c r="H329" s="18">
        <v>0</v>
      </c>
      <c r="I329" s="18">
        <v>2995.4272019999999</v>
      </c>
      <c r="J329" s="18">
        <v>17520.029855000001</v>
      </c>
      <c r="K329" s="11" t="s">
        <v>16</v>
      </c>
      <c r="L329" s="18">
        <v>4163.3725320000003</v>
      </c>
      <c r="M329" s="18">
        <v>19845.510145</v>
      </c>
      <c r="N329" s="25">
        <v>487914.013286</v>
      </c>
    </row>
    <row r="330" spans="1:14" x14ac:dyDescent="0.3">
      <c r="A330" s="22">
        <v>2021</v>
      </c>
      <c r="B330" s="23">
        <v>1</v>
      </c>
      <c r="C330" s="17" t="str">
        <f>IF(ISNUMBER(B330), TEXT(DATE(2021, B330, 1), "dd/mm/yyyy"), "")</f>
        <v>01/01/2021</v>
      </c>
      <c r="D330" s="18">
        <v>425990.24839608005</v>
      </c>
      <c r="E330" s="18">
        <v>5829.2289337000002</v>
      </c>
      <c r="F330" s="18">
        <v>4769.4713509399999</v>
      </c>
      <c r="G330" s="18">
        <v>11141.152416999999</v>
      </c>
      <c r="H330" s="18">
        <v>0</v>
      </c>
      <c r="I330" s="18">
        <v>2945.1735910000002</v>
      </c>
      <c r="J330" s="18">
        <v>18471.609998</v>
      </c>
      <c r="K330" s="11" t="s">
        <v>16</v>
      </c>
      <c r="L330" s="18">
        <v>4163.3725320000003</v>
      </c>
      <c r="M330" s="18">
        <v>17068.260646999999</v>
      </c>
      <c r="N330" s="25">
        <v>490378.51786600001</v>
      </c>
    </row>
    <row r="331" spans="1:14" x14ac:dyDescent="0.3">
      <c r="A331" s="22"/>
      <c r="B331" s="23">
        <v>2</v>
      </c>
      <c r="C331" s="17" t="str">
        <f t="shared" ref="C331:C341" si="23">IF(ISNUMBER(B331), TEXT(DATE(2021, B331, 1), "dd/mm/yyyy"), "")</f>
        <v>01/02/2021</v>
      </c>
      <c r="D331" s="18">
        <v>427317.04822654999</v>
      </c>
      <c r="E331" s="18">
        <v>5829.2289337000002</v>
      </c>
      <c r="F331" s="18">
        <v>4770.1930966800001</v>
      </c>
      <c r="G331" s="18">
        <v>11169.216499</v>
      </c>
      <c r="H331" s="18">
        <v>0</v>
      </c>
      <c r="I331" s="18">
        <v>2721.833435</v>
      </c>
      <c r="J331" s="18">
        <v>18681.017931999999</v>
      </c>
      <c r="K331" s="11" t="s">
        <v>16</v>
      </c>
      <c r="L331" s="18">
        <v>4163.3725320000003</v>
      </c>
      <c r="M331" s="18">
        <v>16537.774677000001</v>
      </c>
      <c r="N331" s="25">
        <v>491189.68533200002</v>
      </c>
    </row>
    <row r="332" spans="1:14" x14ac:dyDescent="0.3">
      <c r="A332" s="22"/>
      <c r="B332" s="23">
        <v>3</v>
      </c>
      <c r="C332" s="17" t="str">
        <f t="shared" si="23"/>
        <v>01/03/2021</v>
      </c>
      <c r="D332" s="18">
        <v>440355.77215859998</v>
      </c>
      <c r="E332" s="18">
        <v>5891.6530282700005</v>
      </c>
      <c r="F332" s="18">
        <v>4844.0708513400004</v>
      </c>
      <c r="G332" s="18">
        <v>11459.236301999999</v>
      </c>
      <c r="H332" s="18">
        <v>0</v>
      </c>
      <c r="I332" s="18">
        <v>1598.905</v>
      </c>
      <c r="J332" s="18">
        <v>19168.665201</v>
      </c>
      <c r="K332" s="11" t="s">
        <v>16</v>
      </c>
      <c r="L332" s="18">
        <v>4163.3725329999997</v>
      </c>
      <c r="M332" s="18">
        <v>15957.219917</v>
      </c>
      <c r="N332" s="25">
        <v>503438.89499100001</v>
      </c>
    </row>
    <row r="333" spans="1:14" x14ac:dyDescent="0.3">
      <c r="A333" s="22"/>
      <c r="B333" s="23">
        <v>4</v>
      </c>
      <c r="C333" s="17" t="str">
        <f t="shared" si="23"/>
        <v>01/04/2021</v>
      </c>
      <c r="D333" s="18">
        <v>448817.57772338</v>
      </c>
      <c r="E333" s="18">
        <v>6009.0211651700001</v>
      </c>
      <c r="F333" s="18">
        <v>4844.0470197299992</v>
      </c>
      <c r="G333" s="18">
        <v>11434.771971</v>
      </c>
      <c r="H333" s="18">
        <v>0</v>
      </c>
      <c r="I333" s="18">
        <v>3418.4274999999998</v>
      </c>
      <c r="J333" s="18">
        <v>19571.900931</v>
      </c>
      <c r="K333" s="11" t="s">
        <v>16</v>
      </c>
      <c r="L333" s="18">
        <v>4163.3725329999997</v>
      </c>
      <c r="M333" s="18">
        <v>15994.362940999999</v>
      </c>
      <c r="N333" s="25">
        <v>514253.481784</v>
      </c>
    </row>
    <row r="334" spans="1:14" x14ac:dyDescent="0.3">
      <c r="A334" s="22"/>
      <c r="B334" s="23">
        <v>5</v>
      </c>
      <c r="C334" s="17" t="str">
        <f t="shared" si="23"/>
        <v>01/05/2021</v>
      </c>
      <c r="D334" s="18">
        <v>449801.77037484001</v>
      </c>
      <c r="E334" s="18">
        <v>6009.0211651700001</v>
      </c>
      <c r="F334" s="18">
        <v>4843.1900200500004</v>
      </c>
      <c r="G334" s="18">
        <v>11430.820398</v>
      </c>
      <c r="H334" s="18">
        <v>0</v>
      </c>
      <c r="I334" s="18">
        <v>3629.0025000000001</v>
      </c>
      <c r="J334" s="18">
        <v>19875.872668</v>
      </c>
      <c r="K334" s="11" t="s">
        <v>16</v>
      </c>
      <c r="L334" s="18">
        <v>4163.3725320000003</v>
      </c>
      <c r="M334" s="18">
        <v>15694.686594000001</v>
      </c>
      <c r="N334" s="25">
        <v>515447.73625199997</v>
      </c>
    </row>
    <row r="335" spans="1:14" x14ac:dyDescent="0.3">
      <c r="A335" s="22"/>
      <c r="B335" s="23">
        <v>6</v>
      </c>
      <c r="C335" s="17" t="str">
        <f t="shared" si="23"/>
        <v>01/06/2021</v>
      </c>
      <c r="D335" s="18">
        <v>450610.06697692</v>
      </c>
      <c r="E335" s="18">
        <v>6062.7950499600001</v>
      </c>
      <c r="F335" s="18">
        <v>4886.5365871499998</v>
      </c>
      <c r="G335" s="18">
        <v>11426.986293</v>
      </c>
      <c r="H335" s="18">
        <v>0</v>
      </c>
      <c r="I335" s="18">
        <v>3032.7849999999999</v>
      </c>
      <c r="J335" s="18">
        <v>20368.811079999999</v>
      </c>
      <c r="K335" s="11" t="s">
        <v>16</v>
      </c>
      <c r="L335" s="18">
        <v>4163.3725320000003</v>
      </c>
      <c r="M335" s="18">
        <v>16307.51259</v>
      </c>
      <c r="N335" s="25">
        <v>516858.866109</v>
      </c>
    </row>
    <row r="336" spans="1:14" x14ac:dyDescent="0.3">
      <c r="A336" s="22"/>
      <c r="B336" s="23">
        <v>7</v>
      </c>
      <c r="C336" s="17" t="str">
        <f t="shared" si="23"/>
        <v>01/07/2021</v>
      </c>
      <c r="D336" s="18">
        <v>450884.48030161997</v>
      </c>
      <c r="E336" s="18">
        <v>6062.7950499600001</v>
      </c>
      <c r="F336" s="18">
        <v>4886.6503649699998</v>
      </c>
      <c r="G336" s="18">
        <v>11223.190914999999</v>
      </c>
      <c r="H336" s="18">
        <v>0</v>
      </c>
      <c r="I336" s="18">
        <v>727.36</v>
      </c>
      <c r="J336" s="18">
        <v>20369.643498000001</v>
      </c>
      <c r="K336" s="11" t="s">
        <v>16</v>
      </c>
      <c r="L336" s="18">
        <v>4163.3725320000003</v>
      </c>
      <c r="M336" s="18">
        <v>15611.237537999999</v>
      </c>
      <c r="N336" s="25">
        <v>513928.73019999999</v>
      </c>
    </row>
    <row r="337" spans="1:14" x14ac:dyDescent="0.3">
      <c r="A337" s="22"/>
      <c r="B337" s="23">
        <v>8</v>
      </c>
      <c r="C337" s="17" t="str">
        <f t="shared" si="23"/>
        <v>01/08/2021</v>
      </c>
      <c r="D337" s="18">
        <v>451783.92635852</v>
      </c>
      <c r="E337" s="18">
        <v>6062.7950499600001</v>
      </c>
      <c r="F337" s="18">
        <v>25749.632202419998</v>
      </c>
      <c r="G337" s="18">
        <v>11119.550104</v>
      </c>
      <c r="H337" s="18">
        <v>0</v>
      </c>
      <c r="I337" s="18">
        <v>841.624011</v>
      </c>
      <c r="J337" s="18">
        <v>21767.024979000002</v>
      </c>
      <c r="K337" s="11" t="s">
        <v>16</v>
      </c>
      <c r="L337" s="18">
        <v>4163.3725320000003</v>
      </c>
      <c r="M337" s="18">
        <v>15310.317333000001</v>
      </c>
      <c r="N337" s="25">
        <v>536798.24257</v>
      </c>
    </row>
    <row r="338" spans="1:14" x14ac:dyDescent="0.3">
      <c r="A338" s="22"/>
      <c r="B338" s="23">
        <v>9</v>
      </c>
      <c r="C338" s="17" t="str">
        <f t="shared" si="23"/>
        <v>01/09/2021</v>
      </c>
      <c r="D338" s="18">
        <v>451121.18111367</v>
      </c>
      <c r="E338" s="18">
        <v>6018.2011297200006</v>
      </c>
      <c r="F338" s="18">
        <v>25393.193401020002</v>
      </c>
      <c r="G338" s="18">
        <v>11448.447684999999</v>
      </c>
      <c r="H338" s="18">
        <v>0</v>
      </c>
      <c r="I338" s="18">
        <v>754.02</v>
      </c>
      <c r="J338" s="18">
        <v>22302.090015999998</v>
      </c>
      <c r="K338" s="11" t="s">
        <v>16</v>
      </c>
      <c r="L338" s="18">
        <v>4163.3725320000003</v>
      </c>
      <c r="M338" s="18">
        <v>16127.043927999999</v>
      </c>
      <c r="N338" s="25">
        <v>537327.54980499996</v>
      </c>
    </row>
    <row r="339" spans="1:14" x14ac:dyDescent="0.3">
      <c r="A339" s="22"/>
      <c r="B339" s="23">
        <v>10</v>
      </c>
      <c r="C339" s="17" t="str">
        <f t="shared" si="23"/>
        <v>01/10/2021</v>
      </c>
      <c r="D339" s="18">
        <v>454813.20820086001</v>
      </c>
      <c r="E339" s="18">
        <v>6018.2011297200006</v>
      </c>
      <c r="F339" s="18">
        <v>25393.307416240001</v>
      </c>
      <c r="G339" s="18">
        <v>12358.640431</v>
      </c>
      <c r="H339" s="18">
        <v>0</v>
      </c>
      <c r="I339" s="18">
        <v>629.64</v>
      </c>
      <c r="J339" s="18">
        <v>22679.490636999999</v>
      </c>
      <c r="K339" s="11" t="s">
        <v>16</v>
      </c>
      <c r="L339" s="18">
        <v>4163.3725320000003</v>
      </c>
      <c r="M339" s="18">
        <v>15706.903612</v>
      </c>
      <c r="N339" s="25">
        <v>541762.763959</v>
      </c>
    </row>
    <row r="340" spans="1:14" x14ac:dyDescent="0.3">
      <c r="A340" s="22"/>
      <c r="B340" s="23">
        <v>11</v>
      </c>
      <c r="C340" s="17" t="str">
        <f t="shared" si="23"/>
        <v>01/11/2021</v>
      </c>
      <c r="D340" s="18">
        <v>457572.4487827</v>
      </c>
      <c r="E340" s="18">
        <v>6018.2011297200006</v>
      </c>
      <c r="F340" s="18">
        <v>25393.427074859999</v>
      </c>
      <c r="G340" s="18">
        <v>12214.768121999999</v>
      </c>
      <c r="H340" s="18">
        <v>0</v>
      </c>
      <c r="I340" s="18">
        <v>629.64</v>
      </c>
      <c r="J340" s="18">
        <v>22082.484724000002</v>
      </c>
      <c r="K340" s="11" t="s">
        <v>16</v>
      </c>
      <c r="L340" s="18">
        <v>4163.3725320000003</v>
      </c>
      <c r="M340" s="18">
        <v>15838.576783</v>
      </c>
      <c r="N340" s="25">
        <v>543912.91914899996</v>
      </c>
    </row>
    <row r="341" spans="1:14" x14ac:dyDescent="0.3">
      <c r="A341" s="22"/>
      <c r="B341" s="23">
        <v>12</v>
      </c>
      <c r="C341" s="17" t="str">
        <f t="shared" si="23"/>
        <v>01/12/2021</v>
      </c>
      <c r="D341" s="18">
        <v>455733.45481664001</v>
      </c>
      <c r="E341" s="18">
        <v>5950.6989412000003</v>
      </c>
      <c r="F341" s="18">
        <v>25108.728222419999</v>
      </c>
      <c r="G341" s="18">
        <v>12211.166196</v>
      </c>
      <c r="H341" s="18">
        <v>0</v>
      </c>
      <c r="I341" s="18">
        <v>880.25569900000005</v>
      </c>
      <c r="J341" s="18">
        <v>22865.012695000001</v>
      </c>
      <c r="K341" s="11" t="s">
        <v>16</v>
      </c>
      <c r="L341" s="18">
        <v>4160.9238139999998</v>
      </c>
      <c r="M341" s="18">
        <v>24646.855862</v>
      </c>
      <c r="N341" s="25">
        <v>551612.65384899999</v>
      </c>
    </row>
    <row r="342" spans="1:14" x14ac:dyDescent="0.3">
      <c r="A342" s="22">
        <v>2022</v>
      </c>
      <c r="B342" s="23">
        <v>1</v>
      </c>
      <c r="C342" s="17" t="str">
        <f>IF(ISNUMBER(B342), TEXT(DATE(2022, B342, 1), "dd/mm/yyyy"), "")</f>
        <v>01/01/2022</v>
      </c>
      <c r="D342" s="18">
        <v>452620.91540784005</v>
      </c>
      <c r="E342" s="18">
        <v>5950.6989412000003</v>
      </c>
      <c r="F342" s="18">
        <v>25108.932737949999</v>
      </c>
      <c r="G342" s="18">
        <v>12207.554404</v>
      </c>
      <c r="H342" s="18">
        <v>0</v>
      </c>
      <c r="I342" s="18">
        <v>801.77117999999996</v>
      </c>
      <c r="J342" s="18">
        <v>23106.828823</v>
      </c>
      <c r="K342" s="11" t="s">
        <v>16</v>
      </c>
      <c r="L342" s="18">
        <v>4160.9238139999998</v>
      </c>
      <c r="M342" s="18">
        <v>17214.925443</v>
      </c>
      <c r="N342" s="25">
        <v>541172.55075099994</v>
      </c>
    </row>
    <row r="343" spans="1:14" x14ac:dyDescent="0.3">
      <c r="A343" s="22"/>
      <c r="B343" s="23">
        <v>2</v>
      </c>
      <c r="C343" s="17" t="str">
        <f t="shared" ref="C343:C353" si="24">IF(ISNUMBER(B343), TEXT(DATE(2022, B343, 1), "dd/mm/yyyy"), "")</f>
        <v>01/02/2022</v>
      </c>
      <c r="D343" s="18">
        <v>451206.10630066996</v>
      </c>
      <c r="E343" s="18">
        <v>5950.6989412000003</v>
      </c>
      <c r="F343" s="18">
        <v>25109.28561562</v>
      </c>
      <c r="G343" s="18">
        <v>12204.283637</v>
      </c>
      <c r="H343" s="18">
        <v>0</v>
      </c>
      <c r="I343" s="18">
        <v>806.426378</v>
      </c>
      <c r="J343" s="18">
        <v>23298.561159000001</v>
      </c>
      <c r="K343" s="11" t="s">
        <v>16</v>
      </c>
      <c r="L343" s="18">
        <v>4160.9238139999998</v>
      </c>
      <c r="M343" s="18">
        <v>17076.204547000001</v>
      </c>
      <c r="N343" s="25">
        <v>539812.49039299996</v>
      </c>
    </row>
    <row r="344" spans="1:14" x14ac:dyDescent="0.3">
      <c r="A344" s="22"/>
      <c r="B344" s="23">
        <v>3</v>
      </c>
      <c r="C344" s="17" t="str">
        <f t="shared" si="24"/>
        <v>01/03/2022</v>
      </c>
      <c r="D344" s="18">
        <v>454812.33073966997</v>
      </c>
      <c r="E344" s="18">
        <v>5936.7809768999996</v>
      </c>
      <c r="F344" s="18">
        <v>25081.26877228</v>
      </c>
      <c r="G344" s="18">
        <v>12251.764182000001</v>
      </c>
      <c r="H344" s="18">
        <v>0</v>
      </c>
      <c r="I344" s="18">
        <v>126.09</v>
      </c>
      <c r="J344" s="18">
        <v>23812.476916</v>
      </c>
      <c r="K344" s="11" t="s">
        <v>16</v>
      </c>
      <c r="L344" s="18">
        <v>4160.9238139999998</v>
      </c>
      <c r="M344" s="18">
        <v>16520.755777999999</v>
      </c>
      <c r="N344" s="25">
        <v>542702.39117900003</v>
      </c>
    </row>
    <row r="345" spans="1:14" x14ac:dyDescent="0.3">
      <c r="A345" s="22"/>
      <c r="B345" s="23">
        <v>4</v>
      </c>
      <c r="C345" s="17" t="str">
        <f t="shared" si="24"/>
        <v>01/04/2022</v>
      </c>
      <c r="D345" s="18">
        <v>441592.85890684003</v>
      </c>
      <c r="E345" s="18">
        <v>5923.9215492399999</v>
      </c>
      <c r="F345" s="18">
        <v>25081.75906429</v>
      </c>
      <c r="G345" s="18">
        <v>12248.223112</v>
      </c>
      <c r="H345" s="18">
        <v>0</v>
      </c>
      <c r="I345" s="18">
        <v>165.65693999999999</v>
      </c>
      <c r="J345" s="18">
        <v>23788.726957999999</v>
      </c>
      <c r="K345" s="11" t="s">
        <v>16</v>
      </c>
      <c r="L345" s="18">
        <v>4143.8375640000004</v>
      </c>
      <c r="M345" s="18">
        <v>21124.668825000001</v>
      </c>
      <c r="N345" s="25">
        <v>534069.65291900001</v>
      </c>
    </row>
    <row r="346" spans="1:14" x14ac:dyDescent="0.3">
      <c r="A346" s="22"/>
      <c r="B346" s="23">
        <v>5</v>
      </c>
      <c r="C346" s="17" t="str">
        <f t="shared" si="24"/>
        <v>01/05/2022</v>
      </c>
      <c r="D346" s="18">
        <v>443213.47811928001</v>
      </c>
      <c r="E346" s="18">
        <v>5923.9215492399999</v>
      </c>
      <c r="F346" s="18">
        <v>25082.983412990001</v>
      </c>
      <c r="G346" s="18">
        <v>12529.182138</v>
      </c>
      <c r="H346" s="18">
        <v>0</v>
      </c>
      <c r="I346" s="18">
        <v>523.81213100000002</v>
      </c>
      <c r="J346" s="18">
        <v>23743.458070000001</v>
      </c>
      <c r="K346" s="11" t="s">
        <v>16</v>
      </c>
      <c r="L346" s="18">
        <v>4143.8375640000004</v>
      </c>
      <c r="M346" s="18">
        <v>19640.590482</v>
      </c>
      <c r="N346" s="25">
        <v>534801.26346599997</v>
      </c>
    </row>
    <row r="347" spans="1:14" x14ac:dyDescent="0.3">
      <c r="A347" s="22"/>
      <c r="B347" s="23">
        <v>6</v>
      </c>
      <c r="C347" s="17" t="str">
        <f t="shared" si="24"/>
        <v>01/06/2022</v>
      </c>
      <c r="D347" s="18">
        <v>448936.89624401001</v>
      </c>
      <c r="E347" s="18">
        <v>5951.9800687700008</v>
      </c>
      <c r="F347" s="18">
        <v>25203.24853651</v>
      </c>
      <c r="G347" s="18">
        <v>12627.236249</v>
      </c>
      <c r="H347" s="18">
        <v>0</v>
      </c>
      <c r="I347" s="18">
        <v>0</v>
      </c>
      <c r="J347" s="18">
        <v>23654.801791999998</v>
      </c>
      <c r="K347" s="11" t="s">
        <v>16</v>
      </c>
      <c r="L347" s="18">
        <v>4143.8375640000004</v>
      </c>
      <c r="M347" s="18">
        <v>24734.105742</v>
      </c>
      <c r="N347" s="25">
        <v>545252.10619600001</v>
      </c>
    </row>
    <row r="348" spans="1:14" x14ac:dyDescent="0.3">
      <c r="A348" s="22"/>
      <c r="B348" s="23">
        <v>7</v>
      </c>
      <c r="C348" s="17" t="str">
        <f t="shared" si="24"/>
        <v>01/07/2022</v>
      </c>
      <c r="D348" s="18">
        <v>449611.59228872997</v>
      </c>
      <c r="E348" s="18">
        <v>5951.9800687700008</v>
      </c>
      <c r="F348" s="18">
        <v>25205.892113620001</v>
      </c>
      <c r="G348" s="18">
        <v>12123.890448</v>
      </c>
      <c r="H348" s="18">
        <v>0</v>
      </c>
      <c r="I348" s="18">
        <v>0</v>
      </c>
      <c r="J348" s="18">
        <v>23614.649785000001</v>
      </c>
      <c r="K348" s="11" t="s">
        <v>16</v>
      </c>
      <c r="L348" s="18">
        <v>4143.837563</v>
      </c>
      <c r="M348" s="18">
        <v>31610.54349</v>
      </c>
      <c r="N348" s="25">
        <v>552262.38575699995</v>
      </c>
    </row>
    <row r="349" spans="1:14" x14ac:dyDescent="0.3">
      <c r="A349" s="22"/>
      <c r="B349" s="23">
        <v>8</v>
      </c>
      <c r="C349" s="17" t="str">
        <f t="shared" si="24"/>
        <v>01/08/2022</v>
      </c>
      <c r="D349" s="18">
        <v>445338.96590390004</v>
      </c>
      <c r="E349" s="18">
        <v>5951.9800687700008</v>
      </c>
      <c r="F349" s="18">
        <v>25209.22786906</v>
      </c>
      <c r="G349" s="18">
        <v>12120.795991999999</v>
      </c>
      <c r="H349" s="18">
        <v>0</v>
      </c>
      <c r="I349" s="18">
        <v>0</v>
      </c>
      <c r="J349" s="18">
        <v>23642.424181999999</v>
      </c>
      <c r="K349" s="11" t="s">
        <v>16</v>
      </c>
      <c r="L349" s="18">
        <v>4143.8375640000004</v>
      </c>
      <c r="M349" s="18">
        <v>34179.930098999997</v>
      </c>
      <c r="N349" s="25">
        <v>550587.16167900001</v>
      </c>
    </row>
    <row r="350" spans="1:14" x14ac:dyDescent="0.3">
      <c r="A350" s="22"/>
      <c r="B350" s="23">
        <v>9</v>
      </c>
      <c r="C350" s="17" t="str">
        <f t="shared" si="24"/>
        <v>01/09/2022</v>
      </c>
      <c r="D350" s="18">
        <v>460271.05638587999</v>
      </c>
      <c r="E350" s="18">
        <v>6043.0112500600007</v>
      </c>
      <c r="F350" s="18">
        <v>25616.371879210001</v>
      </c>
      <c r="G350" s="18">
        <v>12363.794766000001</v>
      </c>
      <c r="H350" s="18">
        <v>0</v>
      </c>
      <c r="I350" s="18">
        <v>0</v>
      </c>
      <c r="J350" s="18">
        <v>23638.323408</v>
      </c>
      <c r="K350" s="11" t="s">
        <v>16</v>
      </c>
      <c r="L350" s="18">
        <v>4143.8375640000004</v>
      </c>
      <c r="M350" s="18">
        <v>43982.125717000003</v>
      </c>
      <c r="N350" s="25">
        <v>576058.52096999995</v>
      </c>
    </row>
    <row r="351" spans="1:14" x14ac:dyDescent="0.3">
      <c r="A351" s="22"/>
      <c r="B351" s="23">
        <v>10</v>
      </c>
      <c r="C351" s="17" t="str">
        <f t="shared" si="24"/>
        <v>01/10/2022</v>
      </c>
      <c r="D351" s="18">
        <v>456126.24045236997</v>
      </c>
      <c r="E351" s="18">
        <v>6039.9895418300002</v>
      </c>
      <c r="F351" s="18">
        <v>25621.38053396</v>
      </c>
      <c r="G351" s="18">
        <v>12360.687515</v>
      </c>
      <c r="H351" s="18">
        <v>0</v>
      </c>
      <c r="I351" s="18">
        <v>0</v>
      </c>
      <c r="J351" s="18">
        <v>23628.209166000001</v>
      </c>
      <c r="K351" s="11" t="s">
        <v>16</v>
      </c>
      <c r="L351" s="18">
        <v>4143.8375640000004</v>
      </c>
      <c r="M351" s="18">
        <v>55112.898550999998</v>
      </c>
      <c r="N351" s="25">
        <v>583033.24332400004</v>
      </c>
    </row>
    <row r="352" spans="1:14" x14ac:dyDescent="0.3">
      <c r="A352" s="22"/>
      <c r="B352" s="23">
        <v>11</v>
      </c>
      <c r="C352" s="17" t="str">
        <f t="shared" si="24"/>
        <v>01/11/2022</v>
      </c>
      <c r="D352" s="18">
        <v>477224.95714006003</v>
      </c>
      <c r="E352" s="18">
        <v>6166.0233188800003</v>
      </c>
      <c r="F352" s="18">
        <v>25627.408206060001</v>
      </c>
      <c r="G352" s="18">
        <v>12357.672348</v>
      </c>
      <c r="H352" s="18">
        <v>0</v>
      </c>
      <c r="I352" s="18">
        <v>0</v>
      </c>
      <c r="J352" s="18">
        <v>23661.361021000001</v>
      </c>
      <c r="K352" s="11" t="s">
        <v>16</v>
      </c>
      <c r="L352" s="18">
        <v>4143.8375640000004</v>
      </c>
      <c r="M352" s="18">
        <v>56989.549334000003</v>
      </c>
      <c r="N352" s="25">
        <v>606170.80893199996</v>
      </c>
    </row>
    <row r="353" spans="1:14" x14ac:dyDescent="0.3">
      <c r="A353" s="22"/>
      <c r="B353" s="23">
        <v>12</v>
      </c>
      <c r="C353" s="17" t="str">
        <f t="shared" si="24"/>
        <v>01/12/2022</v>
      </c>
      <c r="D353" s="18">
        <v>471911.68624597997</v>
      </c>
      <c r="E353" s="18">
        <v>6176.5602163200001</v>
      </c>
      <c r="F353" s="18">
        <v>25197.112691229999</v>
      </c>
      <c r="G353" s="18">
        <v>12821.955059</v>
      </c>
      <c r="H353" s="18">
        <v>0</v>
      </c>
      <c r="I353" s="18">
        <v>2936.790129</v>
      </c>
      <c r="J353" s="18">
        <v>23693.746121</v>
      </c>
      <c r="K353" s="11" t="s">
        <v>16</v>
      </c>
      <c r="L353" s="18">
        <v>4141.6438630000002</v>
      </c>
      <c r="M353" s="18">
        <v>72058.423358999993</v>
      </c>
      <c r="N353" s="25">
        <v>618937.91768399999</v>
      </c>
    </row>
    <row r="354" spans="1:14" x14ac:dyDescent="0.3">
      <c r="A354" s="22">
        <v>2023</v>
      </c>
      <c r="B354" s="23">
        <v>1</v>
      </c>
      <c r="C354" s="17" t="str">
        <f>IF(ISNUMBER(B354), TEXT(DATE(2023, B354, 1), "dd/mm/yyyy"), "")</f>
        <v>01/01/2023</v>
      </c>
      <c r="D354" s="18">
        <v>474447.53538883</v>
      </c>
      <c r="E354" s="18">
        <v>6174.8088210400001</v>
      </c>
      <c r="F354" s="18">
        <v>25204.726362270001</v>
      </c>
      <c r="G354" s="18">
        <v>12818.773066</v>
      </c>
      <c r="H354" s="18">
        <v>0</v>
      </c>
      <c r="I354" s="18">
        <v>2119.1994749999999</v>
      </c>
      <c r="J354" s="18">
        <v>23720.552275999999</v>
      </c>
      <c r="K354" s="11" t="s">
        <v>16</v>
      </c>
      <c r="L354" s="18">
        <v>4141.6438630000002</v>
      </c>
      <c r="M354" s="18">
        <v>74923.742993000007</v>
      </c>
      <c r="N354" s="25">
        <v>623550.98224499996</v>
      </c>
    </row>
    <row r="355" spans="1:14" x14ac:dyDescent="0.3">
      <c r="A355" s="22"/>
      <c r="B355" s="23">
        <v>2</v>
      </c>
      <c r="C355" s="17" t="str">
        <f t="shared" ref="C355:C363" si="25">IF(ISNUMBER(B355), TEXT(DATE(2023, B355, 1), "dd/mm/yyyy"), "")</f>
        <v>01/02/2023</v>
      </c>
      <c r="D355" s="18">
        <v>470239.28954508004</v>
      </c>
      <c r="E355" s="18">
        <v>6174.8088210400001</v>
      </c>
      <c r="F355" s="18">
        <v>25212.154163589999</v>
      </c>
      <c r="G355" s="18">
        <v>12815.891416</v>
      </c>
      <c r="H355" s="18">
        <v>0</v>
      </c>
      <c r="I355" s="18">
        <v>1058.51674</v>
      </c>
      <c r="J355" s="18">
        <v>23708.753676</v>
      </c>
      <c r="K355" s="11" t="s">
        <v>16</v>
      </c>
      <c r="L355" s="18">
        <v>4141.6438630000002</v>
      </c>
      <c r="M355" s="18">
        <v>71560.620083000002</v>
      </c>
      <c r="N355" s="25">
        <v>614911.67830799997</v>
      </c>
    </row>
    <row r="356" spans="1:14" x14ac:dyDescent="0.3">
      <c r="A356" s="22"/>
      <c r="B356" s="23">
        <v>3</v>
      </c>
      <c r="C356" s="17" t="str">
        <f t="shared" si="25"/>
        <v>01/03/2023</v>
      </c>
      <c r="D356" s="18">
        <v>477801.44962321001</v>
      </c>
      <c r="E356" s="18">
        <v>6404.9227514799995</v>
      </c>
      <c r="F356" s="18">
        <v>25682.257186799998</v>
      </c>
      <c r="G356" s="18">
        <v>12417.801723</v>
      </c>
      <c r="H356" s="18">
        <v>0</v>
      </c>
      <c r="I356" s="18">
        <v>4626.9114550000004</v>
      </c>
      <c r="J356" s="18">
        <v>23759.674098</v>
      </c>
      <c r="K356" s="11" t="s">
        <v>16</v>
      </c>
      <c r="L356" s="18">
        <v>4141.6438630000002</v>
      </c>
      <c r="M356" s="18">
        <v>72634.434901000001</v>
      </c>
      <c r="N356" s="25">
        <v>627469.09560100001</v>
      </c>
    </row>
    <row r="357" spans="1:14" x14ac:dyDescent="0.3">
      <c r="A357" s="22"/>
      <c r="B357" s="23">
        <v>4</v>
      </c>
      <c r="C357" s="17" t="str">
        <f t="shared" si="25"/>
        <v>01/04/2023</v>
      </c>
      <c r="D357" s="18">
        <v>472858.47913274</v>
      </c>
      <c r="E357" s="18">
        <v>6404.9227514799995</v>
      </c>
      <c r="F357" s="18">
        <v>25691.38854973</v>
      </c>
      <c r="G357" s="18">
        <v>12215.056144</v>
      </c>
      <c r="H357" s="18">
        <v>0</v>
      </c>
      <c r="I357" s="18">
        <v>2631.2</v>
      </c>
      <c r="J357" s="18">
        <v>23419.455292999999</v>
      </c>
      <c r="K357" s="11" t="s">
        <v>16</v>
      </c>
      <c r="L357" s="18">
        <v>4141.6438630000002</v>
      </c>
      <c r="M357" s="18">
        <v>70194.434479999996</v>
      </c>
      <c r="N357" s="25">
        <v>617556.58021399996</v>
      </c>
    </row>
    <row r="358" spans="1:14" x14ac:dyDescent="0.3">
      <c r="A358" s="22"/>
      <c r="B358" s="23">
        <v>5</v>
      </c>
      <c r="C358" s="17" t="str">
        <f t="shared" si="25"/>
        <v>01/05/2023</v>
      </c>
      <c r="D358" s="18">
        <v>464692.16363115003</v>
      </c>
      <c r="E358" s="18">
        <v>6404.9227514799995</v>
      </c>
      <c r="F358" s="18">
        <v>25700.981939159999</v>
      </c>
      <c r="G358" s="18">
        <v>12364.585316999999</v>
      </c>
      <c r="H358" s="18">
        <v>0</v>
      </c>
      <c r="I358" s="18">
        <v>1419.0605419999999</v>
      </c>
      <c r="J358" s="18">
        <v>23494.645133999999</v>
      </c>
      <c r="K358" s="11" t="s">
        <v>16</v>
      </c>
      <c r="L358" s="18">
        <v>4141.6438630000002</v>
      </c>
      <c r="M358" s="18">
        <v>69286.745286999998</v>
      </c>
      <c r="N358" s="25">
        <v>607504.74846499995</v>
      </c>
    </row>
    <row r="359" spans="1:14" x14ac:dyDescent="0.3">
      <c r="A359" s="22"/>
      <c r="B359" s="23">
        <v>6</v>
      </c>
      <c r="C359" s="17" t="str">
        <f t="shared" si="25"/>
        <v>01/06/2023</v>
      </c>
      <c r="D359" s="18">
        <v>488562.25340418</v>
      </c>
      <c r="E359" s="18">
        <v>6679.2717944799997</v>
      </c>
      <c r="F359" s="18">
        <v>26811.948739810003</v>
      </c>
      <c r="G359" s="18">
        <v>12591.321830999999</v>
      </c>
      <c r="H359" s="18">
        <v>0</v>
      </c>
      <c r="I359" s="18">
        <v>0</v>
      </c>
      <c r="J359" s="18">
        <v>23599.848276000001</v>
      </c>
      <c r="K359" s="11" t="s">
        <v>16</v>
      </c>
      <c r="L359" s="18">
        <v>4141.6438529999996</v>
      </c>
      <c r="M359" s="18">
        <v>60091.650047000003</v>
      </c>
      <c r="N359" s="25">
        <v>622477.93794600002</v>
      </c>
    </row>
    <row r="360" spans="1:14" x14ac:dyDescent="0.3">
      <c r="A360" s="22"/>
      <c r="B360" s="23">
        <v>7</v>
      </c>
      <c r="C360" s="17" t="str">
        <f t="shared" si="25"/>
        <v>01/07/2023</v>
      </c>
      <c r="D360" s="18">
        <v>495907.44849079999</v>
      </c>
      <c r="E360" s="18">
        <v>6526.8422931200002</v>
      </c>
      <c r="F360" s="18">
        <v>26822.807430669996</v>
      </c>
      <c r="G360" s="18">
        <v>12588.505352</v>
      </c>
      <c r="H360" s="18">
        <v>0</v>
      </c>
      <c r="I360" s="18">
        <v>0</v>
      </c>
      <c r="J360" s="18">
        <v>23660.101824000001</v>
      </c>
      <c r="K360" s="11" t="s">
        <v>16</v>
      </c>
      <c r="L360" s="18">
        <v>4141.6438129999997</v>
      </c>
      <c r="M360" s="18">
        <v>58014.086716999998</v>
      </c>
      <c r="N360" s="25">
        <v>627661.43592099997</v>
      </c>
    </row>
    <row r="361" spans="1:14" x14ac:dyDescent="0.3">
      <c r="A361" s="22"/>
      <c r="B361" s="23">
        <v>8</v>
      </c>
      <c r="C361" s="17" t="str">
        <f t="shared" si="25"/>
        <v>01/08/2023</v>
      </c>
      <c r="D361" s="18">
        <v>493476.15877073997</v>
      </c>
      <c r="E361" s="18">
        <v>6526.8422931200002</v>
      </c>
      <c r="F361" s="18">
        <v>26833.534363720002</v>
      </c>
      <c r="G361" s="18">
        <v>12764.355378</v>
      </c>
      <c r="H361" s="18">
        <v>0</v>
      </c>
      <c r="I361" s="18">
        <v>0</v>
      </c>
      <c r="J361" s="18">
        <v>23748.737147</v>
      </c>
      <c r="K361" s="11" t="s">
        <v>16</v>
      </c>
      <c r="L361" s="18">
        <v>4141.6438129999997</v>
      </c>
      <c r="M361" s="18">
        <v>58297.788510999999</v>
      </c>
      <c r="N361" s="25">
        <v>625789.06027699995</v>
      </c>
    </row>
    <row r="362" spans="1:14" x14ac:dyDescent="0.3">
      <c r="A362" s="22"/>
      <c r="B362" s="23">
        <v>9</v>
      </c>
      <c r="C362" s="17" t="str">
        <f t="shared" si="25"/>
        <v>01/09/2023</v>
      </c>
      <c r="D362" s="18">
        <v>483891.59203987999</v>
      </c>
      <c r="E362" s="18">
        <v>6503.6406353900002</v>
      </c>
      <c r="F362" s="18">
        <v>26744.124954999999</v>
      </c>
      <c r="G362" s="18">
        <v>12761.715910999999</v>
      </c>
      <c r="H362" s="18">
        <v>0</v>
      </c>
      <c r="I362" s="18">
        <v>0</v>
      </c>
      <c r="J362" s="18">
        <v>23868.213982000001</v>
      </c>
      <c r="K362" s="11" t="s">
        <v>16</v>
      </c>
      <c r="L362" s="18">
        <v>4141.643693</v>
      </c>
      <c r="M362" s="18">
        <v>63062.937001999999</v>
      </c>
      <c r="N362" s="25">
        <v>620973.86821800005</v>
      </c>
    </row>
    <row r="363" spans="1:14" x14ac:dyDescent="0.3">
      <c r="A363" s="22"/>
      <c r="B363" s="23">
        <v>10</v>
      </c>
      <c r="C363" s="17" t="str">
        <f t="shared" si="25"/>
        <v>01/10/2023</v>
      </c>
      <c r="D363" s="18">
        <v>476363.28269390995</v>
      </c>
      <c r="E363" s="18">
        <v>6245.5364066299999</v>
      </c>
      <c r="F363" s="18">
        <v>26755.128188349998</v>
      </c>
      <c r="G363" s="18">
        <v>13014.08804035</v>
      </c>
      <c r="H363" s="18">
        <v>0</v>
      </c>
      <c r="I363" s="18">
        <v>0</v>
      </c>
      <c r="J363" s="18">
        <v>23987.15454861</v>
      </c>
      <c r="K363" s="11" t="s">
        <v>16</v>
      </c>
      <c r="L363" s="18">
        <v>4136.2912533299996</v>
      </c>
      <c r="M363" s="18">
        <v>59841.621754</v>
      </c>
      <c r="N363" s="25">
        <v>610343.10288499994</v>
      </c>
    </row>
    <row r="364" spans="1:14" x14ac:dyDescent="0.3">
      <c r="A364" s="26" t="s">
        <v>50</v>
      </c>
      <c r="B364" s="20"/>
      <c r="C364" s="4"/>
      <c r="D364" s="27"/>
      <c r="E364" s="27"/>
      <c r="F364" s="27"/>
      <c r="G364" s="27"/>
      <c r="H364" s="27"/>
      <c r="I364" s="27"/>
      <c r="J364" s="28" t="s">
        <v>51</v>
      </c>
      <c r="K364" s="27"/>
      <c r="L364" s="27"/>
      <c r="M364" s="27"/>
      <c r="N364" s="29"/>
    </row>
    <row r="365" spans="1:14" x14ac:dyDescent="0.3">
      <c r="A365" s="30"/>
      <c r="N365" s="31"/>
    </row>
    <row r="366" spans="1:14" x14ac:dyDescent="0.3">
      <c r="A366" s="30"/>
      <c r="N366" s="32"/>
    </row>
    <row r="367" spans="1:14" x14ac:dyDescent="0.3">
      <c r="A367" s="30"/>
      <c r="N367" s="31"/>
    </row>
    <row r="368" spans="1:14" x14ac:dyDescent="0.3">
      <c r="A368" s="30"/>
      <c r="N368" s="31"/>
    </row>
    <row r="369" spans="1:14" x14ac:dyDescent="0.3">
      <c r="A369" s="30"/>
      <c r="N369" s="31"/>
    </row>
    <row r="370" spans="1:14" ht="15" thickBot="1" x14ac:dyDescent="0.35">
      <c r="A370" s="33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5"/>
    </row>
  </sheetData>
  <protectedRanges>
    <protectedRange sqref="B53:K54 A53:A181 A183:A204 K55:K265 A281:B281 L281:N281 L269:N269 A5:C52 A364:N364 K269:K363 L53:N265 D5:N46 B55:J198 A205:B209 B199:B204 C199:J209 A210:J258 D269:J269 D266:N268 A259:C269 D259:J265 D281:J281 C270:C363" name="Range1"/>
    <protectedRange sqref="L270:N280 L282:N285 A270:A275 A280 B270:B280 D270:J280 D282:J285 A282:B363" name="Range1_1"/>
    <protectedRange sqref="D286:J289 L286:N363 G290:J363" name="Range1_2"/>
    <protectedRange sqref="D47:N52 D290:F363" name="Range1_2_1"/>
  </protectedRanges>
  <mergeCells count="2">
    <mergeCell ref="A1:B2"/>
    <mergeCell ref="A4:C4"/>
  </mergeCells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523E-BA03-427D-BE09-4008F4DAFA48}">
  <dimension ref="A1:L311"/>
  <sheetViews>
    <sheetView tabSelected="1" topLeftCell="A104" workbookViewId="0">
      <selection activeCell="C34" sqref="C34"/>
    </sheetView>
  </sheetViews>
  <sheetFormatPr defaultRowHeight="12" x14ac:dyDescent="0.25"/>
  <cols>
    <col min="1" max="1" width="11.88671875" style="48" bestFit="1" customWidth="1"/>
    <col min="2" max="2" width="25" style="48" bestFit="1" customWidth="1"/>
    <col min="3" max="3" width="25.44140625" style="48" bestFit="1" customWidth="1"/>
    <col min="4" max="4" width="29.109375" style="48" bestFit="1" customWidth="1"/>
    <col min="5" max="5" width="26.109375" style="48" bestFit="1" customWidth="1"/>
    <col min="6" max="6" width="13.88671875" style="48" bestFit="1" customWidth="1"/>
    <col min="7" max="7" width="29.6640625" style="48" bestFit="1" customWidth="1"/>
    <col min="8" max="8" width="17.5546875" style="48" bestFit="1" customWidth="1"/>
    <col min="9" max="9" width="18.5546875" style="48" bestFit="1" customWidth="1"/>
    <col min="10" max="10" width="28.6640625" style="48" bestFit="1" customWidth="1"/>
    <col min="11" max="12" width="12" style="48" bestFit="1" customWidth="1"/>
    <col min="13" max="16384" width="8.88671875" style="48"/>
  </cols>
  <sheetData>
    <row r="1" spans="1:12" s="49" customFormat="1" ht="35.4" customHeight="1" thickBot="1" x14ac:dyDescent="0.35">
      <c r="A1" s="50" t="s">
        <v>3</v>
      </c>
      <c r="B1" s="51" t="s">
        <v>362</v>
      </c>
      <c r="C1" s="51" t="s">
        <v>5</v>
      </c>
      <c r="D1" s="51" t="s">
        <v>6</v>
      </c>
      <c r="E1" s="51" t="s">
        <v>7</v>
      </c>
      <c r="F1" s="51" t="s">
        <v>8</v>
      </c>
      <c r="G1" s="51" t="s">
        <v>9</v>
      </c>
      <c r="H1" s="51" t="s">
        <v>10</v>
      </c>
      <c r="I1" s="51" t="s">
        <v>11</v>
      </c>
      <c r="J1" s="51" t="s">
        <v>12</v>
      </c>
      <c r="K1" s="51" t="s">
        <v>13</v>
      </c>
      <c r="L1" s="52" t="s">
        <v>14</v>
      </c>
    </row>
    <row r="2" spans="1:12" x14ac:dyDescent="0.25">
      <c r="A2" s="48" t="s">
        <v>52</v>
      </c>
      <c r="B2" s="48">
        <v>54507.9</v>
      </c>
      <c r="C2" s="48">
        <v>1622</v>
      </c>
      <c r="D2" s="48">
        <v>478.9</v>
      </c>
      <c r="E2" s="48">
        <v>2401.1999999999998</v>
      </c>
      <c r="F2" s="48">
        <v>0</v>
      </c>
      <c r="G2" s="48">
        <v>34654.5</v>
      </c>
      <c r="H2" s="48">
        <v>6011.7</v>
      </c>
      <c r="I2" s="48">
        <v>3424.3</v>
      </c>
      <c r="J2" s="48" t="s">
        <v>16</v>
      </c>
      <c r="K2" s="48">
        <v>6801.4</v>
      </c>
      <c r="L2" s="48">
        <v>109901.9</v>
      </c>
    </row>
    <row r="3" spans="1:12" x14ac:dyDescent="0.25">
      <c r="A3" s="48" t="s">
        <v>53</v>
      </c>
      <c r="B3" s="48">
        <v>54610.7</v>
      </c>
      <c r="C3" s="48">
        <v>1622</v>
      </c>
      <c r="D3" s="48">
        <v>484.2</v>
      </c>
      <c r="E3" s="48">
        <v>2354.1</v>
      </c>
      <c r="F3" s="48">
        <v>0</v>
      </c>
      <c r="G3" s="48">
        <v>16190.7</v>
      </c>
      <c r="H3" s="48">
        <v>5706.9</v>
      </c>
      <c r="I3" s="48">
        <v>3424.3</v>
      </c>
      <c r="J3" s="48" t="s">
        <v>16</v>
      </c>
      <c r="K3" s="48">
        <v>6702.8</v>
      </c>
      <c r="L3" s="48">
        <v>91095.7</v>
      </c>
    </row>
    <row r="4" spans="1:12" x14ac:dyDescent="0.25">
      <c r="A4" s="48" t="s">
        <v>54</v>
      </c>
      <c r="B4" s="48">
        <v>55269.599999999999</v>
      </c>
      <c r="C4" s="48">
        <v>1622</v>
      </c>
      <c r="D4" s="48">
        <v>484.2</v>
      </c>
      <c r="E4" s="48">
        <v>2135.8000000000002</v>
      </c>
      <c r="F4" s="48">
        <v>0</v>
      </c>
      <c r="G4" s="48">
        <v>11733.3</v>
      </c>
      <c r="H4" s="48">
        <v>6279.7</v>
      </c>
      <c r="I4" s="48">
        <v>3424.3</v>
      </c>
      <c r="J4" s="48" t="s">
        <v>16</v>
      </c>
      <c r="K4" s="48">
        <v>6636.1</v>
      </c>
      <c r="L4" s="48">
        <v>87585</v>
      </c>
    </row>
    <row r="5" spans="1:12" x14ac:dyDescent="0.25">
      <c r="A5" s="48" t="s">
        <v>55</v>
      </c>
      <c r="B5" s="48">
        <v>55231.7</v>
      </c>
      <c r="C5" s="48">
        <v>1622</v>
      </c>
      <c r="D5" s="48">
        <v>484.2</v>
      </c>
      <c r="E5" s="48">
        <v>2180.1</v>
      </c>
      <c r="F5" s="48">
        <v>0</v>
      </c>
      <c r="G5" s="48">
        <v>12368.4</v>
      </c>
      <c r="H5" s="48">
        <v>5908.1</v>
      </c>
      <c r="I5" s="48">
        <v>3424.3</v>
      </c>
      <c r="J5" s="48" t="s">
        <v>16</v>
      </c>
      <c r="K5" s="48">
        <v>6491.6</v>
      </c>
      <c r="L5" s="48">
        <v>87710.399999999994</v>
      </c>
    </row>
    <row r="6" spans="1:12" x14ac:dyDescent="0.25">
      <c r="A6" s="48" t="s">
        <v>56</v>
      </c>
      <c r="B6" s="48">
        <v>55445.1</v>
      </c>
      <c r="C6" s="48">
        <v>1622</v>
      </c>
      <c r="D6" s="48">
        <v>497.9</v>
      </c>
      <c r="E6" s="48">
        <v>2178</v>
      </c>
      <c r="F6" s="48">
        <v>0</v>
      </c>
      <c r="G6" s="48">
        <v>11171</v>
      </c>
      <c r="H6" s="48">
        <v>5668.8</v>
      </c>
      <c r="I6" s="48">
        <v>3424.3</v>
      </c>
      <c r="J6" s="48" t="s">
        <v>16</v>
      </c>
      <c r="K6" s="48">
        <v>6487.9</v>
      </c>
      <c r="L6" s="48">
        <v>86495</v>
      </c>
    </row>
    <row r="7" spans="1:12" x14ac:dyDescent="0.25">
      <c r="A7" s="48" t="s">
        <v>57</v>
      </c>
      <c r="B7" s="48">
        <v>56084.9</v>
      </c>
      <c r="C7" s="48">
        <v>1622</v>
      </c>
      <c r="D7" s="48">
        <v>497.9</v>
      </c>
      <c r="E7" s="48">
        <v>2209.6</v>
      </c>
      <c r="F7" s="48">
        <v>0</v>
      </c>
      <c r="G7" s="48">
        <v>13063.7</v>
      </c>
      <c r="H7" s="48">
        <v>5756.4</v>
      </c>
      <c r="I7" s="48">
        <v>3424.3</v>
      </c>
      <c r="J7" s="48" t="s">
        <v>16</v>
      </c>
      <c r="K7" s="48">
        <v>6379.1</v>
      </c>
      <c r="L7" s="48">
        <v>89037.9</v>
      </c>
    </row>
    <row r="8" spans="1:12" x14ac:dyDescent="0.25">
      <c r="A8" s="48" t="s">
        <v>58</v>
      </c>
      <c r="B8" s="48">
        <v>55656.4</v>
      </c>
      <c r="C8" s="48">
        <v>1622</v>
      </c>
      <c r="D8" s="48">
        <v>497.9</v>
      </c>
      <c r="E8" s="48">
        <v>2144.4</v>
      </c>
      <c r="F8" s="48">
        <v>0</v>
      </c>
      <c r="G8" s="48">
        <v>10539.3</v>
      </c>
      <c r="H8" s="48">
        <v>5814.4</v>
      </c>
      <c r="I8" s="48">
        <v>3424.3</v>
      </c>
      <c r="J8" s="48" t="s">
        <v>16</v>
      </c>
      <c r="K8" s="48">
        <v>6353.1</v>
      </c>
      <c r="L8" s="48">
        <v>86051.8</v>
      </c>
    </row>
    <row r="9" spans="1:12" x14ac:dyDescent="0.25">
      <c r="A9" s="48" t="s">
        <v>59</v>
      </c>
      <c r="B9" s="48">
        <v>55738.400000000001</v>
      </c>
      <c r="C9" s="48">
        <v>1622</v>
      </c>
      <c r="D9" s="48">
        <v>518.6</v>
      </c>
      <c r="E9" s="48">
        <v>1513.7</v>
      </c>
      <c r="F9" s="48">
        <v>0</v>
      </c>
      <c r="G9" s="48">
        <v>10824.9</v>
      </c>
      <c r="H9" s="48">
        <v>6235</v>
      </c>
      <c r="I9" s="48">
        <v>3424.3</v>
      </c>
      <c r="J9" s="48" t="s">
        <v>16</v>
      </c>
      <c r="K9" s="48">
        <v>6313.2</v>
      </c>
      <c r="L9" s="48">
        <v>86190.1</v>
      </c>
    </row>
    <row r="10" spans="1:12" x14ac:dyDescent="0.25">
      <c r="A10" s="48" t="s">
        <v>60</v>
      </c>
      <c r="B10" s="48">
        <v>78456.800000000003</v>
      </c>
      <c r="C10" s="48">
        <v>2317.1999999999998</v>
      </c>
      <c r="D10" s="48">
        <v>739.4</v>
      </c>
      <c r="E10" s="48">
        <v>1206.4000000000001</v>
      </c>
      <c r="F10" s="48">
        <v>0</v>
      </c>
      <c r="G10" s="48">
        <v>4731.8999999999996</v>
      </c>
      <c r="H10" s="48">
        <v>5844.6</v>
      </c>
      <c r="I10" s="48">
        <v>3424.3</v>
      </c>
      <c r="J10" s="48" t="s">
        <v>16</v>
      </c>
      <c r="K10" s="48">
        <v>8177.4</v>
      </c>
      <c r="L10" s="48">
        <v>104898</v>
      </c>
    </row>
    <row r="11" spans="1:12" x14ac:dyDescent="0.25">
      <c r="A11" s="48" t="s">
        <v>61</v>
      </c>
      <c r="B11" s="48">
        <v>86136.8</v>
      </c>
      <c r="C11" s="48">
        <v>2379.8000000000002</v>
      </c>
      <c r="D11" s="48">
        <v>759.4</v>
      </c>
      <c r="E11" s="48">
        <v>1179.2</v>
      </c>
      <c r="F11" s="48">
        <v>0</v>
      </c>
      <c r="G11" s="48">
        <v>4178.2</v>
      </c>
      <c r="H11" s="48">
        <v>5863.3</v>
      </c>
      <c r="I11" s="48">
        <v>3424.3</v>
      </c>
      <c r="J11" s="48" t="s">
        <v>16</v>
      </c>
      <c r="K11" s="48">
        <v>8223.1</v>
      </c>
      <c r="L11" s="48">
        <v>112144.1</v>
      </c>
    </row>
    <row r="12" spans="1:12" x14ac:dyDescent="0.25">
      <c r="A12" s="48" t="s">
        <v>62</v>
      </c>
      <c r="B12" s="48">
        <v>87021.3</v>
      </c>
      <c r="C12" s="48">
        <v>2332.1</v>
      </c>
      <c r="D12" s="48">
        <v>764.5</v>
      </c>
      <c r="E12" s="48">
        <v>1074.9000000000001</v>
      </c>
      <c r="F12" s="48">
        <v>0</v>
      </c>
      <c r="G12" s="48">
        <v>3132.2</v>
      </c>
      <c r="H12" s="48">
        <v>5937.2</v>
      </c>
      <c r="I12" s="48">
        <v>3424.3</v>
      </c>
      <c r="J12" s="48" t="s">
        <v>16</v>
      </c>
      <c r="K12" s="48">
        <v>10608.4</v>
      </c>
      <c r="L12" s="48">
        <v>114294.9</v>
      </c>
    </row>
    <row r="13" spans="1:12" x14ac:dyDescent="0.25">
      <c r="A13" s="48" t="s">
        <v>63</v>
      </c>
      <c r="B13" s="48">
        <v>96264.9</v>
      </c>
      <c r="C13" s="48">
        <v>2379.3000000000002</v>
      </c>
      <c r="D13" s="48">
        <v>793.9</v>
      </c>
      <c r="E13" s="48">
        <v>1072.4000000000001</v>
      </c>
      <c r="F13" s="48">
        <v>0</v>
      </c>
      <c r="G13" s="48">
        <v>2512</v>
      </c>
      <c r="H13" s="48">
        <v>5773.4</v>
      </c>
      <c r="I13" s="48">
        <v>2853.6</v>
      </c>
      <c r="J13" s="48" t="s">
        <v>16</v>
      </c>
      <c r="K13" s="48">
        <v>13060.3</v>
      </c>
      <c r="L13" s="48">
        <v>124709.8</v>
      </c>
    </row>
    <row r="14" spans="1:12" x14ac:dyDescent="0.25">
      <c r="A14" s="48" t="s">
        <v>64</v>
      </c>
      <c r="B14" s="48">
        <v>103055.4</v>
      </c>
      <c r="C14" s="48">
        <v>2379.1999999999998</v>
      </c>
      <c r="D14" s="48">
        <v>793.9</v>
      </c>
      <c r="E14" s="48">
        <v>847.9</v>
      </c>
      <c r="F14" s="48">
        <v>0</v>
      </c>
      <c r="G14" s="48">
        <v>2866.9</v>
      </c>
      <c r="H14" s="48">
        <v>5599.9</v>
      </c>
      <c r="I14" s="48">
        <v>2853.6</v>
      </c>
      <c r="J14" s="48" t="s">
        <v>16</v>
      </c>
      <c r="K14" s="48">
        <v>12819.8</v>
      </c>
      <c r="L14" s="48">
        <v>131216.6</v>
      </c>
    </row>
    <row r="15" spans="1:12" x14ac:dyDescent="0.25">
      <c r="A15" s="48" t="s">
        <v>65</v>
      </c>
      <c r="B15" s="48">
        <v>105532.1</v>
      </c>
      <c r="C15" s="48">
        <v>3217.8</v>
      </c>
      <c r="D15" s="48">
        <v>294.89999999999998</v>
      </c>
      <c r="E15" s="48">
        <v>824.9</v>
      </c>
      <c r="F15" s="48">
        <v>0</v>
      </c>
      <c r="G15" s="48">
        <v>2423.1999999999998</v>
      </c>
      <c r="H15" s="48">
        <v>5800.8</v>
      </c>
      <c r="I15" s="48">
        <v>2853.6</v>
      </c>
      <c r="J15" s="48" t="s">
        <v>16</v>
      </c>
      <c r="K15" s="48">
        <v>14792.6</v>
      </c>
      <c r="L15" s="48">
        <v>135739.9</v>
      </c>
    </row>
    <row r="16" spans="1:12" x14ac:dyDescent="0.25">
      <c r="A16" s="48" t="s">
        <v>66</v>
      </c>
      <c r="B16" s="48">
        <v>101895</v>
      </c>
      <c r="C16" s="48">
        <v>3138</v>
      </c>
      <c r="D16" s="48">
        <v>254.7</v>
      </c>
      <c r="E16" s="48">
        <v>851</v>
      </c>
      <c r="F16" s="48">
        <v>0</v>
      </c>
      <c r="G16" s="48">
        <v>2287.1999999999998</v>
      </c>
      <c r="H16" s="48">
        <v>5760.4</v>
      </c>
      <c r="I16" s="48">
        <v>2853.6</v>
      </c>
      <c r="J16" s="48" t="s">
        <v>16</v>
      </c>
      <c r="K16" s="48">
        <v>14772</v>
      </c>
      <c r="L16" s="48">
        <v>131811.9</v>
      </c>
    </row>
    <row r="17" spans="1:12" x14ac:dyDescent="0.25">
      <c r="A17" s="48" t="s">
        <v>67</v>
      </c>
      <c r="B17" s="48">
        <v>105300.4</v>
      </c>
      <c r="C17" s="48">
        <v>3138</v>
      </c>
      <c r="D17" s="48">
        <v>254.7</v>
      </c>
      <c r="E17" s="48">
        <v>651</v>
      </c>
      <c r="F17" s="48">
        <v>0</v>
      </c>
      <c r="G17" s="48">
        <v>2155.9</v>
      </c>
      <c r="H17" s="48">
        <v>5781.8</v>
      </c>
      <c r="I17" s="48">
        <v>2853.6</v>
      </c>
      <c r="J17" s="48" t="s">
        <v>16</v>
      </c>
      <c r="K17" s="48">
        <v>14527.4</v>
      </c>
      <c r="L17" s="48">
        <v>134662.79999999999</v>
      </c>
    </row>
    <row r="18" spans="1:12" x14ac:dyDescent="0.25">
      <c r="A18" s="48" t="s">
        <v>68</v>
      </c>
      <c r="B18" s="48">
        <v>109754.7</v>
      </c>
      <c r="C18" s="48">
        <v>3138</v>
      </c>
      <c r="D18" s="48">
        <v>273.3</v>
      </c>
      <c r="E18" s="48">
        <v>636.20000000000005</v>
      </c>
      <c r="F18" s="48">
        <v>0</v>
      </c>
      <c r="G18" s="48">
        <v>2033.4</v>
      </c>
      <c r="H18" s="48">
        <v>5884.5</v>
      </c>
      <c r="I18" s="48">
        <v>2853.6</v>
      </c>
      <c r="J18" s="48" t="s">
        <v>16</v>
      </c>
      <c r="K18" s="48">
        <v>14540.6</v>
      </c>
      <c r="L18" s="48">
        <v>139114.20000000001</v>
      </c>
    </row>
    <row r="19" spans="1:12" x14ac:dyDescent="0.25">
      <c r="A19" s="48" t="s">
        <v>69</v>
      </c>
      <c r="B19" s="48">
        <v>114959.9</v>
      </c>
      <c r="C19" s="48">
        <v>3087.2</v>
      </c>
      <c r="D19" s="48">
        <v>269.39999999999998</v>
      </c>
      <c r="E19" s="48">
        <v>131.4</v>
      </c>
      <c r="F19" s="48">
        <v>0</v>
      </c>
      <c r="G19" s="48">
        <v>1945.8</v>
      </c>
      <c r="H19" s="48">
        <v>5976.8</v>
      </c>
      <c r="I19" s="48">
        <v>2853.6</v>
      </c>
      <c r="J19" s="48" t="s">
        <v>16</v>
      </c>
      <c r="K19" s="48">
        <v>16099</v>
      </c>
      <c r="L19" s="48">
        <v>145323.1</v>
      </c>
    </row>
    <row r="20" spans="1:12" x14ac:dyDescent="0.25">
      <c r="A20" s="48" t="s">
        <v>70</v>
      </c>
      <c r="B20" s="48">
        <v>117042.8</v>
      </c>
      <c r="C20" s="48">
        <v>3087.2</v>
      </c>
      <c r="D20" s="48">
        <v>269.39999999999998</v>
      </c>
      <c r="E20" s="48">
        <v>108.1</v>
      </c>
      <c r="F20" s="48">
        <v>0</v>
      </c>
      <c r="G20" s="48">
        <v>1928.7</v>
      </c>
      <c r="H20" s="48">
        <v>6537.5</v>
      </c>
      <c r="I20" s="48">
        <v>2853.6</v>
      </c>
      <c r="J20" s="48" t="s">
        <v>16</v>
      </c>
      <c r="K20" s="48">
        <v>16687</v>
      </c>
      <c r="L20" s="48">
        <v>148514.29999999999</v>
      </c>
    </row>
    <row r="21" spans="1:12" x14ac:dyDescent="0.25">
      <c r="A21" s="48" t="s">
        <v>71</v>
      </c>
      <c r="B21" s="48">
        <v>119519.5</v>
      </c>
      <c r="C21" s="48">
        <v>3087.2</v>
      </c>
      <c r="D21" s="48">
        <v>288.8</v>
      </c>
      <c r="E21" s="48">
        <v>108.1</v>
      </c>
      <c r="F21" s="48">
        <v>0</v>
      </c>
      <c r="G21" s="48">
        <v>1906.3</v>
      </c>
      <c r="H21" s="48">
        <v>6727.8</v>
      </c>
      <c r="I21" s="48">
        <v>2853.6</v>
      </c>
      <c r="J21" s="48" t="s">
        <v>16</v>
      </c>
      <c r="K21" s="48">
        <v>16545.2</v>
      </c>
      <c r="L21" s="48">
        <v>151036.5</v>
      </c>
    </row>
    <row r="22" spans="1:12" x14ac:dyDescent="0.25">
      <c r="A22" s="48" t="s">
        <v>72</v>
      </c>
      <c r="B22" s="48">
        <v>115769</v>
      </c>
      <c r="C22" s="48">
        <v>3206.9</v>
      </c>
      <c r="D22" s="48">
        <v>299.8</v>
      </c>
      <c r="E22" s="48">
        <v>106.8</v>
      </c>
      <c r="F22" s="48">
        <v>0</v>
      </c>
      <c r="G22" s="48">
        <v>2201.3000000000002</v>
      </c>
      <c r="H22" s="48">
        <v>6943.5</v>
      </c>
      <c r="I22" s="48">
        <v>2853.6</v>
      </c>
      <c r="J22" s="48" t="s">
        <v>16</v>
      </c>
      <c r="K22" s="48">
        <v>16149.9</v>
      </c>
      <c r="L22" s="48">
        <v>147530.79999999999</v>
      </c>
    </row>
    <row r="23" spans="1:12" x14ac:dyDescent="0.25">
      <c r="A23" s="48" t="s">
        <v>73</v>
      </c>
      <c r="B23" s="48">
        <v>111303.6</v>
      </c>
      <c r="C23" s="48">
        <v>3206.9</v>
      </c>
      <c r="D23" s="48">
        <v>299.8</v>
      </c>
      <c r="E23" s="48">
        <v>106.3</v>
      </c>
      <c r="F23" s="48">
        <v>0</v>
      </c>
      <c r="G23" s="48">
        <v>2035.2</v>
      </c>
      <c r="H23" s="48">
        <v>7091.8</v>
      </c>
      <c r="I23" s="48">
        <v>2853.6</v>
      </c>
      <c r="J23" s="48" t="s">
        <v>16</v>
      </c>
      <c r="K23" s="48">
        <v>17485.2</v>
      </c>
      <c r="L23" s="48">
        <v>144382.39999999999</v>
      </c>
    </row>
    <row r="24" spans="1:12" x14ac:dyDescent="0.25">
      <c r="A24" s="48" t="s">
        <v>74</v>
      </c>
      <c r="B24" s="48">
        <v>111066.5</v>
      </c>
      <c r="C24" s="48">
        <v>3206.9</v>
      </c>
      <c r="D24" s="48">
        <v>320.10000000000002</v>
      </c>
      <c r="E24" s="48">
        <v>95.3</v>
      </c>
      <c r="F24" s="48">
        <v>0</v>
      </c>
      <c r="G24" s="48">
        <v>1928.7</v>
      </c>
      <c r="H24" s="48">
        <v>7190.6</v>
      </c>
      <c r="I24" s="48">
        <v>2853.6</v>
      </c>
      <c r="J24" s="48" t="s">
        <v>16</v>
      </c>
      <c r="K24" s="48">
        <v>17447</v>
      </c>
      <c r="L24" s="48">
        <v>144108.70000000001</v>
      </c>
    </row>
    <row r="25" spans="1:12" x14ac:dyDescent="0.25">
      <c r="A25" s="48" t="s">
        <v>75</v>
      </c>
      <c r="B25" s="48">
        <v>113765.9</v>
      </c>
      <c r="C25" s="48">
        <v>3168.2</v>
      </c>
      <c r="D25" s="48">
        <v>330.3</v>
      </c>
      <c r="E25" s="48">
        <v>94.4</v>
      </c>
      <c r="F25" s="48">
        <v>0</v>
      </c>
      <c r="G25" s="48">
        <v>2134.8000000000002</v>
      </c>
      <c r="H25" s="48">
        <v>7029.7</v>
      </c>
      <c r="I25" s="48">
        <v>2282.9</v>
      </c>
      <c r="J25" s="48" t="s">
        <v>16</v>
      </c>
      <c r="K25" s="48">
        <v>18241.400000000001</v>
      </c>
      <c r="L25" s="48">
        <v>147047.6</v>
      </c>
    </row>
    <row r="26" spans="1:12" x14ac:dyDescent="0.25">
      <c r="A26" s="48" t="s">
        <v>76</v>
      </c>
      <c r="B26" s="48">
        <v>121385</v>
      </c>
      <c r="C26" s="48">
        <v>3168.2</v>
      </c>
      <c r="D26" s="48">
        <v>330.3</v>
      </c>
      <c r="E26" s="48">
        <v>120.1</v>
      </c>
      <c r="F26" s="48">
        <v>0</v>
      </c>
      <c r="G26" s="48">
        <v>2093.8000000000002</v>
      </c>
      <c r="H26" s="48">
        <v>7312.6</v>
      </c>
      <c r="I26" s="48">
        <v>2282.9</v>
      </c>
      <c r="J26" s="48" t="s">
        <v>16</v>
      </c>
      <c r="K26" s="48">
        <v>18214.400000000001</v>
      </c>
      <c r="L26" s="48">
        <v>154907.29999999999</v>
      </c>
    </row>
    <row r="27" spans="1:12" x14ac:dyDescent="0.25">
      <c r="A27" s="48" t="s">
        <v>77</v>
      </c>
      <c r="B27" s="48">
        <v>126337.5</v>
      </c>
      <c r="C27" s="48">
        <v>3168.2</v>
      </c>
      <c r="D27" s="48">
        <v>339.5</v>
      </c>
      <c r="E27" s="48">
        <v>119.2</v>
      </c>
      <c r="F27" s="48">
        <v>0</v>
      </c>
      <c r="G27" s="48">
        <v>2014.5</v>
      </c>
      <c r="H27" s="48">
        <v>7447.4</v>
      </c>
      <c r="I27" s="48">
        <v>2282.9</v>
      </c>
      <c r="J27" s="48" t="s">
        <v>16</v>
      </c>
      <c r="K27" s="48">
        <v>18441.099999999999</v>
      </c>
      <c r="L27" s="48">
        <v>160150.29999999999</v>
      </c>
    </row>
    <row r="28" spans="1:12" x14ac:dyDescent="0.25">
      <c r="A28" s="48" t="s">
        <v>78</v>
      </c>
      <c r="B28" s="48">
        <v>125439.4</v>
      </c>
      <c r="C28" s="48">
        <v>3112.6</v>
      </c>
      <c r="D28" s="48">
        <v>333.9</v>
      </c>
      <c r="E28" s="48">
        <v>128.69999999999999</v>
      </c>
      <c r="F28" s="48">
        <v>0</v>
      </c>
      <c r="G28" s="48">
        <v>1575.4</v>
      </c>
      <c r="H28" s="48">
        <v>7595.6</v>
      </c>
      <c r="I28" s="48">
        <v>2282.9</v>
      </c>
      <c r="J28" s="48" t="s">
        <v>16</v>
      </c>
      <c r="K28" s="48">
        <v>18432</v>
      </c>
      <c r="L28" s="48">
        <v>158900.5</v>
      </c>
    </row>
    <row r="29" spans="1:12" x14ac:dyDescent="0.25">
      <c r="A29" s="48" t="s">
        <v>79</v>
      </c>
      <c r="B29" s="48">
        <v>120373.5</v>
      </c>
      <c r="C29" s="48">
        <v>3422.6</v>
      </c>
      <c r="D29" s="48">
        <v>333.9</v>
      </c>
      <c r="E29" s="48">
        <v>126.3</v>
      </c>
      <c r="F29" s="48">
        <v>0</v>
      </c>
      <c r="G29" s="48">
        <v>1574.2</v>
      </c>
      <c r="H29" s="48">
        <v>8082</v>
      </c>
      <c r="I29" s="48">
        <v>2282.9</v>
      </c>
      <c r="J29" s="48" t="s">
        <v>16</v>
      </c>
      <c r="K29" s="48">
        <v>24942.3</v>
      </c>
      <c r="L29" s="48">
        <v>161137.70000000001</v>
      </c>
    </row>
    <row r="30" spans="1:12" x14ac:dyDescent="0.25">
      <c r="A30" s="48" t="s">
        <v>80</v>
      </c>
      <c r="B30" s="48">
        <v>119852.2</v>
      </c>
      <c r="C30" s="48">
        <v>3422.6</v>
      </c>
      <c r="D30" s="48">
        <v>358.2</v>
      </c>
      <c r="E30" s="48">
        <v>229.8</v>
      </c>
      <c r="F30" s="48">
        <v>0</v>
      </c>
      <c r="G30" s="48">
        <v>1573.1</v>
      </c>
      <c r="H30" s="48">
        <v>8269</v>
      </c>
      <c r="I30" s="48">
        <v>2282.9</v>
      </c>
      <c r="J30" s="48" t="s">
        <v>16</v>
      </c>
      <c r="K30" s="48">
        <v>23948</v>
      </c>
      <c r="L30" s="48">
        <v>159935.79999999999</v>
      </c>
    </row>
    <row r="31" spans="1:12" x14ac:dyDescent="0.25">
      <c r="A31" s="48" t="s">
        <v>81</v>
      </c>
      <c r="B31" s="48">
        <v>119648.7</v>
      </c>
      <c r="C31" s="48">
        <v>3397.4</v>
      </c>
      <c r="D31" s="48">
        <v>355.6</v>
      </c>
      <c r="E31" s="48">
        <v>164.7</v>
      </c>
      <c r="F31" s="48">
        <v>0</v>
      </c>
      <c r="G31" s="48">
        <v>1571.4</v>
      </c>
      <c r="H31" s="48">
        <v>8621.1</v>
      </c>
      <c r="I31" s="48">
        <v>2282.9</v>
      </c>
      <c r="J31" s="48" t="s">
        <v>16</v>
      </c>
      <c r="K31" s="48">
        <v>24463.200000000001</v>
      </c>
      <c r="L31" s="48">
        <v>160505</v>
      </c>
    </row>
    <row r="32" spans="1:12" x14ac:dyDescent="0.25">
      <c r="A32" s="48" t="s">
        <v>82</v>
      </c>
      <c r="B32" s="48">
        <v>117834.5</v>
      </c>
      <c r="C32" s="48">
        <v>3395.4</v>
      </c>
      <c r="D32" s="48">
        <v>355.6</v>
      </c>
      <c r="E32" s="48">
        <v>153.69999999999999</v>
      </c>
      <c r="F32" s="48">
        <v>0</v>
      </c>
      <c r="G32" s="48">
        <v>1565.7</v>
      </c>
      <c r="H32" s="48">
        <v>8684.7999999999993</v>
      </c>
      <c r="I32" s="48">
        <v>2282.9</v>
      </c>
      <c r="J32" s="48" t="s">
        <v>16</v>
      </c>
      <c r="K32" s="48">
        <v>23857.3</v>
      </c>
      <c r="L32" s="48">
        <v>158129.9</v>
      </c>
    </row>
    <row r="33" spans="1:12" x14ac:dyDescent="0.25">
      <c r="A33" s="48" t="s">
        <v>83</v>
      </c>
      <c r="B33" s="48">
        <v>117226</v>
      </c>
      <c r="C33" s="48">
        <v>3395.3</v>
      </c>
      <c r="D33" s="48">
        <v>381.8</v>
      </c>
      <c r="E33" s="48">
        <v>161.4</v>
      </c>
      <c r="F33" s="48">
        <v>0</v>
      </c>
      <c r="G33" s="48">
        <v>1565.7</v>
      </c>
      <c r="H33" s="48">
        <v>8800.2999999999993</v>
      </c>
      <c r="I33" s="48">
        <v>2282.9</v>
      </c>
      <c r="J33" s="48" t="s">
        <v>16</v>
      </c>
      <c r="K33" s="48">
        <v>23772</v>
      </c>
      <c r="L33" s="48">
        <v>157585.4</v>
      </c>
    </row>
    <row r="34" spans="1:12" x14ac:dyDescent="0.25">
      <c r="A34" s="48" t="s">
        <v>84</v>
      </c>
      <c r="B34" s="48">
        <v>114126.5</v>
      </c>
      <c r="C34" s="48">
        <v>3295.3</v>
      </c>
      <c r="D34" s="48">
        <v>370.9</v>
      </c>
      <c r="E34" s="48">
        <v>144.5</v>
      </c>
      <c r="F34" s="48">
        <v>0</v>
      </c>
      <c r="G34" s="48">
        <v>1553.5</v>
      </c>
      <c r="H34" s="48">
        <v>8939.9</v>
      </c>
      <c r="I34" s="48">
        <v>2282.9</v>
      </c>
      <c r="J34" s="48" t="s">
        <v>16</v>
      </c>
      <c r="K34" s="48">
        <v>25467.4</v>
      </c>
      <c r="L34" s="48">
        <v>156180.9</v>
      </c>
    </row>
    <row r="35" spans="1:12" x14ac:dyDescent="0.25">
      <c r="A35" s="48" t="s">
        <v>85</v>
      </c>
      <c r="B35" s="48">
        <v>108628.8</v>
      </c>
      <c r="C35" s="48">
        <v>3295.3</v>
      </c>
      <c r="D35" s="48">
        <v>370.9</v>
      </c>
      <c r="E35" s="48">
        <v>145</v>
      </c>
      <c r="F35" s="48">
        <v>0</v>
      </c>
      <c r="G35" s="48">
        <v>1550.6</v>
      </c>
      <c r="H35" s="48">
        <v>9005.9</v>
      </c>
      <c r="I35" s="48">
        <v>2282.9</v>
      </c>
      <c r="J35" s="48" t="s">
        <v>16</v>
      </c>
      <c r="K35" s="48">
        <v>28671.200000000001</v>
      </c>
      <c r="L35" s="48">
        <v>153950.6</v>
      </c>
    </row>
    <row r="36" spans="1:12" x14ac:dyDescent="0.25">
      <c r="A36" s="48" t="s">
        <v>86</v>
      </c>
      <c r="B36" s="48">
        <v>106663.8</v>
      </c>
      <c r="C36" s="48">
        <v>3295.3</v>
      </c>
      <c r="D36" s="48">
        <v>367.1</v>
      </c>
      <c r="E36" s="48">
        <v>131.69999999999999</v>
      </c>
      <c r="F36" s="48">
        <v>0</v>
      </c>
      <c r="G36" s="48">
        <v>1538.9</v>
      </c>
      <c r="H36" s="48">
        <v>9012.6</v>
      </c>
      <c r="I36" s="48">
        <v>2282.9</v>
      </c>
      <c r="J36" s="48" t="s">
        <v>16</v>
      </c>
      <c r="K36" s="48">
        <v>28472.5</v>
      </c>
      <c r="L36" s="48">
        <v>151764.79999999999</v>
      </c>
    </row>
    <row r="37" spans="1:12" x14ac:dyDescent="0.25">
      <c r="A37" s="48" t="s">
        <v>87</v>
      </c>
      <c r="B37" s="48">
        <v>105360.9</v>
      </c>
      <c r="C37" s="48">
        <v>3310.9</v>
      </c>
      <c r="D37" s="48">
        <v>418.7</v>
      </c>
      <c r="E37" s="48">
        <v>125.5</v>
      </c>
      <c r="F37" s="48">
        <v>0</v>
      </c>
      <c r="G37" s="48">
        <v>1615.7</v>
      </c>
      <c r="H37" s="48">
        <v>8712</v>
      </c>
      <c r="I37" s="48">
        <v>1712.2</v>
      </c>
      <c r="J37" s="48" t="s">
        <v>16</v>
      </c>
      <c r="K37" s="48">
        <v>27652.2</v>
      </c>
      <c r="L37" s="48">
        <v>148908.1</v>
      </c>
    </row>
    <row r="38" spans="1:12" x14ac:dyDescent="0.25">
      <c r="A38" s="48" t="s">
        <v>88</v>
      </c>
      <c r="B38" s="48">
        <v>104031.6</v>
      </c>
      <c r="C38" s="48">
        <v>3310.9</v>
      </c>
      <c r="D38" s="48">
        <v>418.7</v>
      </c>
      <c r="E38" s="48">
        <v>126.1</v>
      </c>
      <c r="F38" s="48">
        <v>0</v>
      </c>
      <c r="G38" s="48">
        <v>1459.8</v>
      </c>
      <c r="H38" s="48">
        <v>8734.4</v>
      </c>
      <c r="I38" s="48">
        <v>1712.2</v>
      </c>
      <c r="J38" s="48" t="s">
        <v>16</v>
      </c>
      <c r="K38" s="48">
        <v>27626.400000000001</v>
      </c>
      <c r="L38" s="48">
        <v>147420.1</v>
      </c>
    </row>
    <row r="39" spans="1:12" x14ac:dyDescent="0.25">
      <c r="A39" s="48" t="s">
        <v>89</v>
      </c>
      <c r="B39" s="48">
        <v>102098.5</v>
      </c>
      <c r="C39" s="48">
        <v>3310.9</v>
      </c>
      <c r="D39" s="48">
        <v>429</v>
      </c>
      <c r="E39" s="48">
        <v>191.4</v>
      </c>
      <c r="F39" s="48">
        <v>0</v>
      </c>
      <c r="G39" s="48">
        <v>1456.6</v>
      </c>
      <c r="H39" s="48">
        <v>8706.9</v>
      </c>
      <c r="I39" s="48">
        <v>1712.2</v>
      </c>
      <c r="J39" s="48" t="s">
        <v>16</v>
      </c>
      <c r="K39" s="48">
        <v>26890.7</v>
      </c>
      <c r="L39" s="48">
        <v>144796.20000000001</v>
      </c>
    </row>
    <row r="40" spans="1:12" x14ac:dyDescent="0.25">
      <c r="A40" s="48" t="s">
        <v>90</v>
      </c>
      <c r="B40" s="48">
        <v>95353.8</v>
      </c>
      <c r="C40" s="48">
        <v>3203.5</v>
      </c>
      <c r="D40" s="48">
        <v>414.7</v>
      </c>
      <c r="E40" s="48">
        <v>244</v>
      </c>
      <c r="F40" s="48">
        <v>0</v>
      </c>
      <c r="G40" s="48">
        <v>1552.9</v>
      </c>
      <c r="H40" s="48">
        <v>8569.2999999999993</v>
      </c>
      <c r="I40" s="48">
        <v>1712.2</v>
      </c>
      <c r="J40" s="48" t="s">
        <v>16</v>
      </c>
      <c r="K40" s="48">
        <v>26531.8</v>
      </c>
      <c r="L40" s="48">
        <v>137582.20000000001</v>
      </c>
    </row>
    <row r="41" spans="1:12" x14ac:dyDescent="0.25">
      <c r="A41" s="48" t="s">
        <v>91</v>
      </c>
      <c r="B41" s="48">
        <v>92838.5</v>
      </c>
      <c r="C41" s="48">
        <v>3203.5</v>
      </c>
      <c r="D41" s="48">
        <v>414.7</v>
      </c>
      <c r="E41" s="48">
        <v>244.9</v>
      </c>
      <c r="F41" s="48">
        <v>0</v>
      </c>
      <c r="G41" s="48">
        <v>2055.6999999999998</v>
      </c>
      <c r="H41" s="48">
        <v>8515</v>
      </c>
      <c r="I41" s="48">
        <v>1712.2</v>
      </c>
      <c r="J41" s="48" t="s">
        <v>16</v>
      </c>
      <c r="K41" s="48">
        <v>25909</v>
      </c>
      <c r="L41" s="48">
        <v>134893.5</v>
      </c>
    </row>
    <row r="42" spans="1:12" x14ac:dyDescent="0.25">
      <c r="A42" s="48" t="s">
        <v>92</v>
      </c>
      <c r="B42" s="48">
        <v>90934.2</v>
      </c>
      <c r="C42" s="48">
        <v>3203.5</v>
      </c>
      <c r="D42" s="48">
        <v>438.1</v>
      </c>
      <c r="E42" s="48">
        <v>228.5</v>
      </c>
      <c r="F42" s="48">
        <v>0</v>
      </c>
      <c r="G42" s="48">
        <v>1546</v>
      </c>
      <c r="H42" s="48">
        <v>8495.5</v>
      </c>
      <c r="I42" s="48">
        <v>1712.2</v>
      </c>
      <c r="J42" s="48" t="s">
        <v>16</v>
      </c>
      <c r="K42" s="48">
        <v>25733.7</v>
      </c>
      <c r="L42" s="48">
        <v>132291.70000000001</v>
      </c>
    </row>
    <row r="43" spans="1:12" x14ac:dyDescent="0.25">
      <c r="A43" s="48" t="s">
        <v>93</v>
      </c>
      <c r="B43" s="48">
        <v>91352.8</v>
      </c>
      <c r="C43" s="48">
        <v>3164.7</v>
      </c>
      <c r="D43" s="48">
        <v>432.8</v>
      </c>
      <c r="E43" s="48">
        <v>75.2</v>
      </c>
      <c r="F43" s="48">
        <v>0</v>
      </c>
      <c r="G43" s="48">
        <v>2012.2</v>
      </c>
      <c r="H43" s="48">
        <v>8484.4</v>
      </c>
      <c r="I43" s="48">
        <v>1712.2</v>
      </c>
      <c r="J43" s="48" t="s">
        <v>16</v>
      </c>
      <c r="K43" s="48">
        <v>25305.1</v>
      </c>
      <c r="L43" s="48">
        <v>132539.4</v>
      </c>
    </row>
    <row r="44" spans="1:12" x14ac:dyDescent="0.25">
      <c r="A44" s="48" t="s">
        <v>94</v>
      </c>
      <c r="B44" s="48">
        <v>96014</v>
      </c>
      <c r="C44" s="48">
        <v>3162.8</v>
      </c>
      <c r="D44" s="48">
        <v>432.8</v>
      </c>
      <c r="E44" s="48">
        <v>75.2</v>
      </c>
      <c r="F44" s="48">
        <v>0</v>
      </c>
      <c r="G44" s="48">
        <v>1193</v>
      </c>
      <c r="H44" s="48">
        <v>8444</v>
      </c>
      <c r="I44" s="48">
        <v>1712.2</v>
      </c>
      <c r="J44" s="48" t="s">
        <v>16</v>
      </c>
      <c r="K44" s="48">
        <v>25247.7</v>
      </c>
      <c r="L44" s="48">
        <v>136281.70000000001</v>
      </c>
    </row>
    <row r="45" spans="1:12" x14ac:dyDescent="0.25">
      <c r="A45" s="48" t="s">
        <v>95</v>
      </c>
      <c r="B45" s="48">
        <v>97850</v>
      </c>
      <c r="C45" s="48">
        <v>3162.6</v>
      </c>
      <c r="D45" s="48">
        <v>454</v>
      </c>
      <c r="E45" s="48">
        <v>69.2</v>
      </c>
      <c r="F45" s="48">
        <v>0</v>
      </c>
      <c r="G45" s="48">
        <v>1193.0999999999999</v>
      </c>
      <c r="H45" s="48">
        <v>8729.7000000000007</v>
      </c>
      <c r="I45" s="48">
        <v>1712.2</v>
      </c>
      <c r="J45" s="48" t="s">
        <v>16</v>
      </c>
      <c r="K45" s="48">
        <v>25161</v>
      </c>
      <c r="L45" s="48">
        <v>138331.79999999999</v>
      </c>
    </row>
    <row r="46" spans="1:12" x14ac:dyDescent="0.25">
      <c r="A46" s="48" t="s">
        <v>96</v>
      </c>
      <c r="B46" s="48">
        <v>105420.2</v>
      </c>
      <c r="C46" s="48">
        <v>3272.8</v>
      </c>
      <c r="D46" s="48">
        <v>469.4</v>
      </c>
      <c r="E46" s="48">
        <v>66.2</v>
      </c>
      <c r="F46" s="48">
        <v>0</v>
      </c>
      <c r="G46" s="48">
        <v>1193.4000000000001</v>
      </c>
      <c r="H46" s="48">
        <v>9198.7000000000007</v>
      </c>
      <c r="I46" s="48">
        <v>1712.2</v>
      </c>
      <c r="J46" s="48" t="s">
        <v>16</v>
      </c>
      <c r="K46" s="48">
        <v>25024</v>
      </c>
      <c r="L46" s="48">
        <v>146356.9</v>
      </c>
    </row>
    <row r="47" spans="1:12" x14ac:dyDescent="0.25">
      <c r="A47" s="48" t="s">
        <v>97</v>
      </c>
      <c r="B47" s="48">
        <v>107426.9</v>
      </c>
      <c r="C47" s="48">
        <v>3272.8</v>
      </c>
      <c r="D47" s="48">
        <v>469.4</v>
      </c>
      <c r="E47" s="48">
        <v>180.2</v>
      </c>
      <c r="F47" s="48">
        <v>0</v>
      </c>
      <c r="G47" s="48">
        <v>1193.7</v>
      </c>
      <c r="H47" s="48">
        <v>9165.7000000000007</v>
      </c>
      <c r="I47" s="48">
        <v>1712.2</v>
      </c>
      <c r="J47" s="48" t="s">
        <v>16</v>
      </c>
      <c r="K47" s="48">
        <v>24806</v>
      </c>
      <c r="L47" s="48">
        <v>148226.9</v>
      </c>
    </row>
    <row r="48" spans="1:12" x14ac:dyDescent="0.25">
      <c r="A48" s="48" t="s">
        <v>98</v>
      </c>
      <c r="B48" s="48">
        <v>109163.2</v>
      </c>
      <c r="C48" s="48">
        <v>3272.8</v>
      </c>
      <c r="D48" s="48">
        <v>487.5</v>
      </c>
      <c r="E48" s="48">
        <v>295.7</v>
      </c>
      <c r="F48" s="48">
        <v>0</v>
      </c>
      <c r="G48" s="48">
        <v>1193.9000000000001</v>
      </c>
      <c r="H48" s="48">
        <v>9309.7000000000007</v>
      </c>
      <c r="I48" s="48">
        <v>1712.2</v>
      </c>
      <c r="J48" s="48" t="s">
        <v>16</v>
      </c>
      <c r="K48" s="48">
        <v>24840.1</v>
      </c>
      <c r="L48" s="48">
        <v>150275.1</v>
      </c>
    </row>
    <row r="49" spans="1:12" x14ac:dyDescent="0.25">
      <c r="A49" s="48" t="s">
        <v>99</v>
      </c>
      <c r="B49" s="48">
        <v>109924.7</v>
      </c>
      <c r="C49" s="48">
        <v>3193.5</v>
      </c>
      <c r="D49" s="48">
        <v>487.8</v>
      </c>
      <c r="E49" s="48">
        <v>280.7</v>
      </c>
      <c r="F49" s="48">
        <v>0</v>
      </c>
      <c r="G49" s="48">
        <v>1193.0999999999999</v>
      </c>
      <c r="H49" s="48">
        <v>8934.9</v>
      </c>
      <c r="I49" s="48">
        <v>1141.4000000000001</v>
      </c>
      <c r="J49" s="48" t="s">
        <v>16</v>
      </c>
      <c r="K49" s="48">
        <v>24522.1</v>
      </c>
      <c r="L49" s="48">
        <v>149678.20000000001</v>
      </c>
    </row>
    <row r="50" spans="1:12" x14ac:dyDescent="0.25">
      <c r="A50" s="48" t="s">
        <v>100</v>
      </c>
      <c r="B50" s="48">
        <v>110252.9</v>
      </c>
      <c r="C50" s="48">
        <v>3193.5</v>
      </c>
      <c r="D50" s="48">
        <v>487.8</v>
      </c>
      <c r="E50" s="48">
        <v>236.7</v>
      </c>
      <c r="F50" s="48">
        <v>0</v>
      </c>
      <c r="G50" s="48">
        <v>1193.3</v>
      </c>
      <c r="H50" s="48">
        <v>8861.2999999999993</v>
      </c>
      <c r="I50" s="48">
        <v>1141.4000000000001</v>
      </c>
      <c r="J50" s="48" t="s">
        <v>16</v>
      </c>
      <c r="K50" s="48">
        <v>24503.1</v>
      </c>
      <c r="L50" s="48">
        <v>149870</v>
      </c>
    </row>
    <row r="51" spans="1:12" x14ac:dyDescent="0.25">
      <c r="A51" s="48" t="s">
        <v>101</v>
      </c>
      <c r="B51" s="48">
        <v>112396.8</v>
      </c>
      <c r="C51" s="48">
        <v>3193.5</v>
      </c>
      <c r="D51" s="48">
        <v>489.1</v>
      </c>
      <c r="E51" s="48">
        <v>236</v>
      </c>
      <c r="F51" s="48">
        <v>0</v>
      </c>
      <c r="G51" s="48">
        <v>1193.5999999999999</v>
      </c>
      <c r="H51" s="48">
        <v>8752.2000000000007</v>
      </c>
      <c r="I51" s="48">
        <v>1141.4000000000001</v>
      </c>
      <c r="J51" s="48" t="s">
        <v>16</v>
      </c>
      <c r="K51" s="48">
        <v>24422.3</v>
      </c>
      <c r="L51" s="48">
        <v>151824.9</v>
      </c>
    </row>
    <row r="52" spans="1:12" x14ac:dyDescent="0.25">
      <c r="A52" s="48" t="s">
        <v>102</v>
      </c>
      <c r="B52" s="48">
        <v>117264.8</v>
      </c>
      <c r="C52" s="48">
        <v>3168.6</v>
      </c>
      <c r="D52" s="48">
        <v>485.2</v>
      </c>
      <c r="E52" s="48">
        <v>237.8</v>
      </c>
      <c r="F52" s="48">
        <v>0</v>
      </c>
      <c r="G52" s="48">
        <v>1193.8</v>
      </c>
      <c r="H52" s="48">
        <v>8720</v>
      </c>
      <c r="I52" s="48">
        <v>1141.4000000000001</v>
      </c>
      <c r="J52" s="48" t="s">
        <v>16</v>
      </c>
      <c r="K52" s="48">
        <v>24105.599999999999</v>
      </c>
      <c r="L52" s="48">
        <v>156317.20000000001</v>
      </c>
    </row>
    <row r="53" spans="1:12" x14ac:dyDescent="0.25">
      <c r="A53" s="48" t="s">
        <v>103</v>
      </c>
      <c r="B53" s="48">
        <v>117268.23</v>
      </c>
      <c r="C53" s="48">
        <v>3168.6</v>
      </c>
      <c r="D53" s="48">
        <v>485.2</v>
      </c>
      <c r="E53" s="48">
        <v>236.9</v>
      </c>
      <c r="F53" s="48">
        <v>0</v>
      </c>
      <c r="G53" s="48">
        <v>3034</v>
      </c>
      <c r="H53" s="48">
        <v>8673.5</v>
      </c>
      <c r="I53" s="48">
        <v>1141.4000000000001</v>
      </c>
      <c r="J53" s="48" t="s">
        <v>16</v>
      </c>
      <c r="K53" s="48">
        <v>24274.5</v>
      </c>
      <c r="L53" s="48">
        <v>158282.32999999999</v>
      </c>
    </row>
    <row r="54" spans="1:12" x14ac:dyDescent="0.25">
      <c r="A54" s="48" t="s">
        <v>104</v>
      </c>
      <c r="B54" s="48">
        <v>116607.12</v>
      </c>
      <c r="C54" s="48">
        <v>3168.6</v>
      </c>
      <c r="D54" s="48">
        <v>498.4</v>
      </c>
      <c r="E54" s="48">
        <v>236.9</v>
      </c>
      <c r="F54" s="48">
        <v>0</v>
      </c>
      <c r="G54" s="48">
        <v>3034.2</v>
      </c>
      <c r="H54" s="48">
        <v>8647.5</v>
      </c>
      <c r="I54" s="48">
        <v>1141.4000000000001</v>
      </c>
      <c r="J54" s="48" t="s">
        <v>16</v>
      </c>
      <c r="K54" s="48">
        <v>23968.400000000001</v>
      </c>
      <c r="L54" s="48">
        <v>157302.51999999999</v>
      </c>
    </row>
    <row r="55" spans="1:12" x14ac:dyDescent="0.25">
      <c r="A55" s="48" t="s">
        <v>105</v>
      </c>
      <c r="B55" s="48">
        <v>120410.19</v>
      </c>
      <c r="C55" s="48">
        <v>3380.1</v>
      </c>
      <c r="D55" s="48">
        <v>531.6</v>
      </c>
      <c r="E55" s="48">
        <v>236.9</v>
      </c>
      <c r="F55" s="48">
        <v>0</v>
      </c>
      <c r="G55" s="48">
        <v>3910.2</v>
      </c>
      <c r="H55" s="48">
        <v>8496.7000000000007</v>
      </c>
      <c r="I55" s="48">
        <v>1141.4000000000001</v>
      </c>
      <c r="J55" s="48" t="s">
        <v>16</v>
      </c>
      <c r="K55" s="48">
        <v>23894.2</v>
      </c>
      <c r="L55" s="48">
        <v>162001.29</v>
      </c>
    </row>
    <row r="56" spans="1:12" x14ac:dyDescent="0.25">
      <c r="A56" s="48" t="s">
        <v>106</v>
      </c>
      <c r="B56" s="48">
        <v>122037.44</v>
      </c>
      <c r="C56" s="48">
        <v>3378.3</v>
      </c>
      <c r="D56" s="48">
        <v>531.6</v>
      </c>
      <c r="E56" s="48">
        <v>296.89999999999998</v>
      </c>
      <c r="F56" s="48">
        <v>0</v>
      </c>
      <c r="G56" s="48">
        <v>3124.4</v>
      </c>
      <c r="H56" s="48">
        <v>8455.7999999999993</v>
      </c>
      <c r="I56" s="48">
        <v>1141.4000000000001</v>
      </c>
      <c r="J56" s="48" t="s">
        <v>16</v>
      </c>
      <c r="K56" s="48">
        <v>23790.5</v>
      </c>
      <c r="L56" s="48">
        <v>162756.34</v>
      </c>
    </row>
    <row r="57" spans="1:12" x14ac:dyDescent="0.25">
      <c r="A57" s="48" t="s">
        <v>107</v>
      </c>
      <c r="B57" s="48">
        <v>122846.19</v>
      </c>
      <c r="C57" s="48">
        <v>3378.1</v>
      </c>
      <c r="D57" s="48">
        <v>548</v>
      </c>
      <c r="E57" s="48">
        <v>296.8</v>
      </c>
      <c r="F57" s="48">
        <v>0</v>
      </c>
      <c r="G57" s="48">
        <v>3117</v>
      </c>
      <c r="H57" s="48">
        <v>8406</v>
      </c>
      <c r="I57" s="48">
        <v>1141.4000000000001</v>
      </c>
      <c r="J57" s="48" t="s">
        <v>16</v>
      </c>
      <c r="K57" s="48">
        <v>23564.7</v>
      </c>
      <c r="L57" s="48">
        <v>163298.19</v>
      </c>
    </row>
    <row r="58" spans="1:12" x14ac:dyDescent="0.25">
      <c r="A58" s="48" t="s">
        <v>108</v>
      </c>
      <c r="B58" s="48">
        <v>121836.26</v>
      </c>
      <c r="C58" s="48">
        <v>3322.3</v>
      </c>
      <c r="D58" s="48">
        <v>545.6</v>
      </c>
      <c r="E58" s="48">
        <v>296.8</v>
      </c>
      <c r="F58" s="48">
        <v>0</v>
      </c>
      <c r="G58" s="48">
        <v>2968.8</v>
      </c>
      <c r="H58" s="48">
        <v>8368.1</v>
      </c>
      <c r="I58" s="48">
        <v>1141.4000000000001</v>
      </c>
      <c r="J58" s="48" t="s">
        <v>16</v>
      </c>
      <c r="K58" s="48">
        <v>23341.8</v>
      </c>
      <c r="L58" s="48">
        <v>161821.06</v>
      </c>
    </row>
    <row r="59" spans="1:12" x14ac:dyDescent="0.25">
      <c r="A59" s="48" t="s">
        <v>109</v>
      </c>
      <c r="B59" s="48">
        <v>121799.95</v>
      </c>
      <c r="C59" s="48">
        <v>3223.2</v>
      </c>
      <c r="D59" s="48">
        <v>545.6</v>
      </c>
      <c r="E59" s="48">
        <v>296.8</v>
      </c>
      <c r="F59" s="48">
        <v>0</v>
      </c>
      <c r="G59" s="48">
        <v>2957.4</v>
      </c>
      <c r="H59" s="48">
        <v>8423.2000000000007</v>
      </c>
      <c r="I59" s="48">
        <v>1141.4000000000001</v>
      </c>
      <c r="J59" s="48" t="s">
        <v>16</v>
      </c>
      <c r="K59" s="48">
        <v>23299.5</v>
      </c>
      <c r="L59" s="48">
        <v>161687.04999999999</v>
      </c>
    </row>
    <row r="60" spans="1:12" x14ac:dyDescent="0.25">
      <c r="A60" s="48" t="s">
        <v>110</v>
      </c>
      <c r="B60" s="48">
        <v>123800.99</v>
      </c>
      <c r="C60" s="48">
        <v>3223.2</v>
      </c>
      <c r="D60" s="48">
        <v>559.6</v>
      </c>
      <c r="E60" s="48">
        <v>296.8</v>
      </c>
      <c r="F60" s="48">
        <v>0</v>
      </c>
      <c r="G60" s="48">
        <v>2930</v>
      </c>
      <c r="H60" s="48">
        <v>8088.5</v>
      </c>
      <c r="I60" s="48">
        <v>1141.4000000000001</v>
      </c>
      <c r="J60" s="48" t="s">
        <v>16</v>
      </c>
      <c r="K60" s="48">
        <v>23187.8</v>
      </c>
      <c r="L60" s="48">
        <v>163228.29</v>
      </c>
    </row>
    <row r="61" spans="1:12" x14ac:dyDescent="0.25">
      <c r="A61" s="48" t="s">
        <v>111</v>
      </c>
      <c r="B61" s="48">
        <v>124302.35</v>
      </c>
      <c r="C61" s="48">
        <v>3315.5</v>
      </c>
      <c r="D61" s="48">
        <v>585</v>
      </c>
      <c r="E61" s="48">
        <v>29.4</v>
      </c>
      <c r="F61" s="48">
        <v>0</v>
      </c>
      <c r="G61" s="48">
        <v>2902.2</v>
      </c>
      <c r="H61" s="48">
        <v>8015.3</v>
      </c>
      <c r="I61" s="48">
        <v>570.70000000000005</v>
      </c>
      <c r="J61" s="48" t="s">
        <v>16</v>
      </c>
      <c r="K61" s="48">
        <v>22548.400000000001</v>
      </c>
      <c r="L61" s="48">
        <v>162268.85</v>
      </c>
    </row>
    <row r="62" spans="1:12" x14ac:dyDescent="0.25">
      <c r="A62" s="48" t="s">
        <v>112</v>
      </c>
      <c r="B62" s="48">
        <v>124475.49</v>
      </c>
      <c r="C62" s="48">
        <v>3277.6</v>
      </c>
      <c r="D62" s="48">
        <v>585</v>
      </c>
      <c r="E62" s="48">
        <v>29.4</v>
      </c>
      <c r="F62" s="48">
        <v>0</v>
      </c>
      <c r="G62" s="48">
        <v>2896.9</v>
      </c>
      <c r="H62" s="48">
        <v>8026.3</v>
      </c>
      <c r="I62" s="48">
        <v>570.70000000000005</v>
      </c>
      <c r="J62" s="48" t="s">
        <v>16</v>
      </c>
      <c r="K62" s="48">
        <v>22613.1</v>
      </c>
      <c r="L62" s="48">
        <v>162474.49</v>
      </c>
    </row>
    <row r="63" spans="1:12" x14ac:dyDescent="0.25">
      <c r="A63" s="48" t="s">
        <v>113</v>
      </c>
      <c r="B63" s="48">
        <v>125292.71</v>
      </c>
      <c r="C63" s="48">
        <v>3243.8</v>
      </c>
      <c r="D63" s="48">
        <v>587.6</v>
      </c>
      <c r="E63" s="48">
        <v>29.4</v>
      </c>
      <c r="F63" s="48">
        <v>0</v>
      </c>
      <c r="G63" s="48">
        <v>2893.5</v>
      </c>
      <c r="H63" s="48">
        <v>8260.4</v>
      </c>
      <c r="I63" s="48">
        <v>570.70000000000005</v>
      </c>
      <c r="J63" s="48" t="s">
        <v>16</v>
      </c>
      <c r="K63" s="48">
        <v>22519.599999999999</v>
      </c>
      <c r="L63" s="48">
        <v>163397.71</v>
      </c>
    </row>
    <row r="64" spans="1:12" x14ac:dyDescent="0.25">
      <c r="A64" s="48" t="s">
        <v>114</v>
      </c>
      <c r="B64" s="48">
        <v>125399.09</v>
      </c>
      <c r="C64" s="48">
        <v>3493.3</v>
      </c>
      <c r="D64" s="48">
        <v>593.6</v>
      </c>
      <c r="E64" s="48">
        <v>29.1</v>
      </c>
      <c r="F64" s="48">
        <v>0</v>
      </c>
      <c r="G64" s="48">
        <v>2892.6</v>
      </c>
      <c r="H64" s="48">
        <v>8342.6</v>
      </c>
      <c r="I64" s="48">
        <v>570.70000000000005</v>
      </c>
      <c r="J64" s="48" t="s">
        <v>16</v>
      </c>
      <c r="K64" s="48">
        <v>22179.7</v>
      </c>
      <c r="L64" s="48">
        <v>163500.69</v>
      </c>
    </row>
    <row r="65" spans="1:12" x14ac:dyDescent="0.25">
      <c r="A65" s="48" t="s">
        <v>115</v>
      </c>
      <c r="B65" s="48">
        <v>127766.89</v>
      </c>
      <c r="C65" s="48">
        <v>3493.3</v>
      </c>
      <c r="D65" s="48">
        <v>593.6</v>
      </c>
      <c r="E65" s="48">
        <v>29.1</v>
      </c>
      <c r="F65" s="48">
        <v>0</v>
      </c>
      <c r="G65" s="48">
        <v>2890.9</v>
      </c>
      <c r="H65" s="48">
        <v>8419.5</v>
      </c>
      <c r="I65" s="48">
        <v>570.70000000000005</v>
      </c>
      <c r="J65" s="48" t="s">
        <v>16</v>
      </c>
      <c r="K65" s="48">
        <v>22102.9</v>
      </c>
      <c r="L65" s="48">
        <v>165866.89000000001</v>
      </c>
    </row>
    <row r="66" spans="1:12" x14ac:dyDescent="0.25">
      <c r="A66" s="48" t="s">
        <v>116</v>
      </c>
      <c r="B66" s="48">
        <v>131402.01999999999</v>
      </c>
      <c r="C66" s="48">
        <v>3493.3</v>
      </c>
      <c r="D66" s="48">
        <v>604.5</v>
      </c>
      <c r="E66" s="48">
        <v>29.1</v>
      </c>
      <c r="F66" s="48">
        <v>0</v>
      </c>
      <c r="G66" s="48">
        <v>2891.3</v>
      </c>
      <c r="H66" s="48">
        <v>8437.9</v>
      </c>
      <c r="I66" s="48">
        <v>570.70000000000005</v>
      </c>
      <c r="J66" s="48" t="s">
        <v>16</v>
      </c>
      <c r="K66" s="48">
        <v>22259.200000000001</v>
      </c>
      <c r="L66" s="48">
        <v>169688.02</v>
      </c>
    </row>
    <row r="67" spans="1:12" x14ac:dyDescent="0.25">
      <c r="A67" s="48" t="s">
        <v>117</v>
      </c>
      <c r="B67" s="48">
        <v>133608.32999999999</v>
      </c>
      <c r="C67" s="48">
        <v>3713.5</v>
      </c>
      <c r="D67" s="48">
        <v>616.5</v>
      </c>
      <c r="E67" s="48">
        <v>29</v>
      </c>
      <c r="F67" s="48">
        <v>0</v>
      </c>
      <c r="G67" s="48">
        <v>2890.4</v>
      </c>
      <c r="H67" s="48">
        <v>8511.2999999999993</v>
      </c>
      <c r="I67" s="48">
        <v>570.70000000000005</v>
      </c>
      <c r="J67" s="48" t="s">
        <v>16</v>
      </c>
      <c r="K67" s="48">
        <v>22132.5</v>
      </c>
      <c r="L67" s="48">
        <v>172072.23</v>
      </c>
    </row>
    <row r="68" spans="1:12" x14ac:dyDescent="0.25">
      <c r="A68" s="48" t="s">
        <v>118</v>
      </c>
      <c r="B68" s="48">
        <v>138058.57999999999</v>
      </c>
      <c r="C68" s="48">
        <v>3711.6</v>
      </c>
      <c r="D68" s="48">
        <v>616.5</v>
      </c>
      <c r="E68" s="48">
        <v>26.9</v>
      </c>
      <c r="F68" s="48">
        <v>0</v>
      </c>
      <c r="G68" s="48">
        <v>2888.8</v>
      </c>
      <c r="H68" s="48">
        <v>8582.1</v>
      </c>
      <c r="I68" s="48">
        <v>570.70000000000005</v>
      </c>
      <c r="J68" s="48" t="s">
        <v>16</v>
      </c>
      <c r="K68" s="48">
        <v>21822.2</v>
      </c>
      <c r="L68" s="48">
        <v>176277.38</v>
      </c>
    </row>
    <row r="69" spans="1:12" x14ac:dyDescent="0.25">
      <c r="A69" s="48" t="s">
        <v>119</v>
      </c>
      <c r="B69" s="48">
        <v>139834.76</v>
      </c>
      <c r="C69" s="48">
        <v>3711.4</v>
      </c>
      <c r="D69" s="48">
        <v>627.70000000000005</v>
      </c>
      <c r="E69" s="48">
        <v>26.9</v>
      </c>
      <c r="F69" s="48">
        <v>0</v>
      </c>
      <c r="G69" s="48">
        <v>2891.3</v>
      </c>
      <c r="H69" s="48">
        <v>8666.6</v>
      </c>
      <c r="I69" s="48">
        <v>570.70000000000005</v>
      </c>
      <c r="J69" s="48" t="s">
        <v>16</v>
      </c>
      <c r="K69" s="48">
        <v>21812.400000000001</v>
      </c>
      <c r="L69" s="48">
        <v>178141.76</v>
      </c>
    </row>
    <row r="70" spans="1:12" x14ac:dyDescent="0.25">
      <c r="A70" s="48" t="s">
        <v>120</v>
      </c>
      <c r="B70" s="48">
        <v>147660.38</v>
      </c>
      <c r="C70" s="48">
        <v>3720.9</v>
      </c>
      <c r="D70" s="48">
        <v>648.1</v>
      </c>
      <c r="E70" s="48">
        <v>26.7</v>
      </c>
      <c r="F70" s="48">
        <v>0</v>
      </c>
      <c r="G70" s="48">
        <v>2890.1</v>
      </c>
      <c r="H70" s="48">
        <v>8752.4</v>
      </c>
      <c r="I70" s="48">
        <v>570.70000000000005</v>
      </c>
      <c r="J70" s="48" t="s">
        <v>16</v>
      </c>
      <c r="K70" s="48">
        <v>21835.7</v>
      </c>
      <c r="L70" s="48">
        <v>186104.98</v>
      </c>
    </row>
    <row r="71" spans="1:12" x14ac:dyDescent="0.25">
      <c r="A71" s="48" t="s">
        <v>121</v>
      </c>
      <c r="B71" s="48">
        <v>158849.76</v>
      </c>
      <c r="C71" s="48">
        <v>3609.7</v>
      </c>
      <c r="D71" s="48">
        <v>651.79999999999995</v>
      </c>
      <c r="E71" s="48">
        <v>26.7</v>
      </c>
      <c r="F71" s="48">
        <v>0</v>
      </c>
      <c r="G71" s="48">
        <v>2891.2</v>
      </c>
      <c r="H71" s="48">
        <v>8826.2999999999993</v>
      </c>
      <c r="I71" s="48">
        <v>570.70000000000005</v>
      </c>
      <c r="J71" s="48" t="s">
        <v>16</v>
      </c>
      <c r="K71" s="48">
        <v>21753</v>
      </c>
      <c r="L71" s="48">
        <v>197179.16</v>
      </c>
    </row>
    <row r="72" spans="1:12" x14ac:dyDescent="0.25">
      <c r="A72" s="48" t="s">
        <v>122</v>
      </c>
      <c r="B72" s="48">
        <v>160102.09</v>
      </c>
      <c r="C72" s="48">
        <v>3584.4</v>
      </c>
      <c r="D72" s="48">
        <v>655.5</v>
      </c>
      <c r="E72" s="48">
        <v>98.7</v>
      </c>
      <c r="F72" s="48">
        <v>0</v>
      </c>
      <c r="G72" s="48">
        <v>2891.3</v>
      </c>
      <c r="H72" s="48">
        <v>8950.4</v>
      </c>
      <c r="I72" s="48">
        <v>570.70000000000005</v>
      </c>
      <c r="J72" s="48" t="s">
        <v>16</v>
      </c>
      <c r="K72" s="48">
        <v>21725.9</v>
      </c>
      <c r="L72" s="48">
        <v>198578.99</v>
      </c>
    </row>
    <row r="73" spans="1:12" x14ac:dyDescent="0.25">
      <c r="A73" s="48" t="s">
        <v>123</v>
      </c>
      <c r="B73" s="48">
        <v>163648.88</v>
      </c>
      <c r="C73" s="48">
        <v>3652</v>
      </c>
      <c r="D73" s="48">
        <v>685</v>
      </c>
      <c r="E73" s="48">
        <v>98.5</v>
      </c>
      <c r="F73" s="48">
        <v>0</v>
      </c>
      <c r="G73" s="48">
        <v>2893.7</v>
      </c>
      <c r="H73" s="48">
        <v>8946.1</v>
      </c>
      <c r="I73" s="48" t="s">
        <v>16</v>
      </c>
      <c r="J73" s="48" t="s">
        <v>16</v>
      </c>
      <c r="K73" s="48">
        <v>21483.5</v>
      </c>
      <c r="L73" s="48">
        <v>201407.68</v>
      </c>
    </row>
    <row r="74" spans="1:12" x14ac:dyDescent="0.25">
      <c r="A74" s="48" t="s">
        <v>124</v>
      </c>
      <c r="B74" s="48">
        <v>174533.06</v>
      </c>
      <c r="C74" s="48">
        <v>3652.6</v>
      </c>
      <c r="D74" s="48">
        <v>688.7</v>
      </c>
      <c r="E74" s="48">
        <v>98.4</v>
      </c>
      <c r="F74" s="48">
        <v>0</v>
      </c>
      <c r="G74" s="48">
        <v>2891.1</v>
      </c>
      <c r="H74" s="48">
        <v>9115.6</v>
      </c>
      <c r="I74" s="48" t="s">
        <v>16</v>
      </c>
      <c r="J74" s="48" t="s">
        <v>16</v>
      </c>
      <c r="K74" s="48">
        <v>21325.3</v>
      </c>
      <c r="L74" s="48">
        <v>212304.76</v>
      </c>
    </row>
    <row r="75" spans="1:12" x14ac:dyDescent="0.25">
      <c r="A75" s="48" t="s">
        <v>125</v>
      </c>
      <c r="B75" s="48">
        <v>180266.21</v>
      </c>
      <c r="C75" s="48">
        <v>3653.1</v>
      </c>
      <c r="D75" s="48">
        <v>692.3</v>
      </c>
      <c r="E75" s="48">
        <v>98.2</v>
      </c>
      <c r="F75" s="48">
        <v>0</v>
      </c>
      <c r="G75" s="48">
        <v>2891.3</v>
      </c>
      <c r="H75" s="48">
        <v>9266.4</v>
      </c>
      <c r="I75" s="48" t="s">
        <v>16</v>
      </c>
      <c r="J75" s="48" t="s">
        <v>16</v>
      </c>
      <c r="K75" s="48">
        <v>21281.599999999999</v>
      </c>
      <c r="L75" s="48">
        <v>218149.11</v>
      </c>
    </row>
    <row r="76" spans="1:12" x14ac:dyDescent="0.25">
      <c r="A76" s="48" t="s">
        <v>126</v>
      </c>
      <c r="B76" s="48">
        <v>188561.83</v>
      </c>
      <c r="C76" s="48">
        <v>3412</v>
      </c>
      <c r="D76" s="48">
        <v>693.3</v>
      </c>
      <c r="E76" s="48">
        <v>98.1</v>
      </c>
      <c r="F76" s="48">
        <v>0</v>
      </c>
      <c r="G76" s="48">
        <v>2891.5</v>
      </c>
      <c r="H76" s="48">
        <v>9379.4</v>
      </c>
      <c r="I76" s="48" t="s">
        <v>16</v>
      </c>
      <c r="J76" s="48" t="s">
        <v>16</v>
      </c>
      <c r="K76" s="48">
        <v>20824.099999999999</v>
      </c>
      <c r="L76" s="48">
        <v>225860.23</v>
      </c>
    </row>
    <row r="77" spans="1:12" x14ac:dyDescent="0.25">
      <c r="A77" s="48" t="s">
        <v>127</v>
      </c>
      <c r="B77" s="48">
        <v>196543.28</v>
      </c>
      <c r="C77" s="48">
        <v>3275.1</v>
      </c>
      <c r="D77" s="48">
        <v>696.8</v>
      </c>
      <c r="E77" s="48">
        <v>97.9</v>
      </c>
      <c r="F77" s="48">
        <v>0</v>
      </c>
      <c r="G77" s="48">
        <v>2891.7</v>
      </c>
      <c r="H77" s="48">
        <v>9505.7999999999993</v>
      </c>
      <c r="I77" s="48" t="s">
        <v>16</v>
      </c>
      <c r="J77" s="48" t="s">
        <v>16</v>
      </c>
      <c r="K77" s="48">
        <v>20734.3</v>
      </c>
      <c r="L77" s="48">
        <v>233744.88</v>
      </c>
    </row>
    <row r="78" spans="1:12" x14ac:dyDescent="0.25">
      <c r="A78" s="48" t="s">
        <v>128</v>
      </c>
      <c r="B78" s="48">
        <v>198552.95</v>
      </c>
      <c r="C78" s="48">
        <v>3275.2</v>
      </c>
      <c r="D78" s="48">
        <v>700.3</v>
      </c>
      <c r="E78" s="48">
        <v>224.1</v>
      </c>
      <c r="F78" s="48">
        <v>0</v>
      </c>
      <c r="G78" s="48">
        <v>2889.7</v>
      </c>
      <c r="H78" s="48">
        <v>9630.7999999999993</v>
      </c>
      <c r="I78" s="48" t="s">
        <v>16</v>
      </c>
      <c r="J78" s="48" t="s">
        <v>16</v>
      </c>
      <c r="K78" s="48">
        <v>20665.400000000001</v>
      </c>
      <c r="L78" s="48">
        <v>235938.45</v>
      </c>
    </row>
    <row r="79" spans="1:12" x14ac:dyDescent="0.25">
      <c r="A79" s="48" t="s">
        <v>129</v>
      </c>
      <c r="B79" s="48">
        <v>198542.83</v>
      </c>
      <c r="C79" s="48">
        <v>3180.7</v>
      </c>
      <c r="D79" s="48">
        <v>697.3</v>
      </c>
      <c r="E79" s="48">
        <v>223.6</v>
      </c>
      <c r="F79" s="48">
        <v>0</v>
      </c>
      <c r="G79" s="48">
        <v>2887.3</v>
      </c>
      <c r="H79" s="48">
        <v>9755</v>
      </c>
      <c r="I79" s="48" t="s">
        <v>16</v>
      </c>
      <c r="J79" s="48" t="s">
        <v>16</v>
      </c>
      <c r="K79" s="48">
        <v>20609.099999999999</v>
      </c>
      <c r="L79" s="48">
        <v>235895.83</v>
      </c>
    </row>
    <row r="80" spans="1:12" x14ac:dyDescent="0.25">
      <c r="A80" s="48" t="s">
        <v>130</v>
      </c>
      <c r="B80" s="48">
        <v>200316.46</v>
      </c>
      <c r="C80" s="48">
        <v>3179.2</v>
      </c>
      <c r="D80" s="48">
        <v>701.1</v>
      </c>
      <c r="E80" s="48">
        <v>223.6</v>
      </c>
      <c r="F80" s="48">
        <v>0</v>
      </c>
      <c r="G80" s="48">
        <v>2886.1</v>
      </c>
      <c r="H80" s="48">
        <v>9904.4</v>
      </c>
      <c r="I80" s="48" t="s">
        <v>16</v>
      </c>
      <c r="J80" s="48" t="s">
        <v>16</v>
      </c>
      <c r="K80" s="48">
        <v>20411.3</v>
      </c>
      <c r="L80" s="48">
        <v>237622.16</v>
      </c>
    </row>
    <row r="81" spans="1:12" x14ac:dyDescent="0.25">
      <c r="A81" s="48" t="s">
        <v>131</v>
      </c>
      <c r="B81" s="48">
        <v>201137.12</v>
      </c>
      <c r="C81" s="48">
        <v>3125.6</v>
      </c>
      <c r="D81" s="48">
        <v>705.5</v>
      </c>
      <c r="E81" s="48">
        <v>223.6</v>
      </c>
      <c r="F81" s="48">
        <v>0</v>
      </c>
      <c r="G81" s="48">
        <v>2886.1</v>
      </c>
      <c r="H81" s="48">
        <v>9886.4</v>
      </c>
      <c r="I81" s="48" t="s">
        <v>16</v>
      </c>
      <c r="J81" s="48" t="s">
        <v>16</v>
      </c>
      <c r="K81" s="48">
        <v>20386</v>
      </c>
      <c r="L81" s="48">
        <v>238350.32</v>
      </c>
    </row>
    <row r="82" spans="1:12" x14ac:dyDescent="0.25">
      <c r="A82" s="48" t="s">
        <v>132</v>
      </c>
      <c r="B82" s="48">
        <v>210230.73</v>
      </c>
      <c r="C82" s="48">
        <v>3095.4</v>
      </c>
      <c r="D82" s="48">
        <v>711</v>
      </c>
      <c r="E82" s="48">
        <v>222.6</v>
      </c>
      <c r="F82" s="48">
        <v>0</v>
      </c>
      <c r="G82" s="48">
        <v>2886.2</v>
      </c>
      <c r="H82" s="48">
        <v>10060</v>
      </c>
      <c r="I82" s="48" t="s">
        <v>16</v>
      </c>
      <c r="J82" s="48" t="s">
        <v>16</v>
      </c>
      <c r="K82" s="48">
        <v>20273.2</v>
      </c>
      <c r="L82" s="48">
        <v>247479.13</v>
      </c>
    </row>
    <row r="83" spans="1:12" x14ac:dyDescent="0.25">
      <c r="A83" s="48" t="s">
        <v>133</v>
      </c>
      <c r="B83" s="48">
        <v>220166.09</v>
      </c>
      <c r="C83" s="48">
        <v>3048.2</v>
      </c>
      <c r="D83" s="48">
        <v>715.2</v>
      </c>
      <c r="E83" s="48">
        <v>221.1</v>
      </c>
      <c r="F83" s="48">
        <v>0</v>
      </c>
      <c r="G83" s="48">
        <v>2886.4</v>
      </c>
      <c r="H83" s="48">
        <v>10162.9</v>
      </c>
      <c r="I83" s="48" t="s">
        <v>16</v>
      </c>
      <c r="J83" s="48" t="s">
        <v>16</v>
      </c>
      <c r="K83" s="48">
        <v>20236.2</v>
      </c>
      <c r="L83" s="48">
        <v>257436.09</v>
      </c>
    </row>
    <row r="84" spans="1:12" x14ac:dyDescent="0.25">
      <c r="A84" s="48" t="s">
        <v>134</v>
      </c>
      <c r="B84" s="48">
        <v>233660.96</v>
      </c>
      <c r="C84" s="48">
        <v>2960.1</v>
      </c>
      <c r="D84" s="48">
        <v>719.8</v>
      </c>
      <c r="E84" s="48">
        <v>221.1</v>
      </c>
      <c r="F84" s="48">
        <v>0</v>
      </c>
      <c r="G84" s="48">
        <v>2887.3</v>
      </c>
      <c r="H84" s="48">
        <v>10369</v>
      </c>
      <c r="I84" s="48" t="s">
        <v>16</v>
      </c>
      <c r="J84" s="48" t="s">
        <v>16</v>
      </c>
      <c r="K84" s="48">
        <v>20085.400000000001</v>
      </c>
      <c r="L84" s="48">
        <v>270903.65999999997</v>
      </c>
    </row>
    <row r="85" spans="1:12" x14ac:dyDescent="0.25">
      <c r="A85" s="48" t="s">
        <v>135</v>
      </c>
      <c r="B85" s="48">
        <v>247880.64</v>
      </c>
      <c r="C85" s="48">
        <v>3068.4</v>
      </c>
      <c r="D85" s="48">
        <v>765.3</v>
      </c>
      <c r="E85" s="48">
        <v>221.1</v>
      </c>
      <c r="F85" s="48">
        <v>0</v>
      </c>
      <c r="G85" s="48">
        <v>2887.5</v>
      </c>
      <c r="H85" s="48">
        <v>10637</v>
      </c>
      <c r="I85" s="48" t="s">
        <v>16</v>
      </c>
      <c r="J85" s="48" t="s">
        <v>16</v>
      </c>
      <c r="K85" s="48">
        <v>19649.599999999999</v>
      </c>
      <c r="L85" s="48">
        <v>285109.53999999998</v>
      </c>
    </row>
    <row r="86" spans="1:12" x14ac:dyDescent="0.25">
      <c r="A86" s="48" t="s">
        <v>136</v>
      </c>
      <c r="B86" s="48">
        <v>258995.55</v>
      </c>
      <c r="C86" s="48">
        <v>3068.6</v>
      </c>
      <c r="D86" s="48">
        <v>769.9</v>
      </c>
      <c r="E86" s="48">
        <v>221.1</v>
      </c>
      <c r="F86" s="48">
        <v>0</v>
      </c>
      <c r="G86" s="48">
        <v>2888.9</v>
      </c>
      <c r="H86" s="48">
        <v>10861.8</v>
      </c>
      <c r="I86" s="48" t="s">
        <v>16</v>
      </c>
      <c r="J86" s="48" t="s">
        <v>16</v>
      </c>
      <c r="K86" s="48">
        <v>19727</v>
      </c>
      <c r="L86" s="48">
        <v>296532.84999999998</v>
      </c>
    </row>
    <row r="87" spans="1:12" x14ac:dyDescent="0.25">
      <c r="A87" s="48" t="s">
        <v>137</v>
      </c>
      <c r="B87" s="48">
        <v>267389.38</v>
      </c>
      <c r="C87" s="48">
        <v>2949.8</v>
      </c>
      <c r="D87" s="48">
        <v>774.7</v>
      </c>
      <c r="E87" s="48">
        <v>321.10000000000002</v>
      </c>
      <c r="F87" s="48">
        <v>0</v>
      </c>
      <c r="G87" s="48">
        <v>2889.1</v>
      </c>
      <c r="H87" s="48">
        <v>10983.7</v>
      </c>
      <c r="I87" s="48" t="s">
        <v>16</v>
      </c>
      <c r="J87" s="48" t="s">
        <v>16</v>
      </c>
      <c r="K87" s="48">
        <v>19397.5</v>
      </c>
      <c r="L87" s="48">
        <v>304705.28000000003</v>
      </c>
    </row>
    <row r="88" spans="1:12" x14ac:dyDescent="0.25">
      <c r="A88" s="48" t="s">
        <v>138</v>
      </c>
      <c r="B88" s="48">
        <v>269845.09000000003</v>
      </c>
      <c r="C88" s="48">
        <v>2867</v>
      </c>
      <c r="D88" s="48">
        <v>758</v>
      </c>
      <c r="E88" s="48">
        <v>520.9</v>
      </c>
      <c r="F88" s="48">
        <v>0</v>
      </c>
      <c r="G88" s="48">
        <v>2880.9</v>
      </c>
      <c r="H88" s="48">
        <v>11191.1</v>
      </c>
      <c r="I88" s="48" t="s">
        <v>16</v>
      </c>
      <c r="J88" s="48" t="s">
        <v>16</v>
      </c>
      <c r="K88" s="48">
        <v>18666.7</v>
      </c>
      <c r="L88" s="48">
        <v>306729.69</v>
      </c>
    </row>
    <row r="89" spans="1:12" x14ac:dyDescent="0.25">
      <c r="A89" s="48" t="s">
        <v>139</v>
      </c>
      <c r="B89" s="48">
        <v>274869.37</v>
      </c>
      <c r="C89" s="48">
        <v>2867.2</v>
      </c>
      <c r="D89" s="48">
        <v>762.5</v>
      </c>
      <c r="E89" s="48">
        <v>615</v>
      </c>
      <c r="F89" s="48">
        <v>0</v>
      </c>
      <c r="G89" s="48">
        <v>2878.5</v>
      </c>
      <c r="H89" s="48">
        <v>11324.1</v>
      </c>
      <c r="I89" s="48" t="s">
        <v>16</v>
      </c>
      <c r="J89" s="48" t="s">
        <v>16</v>
      </c>
      <c r="K89" s="48">
        <v>18581.2</v>
      </c>
      <c r="L89" s="48">
        <v>311897.87</v>
      </c>
    </row>
    <row r="90" spans="1:12" x14ac:dyDescent="0.25">
      <c r="A90" s="48" t="s">
        <v>140</v>
      </c>
      <c r="B90" s="48">
        <v>279488.38</v>
      </c>
      <c r="C90" s="48">
        <v>2587.1999999999998</v>
      </c>
      <c r="D90" s="48">
        <v>767.4</v>
      </c>
      <c r="E90" s="48">
        <v>614.79999999999995</v>
      </c>
      <c r="F90" s="48">
        <v>0</v>
      </c>
      <c r="G90" s="48">
        <v>2878.7</v>
      </c>
      <c r="H90" s="48">
        <v>11139.7</v>
      </c>
      <c r="I90" s="48" t="s">
        <v>16</v>
      </c>
      <c r="J90" s="48" t="s">
        <v>16</v>
      </c>
      <c r="K90" s="48">
        <v>18402.900000000001</v>
      </c>
      <c r="L90" s="48">
        <v>315879.08</v>
      </c>
    </row>
    <row r="91" spans="1:12" x14ac:dyDescent="0.25">
      <c r="A91" s="48" t="s">
        <v>141</v>
      </c>
      <c r="B91" s="48">
        <v>280857.98</v>
      </c>
      <c r="C91" s="48">
        <v>2494</v>
      </c>
      <c r="D91" s="48">
        <v>744</v>
      </c>
      <c r="E91" s="48">
        <v>614.5</v>
      </c>
      <c r="F91" s="48">
        <v>0</v>
      </c>
      <c r="G91" s="48">
        <v>2878.8</v>
      </c>
      <c r="H91" s="48">
        <v>11253</v>
      </c>
      <c r="I91" s="48" t="s">
        <v>16</v>
      </c>
      <c r="J91" s="48" t="s">
        <v>16</v>
      </c>
      <c r="K91" s="48">
        <v>18313.8</v>
      </c>
      <c r="L91" s="48">
        <v>317156.09999999998</v>
      </c>
    </row>
    <row r="92" spans="1:12" x14ac:dyDescent="0.25">
      <c r="A92" s="48" t="s">
        <v>142</v>
      </c>
      <c r="B92" s="48">
        <v>294137.68</v>
      </c>
      <c r="C92" s="48">
        <v>2276.8000000000002</v>
      </c>
      <c r="D92" s="48">
        <v>748.1</v>
      </c>
      <c r="E92" s="48">
        <v>614.20000000000005</v>
      </c>
      <c r="F92" s="48">
        <v>0</v>
      </c>
      <c r="G92" s="48">
        <v>2878.9</v>
      </c>
      <c r="H92" s="48">
        <v>11438.4</v>
      </c>
      <c r="I92" s="48" t="s">
        <v>16</v>
      </c>
      <c r="J92" s="48" t="s">
        <v>16</v>
      </c>
      <c r="K92" s="48">
        <v>16605.3</v>
      </c>
      <c r="L92" s="48">
        <v>328699.40000000002</v>
      </c>
    </row>
    <row r="93" spans="1:12" x14ac:dyDescent="0.25">
      <c r="A93" s="48" t="s">
        <v>143</v>
      </c>
      <c r="B93" s="48">
        <v>299835.38</v>
      </c>
      <c r="C93" s="48">
        <v>2276.4</v>
      </c>
      <c r="D93" s="48">
        <v>751.8</v>
      </c>
      <c r="E93" s="48">
        <v>614</v>
      </c>
      <c r="F93" s="48">
        <v>0</v>
      </c>
      <c r="G93" s="48">
        <v>2878.5</v>
      </c>
      <c r="H93" s="48">
        <v>11651.4</v>
      </c>
      <c r="I93" s="48" t="s">
        <v>16</v>
      </c>
      <c r="J93" s="48" t="s">
        <v>16</v>
      </c>
      <c r="K93" s="48">
        <v>16446.7</v>
      </c>
      <c r="L93" s="48">
        <v>334454.2</v>
      </c>
    </row>
    <row r="94" spans="1:12" x14ac:dyDescent="0.25">
      <c r="A94" s="48" t="s">
        <v>144</v>
      </c>
      <c r="B94" s="48">
        <v>298709.49</v>
      </c>
      <c r="C94" s="48">
        <v>1988.3</v>
      </c>
      <c r="D94" s="48">
        <v>746.1</v>
      </c>
      <c r="E94" s="48">
        <v>613.79999999999995</v>
      </c>
      <c r="F94" s="48">
        <v>0</v>
      </c>
      <c r="G94" s="48">
        <v>2878.4</v>
      </c>
      <c r="H94" s="48">
        <v>11856.4</v>
      </c>
      <c r="I94" s="48" t="s">
        <v>16</v>
      </c>
      <c r="J94" s="48" t="s">
        <v>16</v>
      </c>
      <c r="K94" s="48">
        <v>16847.8</v>
      </c>
      <c r="L94" s="48">
        <v>333640.3</v>
      </c>
    </row>
    <row r="95" spans="1:12" x14ac:dyDescent="0.25">
      <c r="A95" s="48" t="s">
        <v>145</v>
      </c>
      <c r="B95" s="48">
        <v>286383.96000000002</v>
      </c>
      <c r="C95" s="48">
        <v>1988.5</v>
      </c>
      <c r="D95" s="48">
        <v>750.1</v>
      </c>
      <c r="E95" s="48">
        <v>963.5</v>
      </c>
      <c r="F95" s="48">
        <v>0</v>
      </c>
      <c r="G95" s="48">
        <v>2878.2</v>
      </c>
      <c r="H95" s="48">
        <v>12035.1</v>
      </c>
      <c r="I95" s="48" t="s">
        <v>16</v>
      </c>
      <c r="J95" s="48" t="s">
        <v>16</v>
      </c>
      <c r="K95" s="48">
        <v>16561</v>
      </c>
      <c r="L95" s="48">
        <v>321560.40000000002</v>
      </c>
    </row>
    <row r="96" spans="1:12" x14ac:dyDescent="0.25">
      <c r="A96" s="48" t="s">
        <v>146</v>
      </c>
      <c r="B96" s="48">
        <v>271378.71999999997</v>
      </c>
      <c r="C96" s="48">
        <v>1988.7</v>
      </c>
      <c r="D96" s="48">
        <v>753.2</v>
      </c>
      <c r="E96" s="48">
        <v>963.2</v>
      </c>
      <c r="F96" s="48">
        <v>0</v>
      </c>
      <c r="G96" s="48">
        <v>2878.4</v>
      </c>
      <c r="H96" s="48">
        <v>12135.5</v>
      </c>
      <c r="I96" s="48" t="s">
        <v>16</v>
      </c>
      <c r="J96" s="48" t="s">
        <v>16</v>
      </c>
      <c r="K96" s="48">
        <v>15950.9</v>
      </c>
      <c r="L96" s="48">
        <v>306048.59999999998</v>
      </c>
    </row>
    <row r="97" spans="1:12" x14ac:dyDescent="0.25">
      <c r="A97" s="48" t="s">
        <v>147</v>
      </c>
      <c r="B97" s="48">
        <v>263328.01799999998</v>
      </c>
      <c r="C97" s="48">
        <v>1186.3</v>
      </c>
      <c r="D97" s="48">
        <v>748.3</v>
      </c>
      <c r="E97" s="48">
        <v>961</v>
      </c>
      <c r="F97" s="48">
        <v>0</v>
      </c>
      <c r="G97" s="48">
        <v>2878.9</v>
      </c>
      <c r="H97" s="48">
        <v>10295.700000000001</v>
      </c>
      <c r="I97" s="48" t="s">
        <v>16</v>
      </c>
      <c r="J97" s="48" t="s">
        <v>16</v>
      </c>
      <c r="K97" s="48">
        <v>16034.581999999995</v>
      </c>
      <c r="L97" s="48">
        <v>295432.8</v>
      </c>
    </row>
    <row r="98" spans="1:12" x14ac:dyDescent="0.25">
      <c r="A98" s="48" t="s">
        <v>148</v>
      </c>
      <c r="B98" s="48">
        <v>266332.15000000002</v>
      </c>
      <c r="C98" s="48">
        <v>1186.5</v>
      </c>
      <c r="D98" s="48">
        <v>751.7</v>
      </c>
      <c r="E98" s="48">
        <v>960.8</v>
      </c>
      <c r="F98" s="48">
        <v>0</v>
      </c>
      <c r="G98" s="48">
        <v>2877.2</v>
      </c>
      <c r="H98" s="48">
        <v>10406.5</v>
      </c>
      <c r="I98" s="48" t="s">
        <v>16</v>
      </c>
      <c r="J98" s="48" t="s">
        <v>16</v>
      </c>
      <c r="K98" s="48">
        <v>15674.9</v>
      </c>
      <c r="L98" s="48">
        <v>298189.8</v>
      </c>
    </row>
    <row r="99" spans="1:12" x14ac:dyDescent="0.25">
      <c r="A99" s="48" t="s">
        <v>149</v>
      </c>
      <c r="B99" s="48">
        <v>269710.86</v>
      </c>
      <c r="C99" s="48">
        <v>1186.7</v>
      </c>
      <c r="D99" s="48">
        <v>752.7</v>
      </c>
      <c r="E99" s="48">
        <v>960.5</v>
      </c>
      <c r="F99" s="48">
        <v>0</v>
      </c>
      <c r="G99" s="48">
        <v>2877.3</v>
      </c>
      <c r="H99" s="48">
        <v>10348.200000000001</v>
      </c>
      <c r="I99" s="48" t="s">
        <v>16</v>
      </c>
      <c r="J99" s="48" t="s">
        <v>16</v>
      </c>
      <c r="K99" s="48">
        <v>15695.7</v>
      </c>
      <c r="L99" s="48">
        <v>301531.90000000002</v>
      </c>
    </row>
    <row r="100" spans="1:12" x14ac:dyDescent="0.25">
      <c r="A100" s="48" t="s">
        <v>150</v>
      </c>
      <c r="B100" s="48">
        <v>268776.64</v>
      </c>
      <c r="C100" s="48">
        <v>1040.8</v>
      </c>
      <c r="D100" s="48">
        <v>741.1</v>
      </c>
      <c r="E100" s="48">
        <v>1085.3</v>
      </c>
      <c r="F100" s="48">
        <v>0</v>
      </c>
      <c r="G100" s="48">
        <v>2877.4</v>
      </c>
      <c r="H100" s="48">
        <v>10429.1</v>
      </c>
      <c r="I100" s="48" t="s">
        <v>16</v>
      </c>
      <c r="J100" s="48" t="s">
        <v>16</v>
      </c>
      <c r="K100" s="48">
        <v>14988.9</v>
      </c>
      <c r="L100" s="48">
        <v>299939.20000000001</v>
      </c>
    </row>
    <row r="101" spans="1:12" x14ac:dyDescent="0.25">
      <c r="A101" s="48" t="s">
        <v>151</v>
      </c>
      <c r="B101" s="48">
        <v>276221.71999999997</v>
      </c>
      <c r="C101" s="48">
        <v>1040.9000000000001</v>
      </c>
      <c r="D101" s="48">
        <v>743.1</v>
      </c>
      <c r="E101" s="48">
        <v>1084.4000000000001</v>
      </c>
      <c r="F101" s="48">
        <v>0</v>
      </c>
      <c r="G101" s="48">
        <v>2877.6</v>
      </c>
      <c r="H101" s="48">
        <v>10473.4</v>
      </c>
      <c r="I101" s="48" t="s">
        <v>16</v>
      </c>
      <c r="J101" s="48" t="s">
        <v>16</v>
      </c>
      <c r="K101" s="48">
        <v>14524</v>
      </c>
      <c r="L101" s="48">
        <v>306965.09999999998</v>
      </c>
    </row>
    <row r="102" spans="1:12" x14ac:dyDescent="0.25">
      <c r="A102" s="48" t="s">
        <v>152</v>
      </c>
      <c r="B102" s="48">
        <v>287720.359</v>
      </c>
      <c r="C102" s="48">
        <v>1041.0999999999999</v>
      </c>
      <c r="D102" s="48">
        <v>743.8</v>
      </c>
      <c r="E102" s="48">
        <v>1084.2</v>
      </c>
      <c r="F102" s="48">
        <v>0</v>
      </c>
      <c r="G102" s="48">
        <v>2877.3</v>
      </c>
      <c r="H102" s="48">
        <v>10553.1</v>
      </c>
      <c r="I102" s="48" t="s">
        <v>16</v>
      </c>
      <c r="J102" s="48" t="s">
        <v>16</v>
      </c>
      <c r="K102" s="48">
        <v>14514.9</v>
      </c>
      <c r="L102" s="48">
        <v>318534.8</v>
      </c>
    </row>
    <row r="103" spans="1:12" x14ac:dyDescent="0.25">
      <c r="A103" s="48" t="s">
        <v>153</v>
      </c>
      <c r="B103" s="48">
        <v>287448.66399999999</v>
      </c>
      <c r="C103" s="48">
        <v>1062.5</v>
      </c>
      <c r="D103" s="48">
        <v>762.06</v>
      </c>
      <c r="E103" s="48">
        <v>1223.9000000000001</v>
      </c>
      <c r="F103" s="48">
        <v>0</v>
      </c>
      <c r="G103" s="48">
        <v>2877.2</v>
      </c>
      <c r="H103" s="48">
        <v>10685.5</v>
      </c>
      <c r="I103" s="48" t="s">
        <v>16</v>
      </c>
      <c r="J103" s="48" t="s">
        <v>16</v>
      </c>
      <c r="K103" s="48">
        <v>14257.8</v>
      </c>
      <c r="L103" s="48">
        <v>318317.59999999998</v>
      </c>
    </row>
    <row r="104" spans="1:12" x14ac:dyDescent="0.25">
      <c r="A104" s="48" t="s">
        <v>154</v>
      </c>
      <c r="B104" s="48">
        <v>288634.63799999998</v>
      </c>
      <c r="C104" s="48">
        <v>1062.7</v>
      </c>
      <c r="D104" s="48">
        <v>764</v>
      </c>
      <c r="E104" s="48">
        <v>1223.7</v>
      </c>
      <c r="F104" s="48">
        <v>0</v>
      </c>
      <c r="G104" s="48">
        <v>2877.4</v>
      </c>
      <c r="H104" s="48">
        <v>10783.5</v>
      </c>
      <c r="I104" s="48" t="s">
        <v>16</v>
      </c>
      <c r="J104" s="48" t="s">
        <v>16</v>
      </c>
      <c r="K104" s="48">
        <v>14434.7</v>
      </c>
      <c r="L104" s="48">
        <v>319780.59999999998</v>
      </c>
    </row>
    <row r="105" spans="1:12" x14ac:dyDescent="0.25">
      <c r="A105" s="48" t="s">
        <v>155</v>
      </c>
      <c r="B105" s="48">
        <v>289427.46500000003</v>
      </c>
      <c r="C105" s="48">
        <v>1062.3</v>
      </c>
      <c r="D105" s="48">
        <v>766.2</v>
      </c>
      <c r="E105" s="48">
        <v>1223.5999999999999</v>
      </c>
      <c r="F105" s="48">
        <v>0</v>
      </c>
      <c r="G105" s="48">
        <v>2866</v>
      </c>
      <c r="H105" s="48">
        <v>10803.6</v>
      </c>
      <c r="I105" s="48" t="s">
        <v>16</v>
      </c>
      <c r="J105" s="48" t="s">
        <v>16</v>
      </c>
      <c r="K105" s="48">
        <v>14357.8</v>
      </c>
      <c r="L105" s="48">
        <v>320507</v>
      </c>
    </row>
    <row r="106" spans="1:12" x14ac:dyDescent="0.25">
      <c r="A106" s="48" t="s">
        <v>156</v>
      </c>
      <c r="B106" s="48">
        <v>291253.42100000003</v>
      </c>
      <c r="C106" s="48">
        <v>1067.3</v>
      </c>
      <c r="D106" s="48">
        <v>771.9</v>
      </c>
      <c r="E106" s="48">
        <v>1272.9000000000001</v>
      </c>
      <c r="F106" s="48">
        <v>0</v>
      </c>
      <c r="G106" s="48">
        <v>2865.6</v>
      </c>
      <c r="H106" s="48">
        <v>10916.2</v>
      </c>
      <c r="I106" s="48" t="s">
        <v>16</v>
      </c>
      <c r="J106" s="48" t="s">
        <v>16</v>
      </c>
      <c r="K106" s="48">
        <v>14558.9</v>
      </c>
      <c r="L106" s="48">
        <v>322706.2</v>
      </c>
    </row>
    <row r="107" spans="1:12" x14ac:dyDescent="0.25">
      <c r="A107" s="48" t="s">
        <v>157</v>
      </c>
      <c r="B107" s="48">
        <v>291690.27899999998</v>
      </c>
      <c r="C107" s="48">
        <v>953.6</v>
      </c>
      <c r="D107" s="48">
        <v>774.1</v>
      </c>
      <c r="E107" s="48">
        <v>1422.7</v>
      </c>
      <c r="F107" s="48">
        <v>0</v>
      </c>
      <c r="G107" s="48">
        <v>2865.7</v>
      </c>
      <c r="H107" s="48">
        <v>10943</v>
      </c>
      <c r="I107" s="48" t="s">
        <v>16</v>
      </c>
      <c r="J107" s="48" t="s">
        <v>16</v>
      </c>
      <c r="K107" s="48">
        <v>14282.3</v>
      </c>
      <c r="L107" s="48">
        <v>322931.7</v>
      </c>
    </row>
    <row r="108" spans="1:12" x14ac:dyDescent="0.25">
      <c r="A108" s="48" t="s">
        <v>158</v>
      </c>
      <c r="B108" s="48">
        <v>293280.26300000004</v>
      </c>
      <c r="C108" s="48">
        <v>832.2</v>
      </c>
      <c r="D108" s="48">
        <v>776.1</v>
      </c>
      <c r="E108" s="48">
        <v>1355.6</v>
      </c>
      <c r="F108" s="48">
        <v>0</v>
      </c>
      <c r="G108" s="48">
        <v>3229</v>
      </c>
      <c r="H108" s="48">
        <v>10947.7</v>
      </c>
      <c r="I108" s="48" t="s">
        <v>16</v>
      </c>
      <c r="J108" s="48" t="s">
        <v>16</v>
      </c>
      <c r="K108" s="48">
        <v>14770.2</v>
      </c>
      <c r="L108" s="48">
        <v>325191.09999999998</v>
      </c>
    </row>
    <row r="109" spans="1:12" x14ac:dyDescent="0.25">
      <c r="A109" s="48" t="s">
        <v>159</v>
      </c>
      <c r="B109" s="48">
        <v>288871.21400000004</v>
      </c>
      <c r="C109" s="48">
        <v>793.4</v>
      </c>
      <c r="D109" s="48">
        <v>756.9</v>
      </c>
      <c r="E109" s="48">
        <v>1504.2</v>
      </c>
      <c r="F109" s="48">
        <v>0</v>
      </c>
      <c r="G109" s="48">
        <v>4626.6000000000004</v>
      </c>
      <c r="H109" s="48">
        <v>12924.7</v>
      </c>
      <c r="I109" s="48" t="s">
        <v>16</v>
      </c>
      <c r="J109" s="48" t="s">
        <v>16</v>
      </c>
      <c r="K109" s="48">
        <v>13551</v>
      </c>
      <c r="L109" s="48">
        <v>323028</v>
      </c>
    </row>
    <row r="110" spans="1:12" x14ac:dyDescent="0.25">
      <c r="A110" s="48" t="s">
        <v>160</v>
      </c>
      <c r="B110" s="48">
        <v>292571.2</v>
      </c>
      <c r="C110" s="48">
        <v>793.6</v>
      </c>
      <c r="D110" s="48">
        <v>758.7</v>
      </c>
      <c r="E110" s="48">
        <v>1682.7</v>
      </c>
      <c r="F110" s="48">
        <v>0</v>
      </c>
      <c r="G110" s="48">
        <v>17489.3</v>
      </c>
      <c r="H110" s="48">
        <v>12544.7</v>
      </c>
      <c r="I110" s="48" t="s">
        <v>16</v>
      </c>
      <c r="J110" s="48" t="s">
        <v>16</v>
      </c>
      <c r="K110" s="48">
        <v>13585.2</v>
      </c>
      <c r="L110" s="48">
        <v>339425.4</v>
      </c>
    </row>
    <row r="111" spans="1:12" x14ac:dyDescent="0.25">
      <c r="A111" s="48" t="s">
        <v>161</v>
      </c>
      <c r="B111" s="48">
        <v>304400.5</v>
      </c>
      <c r="C111" s="48">
        <v>793.7</v>
      </c>
      <c r="D111" s="48">
        <v>759.8</v>
      </c>
      <c r="E111" s="48">
        <v>1807.6</v>
      </c>
      <c r="F111" s="48">
        <v>0</v>
      </c>
      <c r="G111" s="48">
        <v>28562.2</v>
      </c>
      <c r="H111" s="48">
        <v>12579.4</v>
      </c>
      <c r="I111" s="48" t="s">
        <v>16</v>
      </c>
      <c r="J111" s="48" t="s">
        <v>16</v>
      </c>
      <c r="K111" s="48">
        <v>13619.2</v>
      </c>
      <c r="L111" s="48">
        <v>362522.4</v>
      </c>
    </row>
    <row r="112" spans="1:12" x14ac:dyDescent="0.25">
      <c r="A112" s="48" t="s">
        <v>162</v>
      </c>
      <c r="B112" s="48">
        <v>304399.40000000002</v>
      </c>
      <c r="C112" s="48">
        <v>782.3</v>
      </c>
      <c r="D112" s="48">
        <v>750</v>
      </c>
      <c r="E112" s="48">
        <v>1807.4</v>
      </c>
      <c r="F112" s="48">
        <v>0</v>
      </c>
      <c r="G112" s="48">
        <v>37371.5</v>
      </c>
      <c r="H112" s="48">
        <v>12479.7</v>
      </c>
      <c r="I112" s="48" t="s">
        <v>16</v>
      </c>
      <c r="J112" s="48" t="s">
        <v>16</v>
      </c>
      <c r="K112" s="48">
        <v>13492.7</v>
      </c>
      <c r="L112" s="48">
        <v>371083</v>
      </c>
    </row>
    <row r="113" spans="1:12" x14ac:dyDescent="0.25">
      <c r="A113" s="48" t="s">
        <v>163</v>
      </c>
      <c r="B113" s="48">
        <v>314805.8</v>
      </c>
      <c r="C113" s="48">
        <v>699</v>
      </c>
      <c r="D113" s="48">
        <v>751.5</v>
      </c>
      <c r="E113" s="48">
        <v>1807.3</v>
      </c>
      <c r="F113" s="48">
        <v>0</v>
      </c>
      <c r="G113" s="48">
        <v>45787.1</v>
      </c>
      <c r="H113" s="48">
        <v>12405.2</v>
      </c>
      <c r="I113" s="48" t="s">
        <v>16</v>
      </c>
      <c r="J113" s="48" t="s">
        <v>16</v>
      </c>
      <c r="K113" s="48">
        <v>13483.4</v>
      </c>
      <c r="L113" s="48">
        <v>389739.3</v>
      </c>
    </row>
    <row r="114" spans="1:12" x14ac:dyDescent="0.25">
      <c r="A114" s="48" t="s">
        <v>164</v>
      </c>
      <c r="B114" s="48">
        <v>338051.85590433003</v>
      </c>
      <c r="C114" s="48">
        <v>699.10796994000009</v>
      </c>
      <c r="D114" s="48">
        <v>752.79360149000001</v>
      </c>
      <c r="E114" s="48">
        <v>1833.2</v>
      </c>
      <c r="F114" s="48">
        <v>0</v>
      </c>
      <c r="G114" s="48">
        <v>67706.399999999994</v>
      </c>
      <c r="H114" s="48">
        <v>12435.5</v>
      </c>
      <c r="I114" s="48" t="s">
        <v>16</v>
      </c>
      <c r="J114" s="48" t="s">
        <v>16</v>
      </c>
      <c r="K114" s="48">
        <v>12214.7</v>
      </c>
      <c r="L114" s="48">
        <v>433693.6</v>
      </c>
    </row>
    <row r="115" spans="1:12" x14ac:dyDescent="0.25">
      <c r="A115" s="48" t="s">
        <v>165</v>
      </c>
      <c r="B115" s="48">
        <v>338320.05525867001</v>
      </c>
      <c r="C115" s="48">
        <v>699.26096497000003</v>
      </c>
      <c r="D115" s="48">
        <v>755.6</v>
      </c>
      <c r="E115" s="48">
        <v>1833.1</v>
      </c>
      <c r="F115" s="48">
        <v>0</v>
      </c>
      <c r="G115" s="48">
        <v>73345.7</v>
      </c>
      <c r="H115" s="48">
        <v>12440.8</v>
      </c>
      <c r="I115" s="48" t="s">
        <v>16</v>
      </c>
      <c r="J115" s="48" t="s">
        <v>16</v>
      </c>
      <c r="K115" s="48">
        <v>12124.9</v>
      </c>
      <c r="L115" s="48">
        <v>439519.4</v>
      </c>
    </row>
    <row r="116" spans="1:12" x14ac:dyDescent="0.25">
      <c r="A116" s="48" t="s">
        <v>166</v>
      </c>
      <c r="B116" s="48">
        <v>338668.31698603998</v>
      </c>
      <c r="C116" s="48">
        <v>641.43098654999994</v>
      </c>
      <c r="D116" s="48">
        <v>756.94105922000006</v>
      </c>
      <c r="E116" s="48">
        <v>2008.2</v>
      </c>
      <c r="F116" s="48">
        <v>0</v>
      </c>
      <c r="G116" s="48">
        <v>72984.100000000006</v>
      </c>
      <c r="H116" s="48">
        <v>12447.2</v>
      </c>
      <c r="I116" s="48" t="s">
        <v>16</v>
      </c>
      <c r="J116" s="48" t="s">
        <v>16</v>
      </c>
      <c r="K116" s="48">
        <v>12198.2</v>
      </c>
      <c r="L116" s="48">
        <v>439704.4</v>
      </c>
    </row>
    <row r="117" spans="1:12" x14ac:dyDescent="0.25">
      <c r="A117" s="48" t="s">
        <v>167</v>
      </c>
      <c r="B117" s="48">
        <v>332706.86139699002</v>
      </c>
      <c r="C117" s="48">
        <v>641.08406014000002</v>
      </c>
      <c r="D117" s="48">
        <v>757.80529617999991</v>
      </c>
      <c r="E117" s="48">
        <v>2008.102973</v>
      </c>
      <c r="F117" s="48">
        <v>0</v>
      </c>
      <c r="G117" s="48">
        <v>52865.148999999998</v>
      </c>
      <c r="H117" s="48">
        <v>12454.852459</v>
      </c>
      <c r="I117" s="48" t="s">
        <v>16</v>
      </c>
      <c r="J117" s="48" t="s">
        <v>16</v>
      </c>
      <c r="K117" s="48">
        <v>12167.116265000001</v>
      </c>
      <c r="L117" s="48">
        <v>413600.97145000001</v>
      </c>
    </row>
    <row r="118" spans="1:12" x14ac:dyDescent="0.25">
      <c r="A118" s="48" t="s">
        <v>168</v>
      </c>
      <c r="B118" s="48">
        <v>334031.7</v>
      </c>
      <c r="C118" s="48">
        <v>637.73854984000002</v>
      </c>
      <c r="D118" s="48">
        <v>766.71815621000007</v>
      </c>
      <c r="E118" s="48">
        <v>2143.2502469999999</v>
      </c>
      <c r="F118" s="48">
        <v>0</v>
      </c>
      <c r="G118" s="48">
        <v>52847.911999999997</v>
      </c>
      <c r="H118" s="48">
        <v>12519.787122</v>
      </c>
      <c r="I118" s="48" t="s">
        <v>16</v>
      </c>
      <c r="J118" s="48" t="s">
        <v>16</v>
      </c>
      <c r="K118" s="48">
        <v>12178.879666999999</v>
      </c>
      <c r="L118" s="48">
        <v>415125.98836800002</v>
      </c>
    </row>
    <row r="119" spans="1:12" x14ac:dyDescent="0.25">
      <c r="A119" s="48" t="s">
        <v>169</v>
      </c>
      <c r="B119" s="48">
        <v>338828.69785274001</v>
      </c>
      <c r="C119" s="48">
        <v>637.91973770999994</v>
      </c>
      <c r="D119" s="48">
        <v>767.76913861000003</v>
      </c>
      <c r="E119" s="48">
        <v>2319.3483249999999</v>
      </c>
      <c r="F119" s="48">
        <v>0</v>
      </c>
      <c r="G119" s="48">
        <v>56651.428999999996</v>
      </c>
      <c r="H119" s="48">
        <v>12446.055681</v>
      </c>
      <c r="I119" s="48" t="s">
        <v>16</v>
      </c>
      <c r="J119" s="48" t="s">
        <v>16</v>
      </c>
      <c r="K119" s="48">
        <v>12210.558514</v>
      </c>
      <c r="L119" s="48">
        <v>423861.77824999997</v>
      </c>
    </row>
    <row r="120" spans="1:12" x14ac:dyDescent="0.25">
      <c r="A120" s="48" t="s">
        <v>170</v>
      </c>
      <c r="B120" s="48">
        <v>343733.47404663003</v>
      </c>
      <c r="C120" s="48">
        <v>638.09508544999994</v>
      </c>
      <c r="D120" s="48">
        <v>768.45326519000002</v>
      </c>
      <c r="E120" s="48">
        <v>2469.2765890000001</v>
      </c>
      <c r="F120" s="48">
        <v>0</v>
      </c>
      <c r="G120" s="48">
        <v>60740.475400000003</v>
      </c>
      <c r="H120" s="48">
        <v>12401.894</v>
      </c>
      <c r="I120" s="48" t="s">
        <v>16</v>
      </c>
      <c r="J120" s="48" t="s">
        <v>16</v>
      </c>
      <c r="K120" s="48">
        <v>12227.041528</v>
      </c>
      <c r="L120" s="48">
        <v>432978.70991400001</v>
      </c>
    </row>
    <row r="121" spans="1:12" x14ac:dyDescent="0.25">
      <c r="A121" s="48" t="s">
        <v>171</v>
      </c>
      <c r="B121" s="48">
        <v>334338.60639386997</v>
      </c>
      <c r="C121" s="48">
        <v>617.47289653999997</v>
      </c>
      <c r="D121" s="48">
        <v>760.95067213999994</v>
      </c>
      <c r="E121" s="48">
        <v>2468.2036320000002</v>
      </c>
      <c r="F121" s="48">
        <v>0</v>
      </c>
      <c r="G121" s="48">
        <v>62470.044300000001</v>
      </c>
      <c r="H121" s="48">
        <v>12288.159901000001</v>
      </c>
      <c r="I121" s="48" t="s">
        <v>16</v>
      </c>
      <c r="J121" s="48" t="s">
        <v>16</v>
      </c>
      <c r="K121" s="48">
        <v>11937.972319</v>
      </c>
      <c r="L121" s="48">
        <v>424881.41020599997</v>
      </c>
    </row>
    <row r="122" spans="1:12" x14ac:dyDescent="0.25">
      <c r="A122" s="48" t="s">
        <v>172</v>
      </c>
      <c r="B122" s="48">
        <v>360215.68682278</v>
      </c>
      <c r="C122" s="48">
        <v>617.65106171000002</v>
      </c>
      <c r="D122" s="48">
        <v>761.83360505999997</v>
      </c>
      <c r="E122" s="48">
        <v>2468.1306760000002</v>
      </c>
      <c r="F122" s="48">
        <v>0</v>
      </c>
      <c r="G122" s="48">
        <v>62086.451272999999</v>
      </c>
      <c r="H122" s="48">
        <v>12214.407311000001</v>
      </c>
      <c r="I122" s="48" t="s">
        <v>16</v>
      </c>
      <c r="J122" s="48" t="s">
        <v>16</v>
      </c>
      <c r="K122" s="48">
        <v>11696.537861999999</v>
      </c>
      <c r="L122" s="48">
        <v>450060.69861199998</v>
      </c>
    </row>
    <row r="123" spans="1:12" x14ac:dyDescent="0.25">
      <c r="A123" s="48" t="s">
        <v>173</v>
      </c>
      <c r="B123" s="48">
        <v>382772.61063208</v>
      </c>
      <c r="C123" s="48">
        <v>617.81773623999993</v>
      </c>
      <c r="D123" s="48">
        <v>762.4819422999999</v>
      </c>
      <c r="E123" s="48">
        <v>2468.062426</v>
      </c>
      <c r="F123" s="48">
        <v>0</v>
      </c>
      <c r="G123" s="48">
        <v>74725.788889000003</v>
      </c>
      <c r="H123" s="48">
        <v>12239.143690999999</v>
      </c>
      <c r="I123" s="48" t="s">
        <v>16</v>
      </c>
      <c r="J123" s="48" t="s">
        <v>16</v>
      </c>
      <c r="K123" s="48">
        <v>10903.139584</v>
      </c>
      <c r="L123" s="48">
        <v>484489.04489999998</v>
      </c>
    </row>
    <row r="124" spans="1:12" x14ac:dyDescent="0.25">
      <c r="A124" s="48" t="s">
        <v>174</v>
      </c>
      <c r="B124" s="48">
        <v>383273.64182729</v>
      </c>
      <c r="C124" s="48">
        <v>619.82895375999999</v>
      </c>
      <c r="D124" s="48">
        <v>765.42958471999998</v>
      </c>
      <c r="E124" s="48">
        <v>2466.7238710000001</v>
      </c>
      <c r="F124" s="48">
        <v>0</v>
      </c>
      <c r="G124" s="48">
        <v>81161.310230000003</v>
      </c>
      <c r="H124" s="48">
        <v>12050.068029</v>
      </c>
      <c r="I124" s="48" t="s">
        <v>16</v>
      </c>
      <c r="J124" s="48" t="s">
        <v>16</v>
      </c>
      <c r="K124" s="48">
        <v>10883.072362999999</v>
      </c>
      <c r="L124" s="48">
        <v>491220.07485999999</v>
      </c>
    </row>
    <row r="125" spans="1:12" x14ac:dyDescent="0.25">
      <c r="A125" s="48" t="s">
        <v>175</v>
      </c>
      <c r="B125" s="48">
        <v>395287.92328748998</v>
      </c>
      <c r="C125" s="48">
        <v>600.21475305000001</v>
      </c>
      <c r="D125" s="48">
        <v>766.04246810999996</v>
      </c>
      <c r="E125" s="48">
        <v>2466.6539760000001</v>
      </c>
      <c r="F125" s="48">
        <v>0</v>
      </c>
      <c r="G125" s="48">
        <v>84581.217327000006</v>
      </c>
      <c r="H125" s="48">
        <v>12053.481721</v>
      </c>
      <c r="I125" s="48" t="s">
        <v>16</v>
      </c>
      <c r="J125" s="48" t="s">
        <v>16</v>
      </c>
      <c r="K125" s="48">
        <v>10625.884319000001</v>
      </c>
      <c r="L125" s="48">
        <v>506381.41785099998</v>
      </c>
    </row>
    <row r="126" spans="1:12" x14ac:dyDescent="0.25">
      <c r="A126" s="48" t="s">
        <v>176</v>
      </c>
      <c r="B126" s="48">
        <v>398691.78391428001</v>
      </c>
      <c r="C126" s="48">
        <v>680.03779735000001</v>
      </c>
      <c r="D126" s="48">
        <v>766.53191024</v>
      </c>
      <c r="E126" s="48">
        <v>2638.6938140000002</v>
      </c>
      <c r="F126" s="48">
        <v>0</v>
      </c>
      <c r="G126" s="48">
        <v>76954.283137999999</v>
      </c>
      <c r="H126" s="48">
        <v>12122.406177000001</v>
      </c>
      <c r="I126" s="48" t="s">
        <v>16</v>
      </c>
      <c r="J126" s="48" t="s">
        <v>16</v>
      </c>
      <c r="K126" s="48">
        <v>10654.817012</v>
      </c>
      <c r="L126" s="48">
        <v>502508.553763</v>
      </c>
    </row>
    <row r="127" spans="1:12" x14ac:dyDescent="0.25">
      <c r="A127" s="48" t="s">
        <v>177</v>
      </c>
      <c r="B127" s="48">
        <v>409480.37376178004</v>
      </c>
      <c r="C127" s="48">
        <v>610.76294596999992</v>
      </c>
      <c r="D127" s="48">
        <v>780.86756036999998</v>
      </c>
      <c r="E127" s="48">
        <v>2638.6698569999999</v>
      </c>
      <c r="F127" s="48">
        <v>0</v>
      </c>
      <c r="G127" s="48">
        <v>65368.924288000002</v>
      </c>
      <c r="H127" s="48">
        <v>12127.379805</v>
      </c>
      <c r="I127" s="48" t="s">
        <v>16</v>
      </c>
      <c r="J127" s="48" t="s">
        <v>16</v>
      </c>
      <c r="K127" s="48">
        <v>7909.1255570000003</v>
      </c>
      <c r="L127" s="48">
        <v>498916.10377500003</v>
      </c>
    </row>
    <row r="128" spans="1:12" x14ac:dyDescent="0.25">
      <c r="A128" s="48" t="s">
        <v>178</v>
      </c>
      <c r="B128" s="48">
        <v>407154.25441177003</v>
      </c>
      <c r="C128" s="48">
        <v>610.80710765999993</v>
      </c>
      <c r="D128" s="48">
        <v>781.68928601999994</v>
      </c>
      <c r="E128" s="48">
        <v>2536.2546349999998</v>
      </c>
      <c r="F128" s="48">
        <v>0</v>
      </c>
      <c r="G128" s="48">
        <v>53934.743160999999</v>
      </c>
      <c r="H128" s="48">
        <v>12070.14717</v>
      </c>
      <c r="I128" s="48" t="s">
        <v>16</v>
      </c>
      <c r="J128" s="48" t="s">
        <v>16</v>
      </c>
      <c r="K128" s="48">
        <v>7915.8700349999999</v>
      </c>
      <c r="L128" s="48">
        <v>485003.76580699999</v>
      </c>
    </row>
    <row r="129" spans="1:12" x14ac:dyDescent="0.25">
      <c r="A129" s="48" t="s">
        <v>179</v>
      </c>
      <c r="B129" s="48">
        <v>398784.03847971995</v>
      </c>
      <c r="C129" s="48">
        <v>610.33272697999996</v>
      </c>
      <c r="D129" s="48">
        <v>782.83696474999999</v>
      </c>
      <c r="E129" s="48">
        <v>2536.4729130000001</v>
      </c>
      <c r="F129" s="48">
        <v>0</v>
      </c>
      <c r="G129" s="48">
        <v>27969.201804</v>
      </c>
      <c r="H129" s="48">
        <v>12072.411232</v>
      </c>
      <c r="I129" s="48" t="s">
        <v>16</v>
      </c>
      <c r="J129" s="48" t="s">
        <v>16</v>
      </c>
      <c r="K129" s="48">
        <v>7931.6572699999997</v>
      </c>
      <c r="L129" s="48">
        <v>450686.95139100001</v>
      </c>
    </row>
    <row r="130" spans="1:12" x14ac:dyDescent="0.25">
      <c r="A130" s="48" t="s">
        <v>180</v>
      </c>
      <c r="B130" s="48">
        <v>377975.91623428999</v>
      </c>
      <c r="C130" s="48">
        <v>591.20960072000003</v>
      </c>
      <c r="D130" s="48">
        <v>782.47684319000007</v>
      </c>
      <c r="E130" s="48">
        <v>2536.68415</v>
      </c>
      <c r="F130" s="48">
        <v>0</v>
      </c>
      <c r="G130" s="48">
        <v>16793.933117</v>
      </c>
      <c r="H130" s="48">
        <v>11841.218386</v>
      </c>
      <c r="I130" s="48" t="s">
        <v>16</v>
      </c>
      <c r="J130" s="48" t="s">
        <v>16</v>
      </c>
      <c r="K130" s="48">
        <v>8002.3237449999997</v>
      </c>
      <c r="L130" s="48">
        <v>418523.76207599998</v>
      </c>
    </row>
    <row r="131" spans="1:12" x14ac:dyDescent="0.25">
      <c r="A131" s="48" t="s">
        <v>181</v>
      </c>
      <c r="B131" s="48">
        <v>344175.06146384001</v>
      </c>
      <c r="C131" s="48">
        <v>591.25490396999999</v>
      </c>
      <c r="D131" s="48">
        <v>783.32825412</v>
      </c>
      <c r="E131" s="48">
        <v>2536.902427</v>
      </c>
      <c r="F131" s="48">
        <v>0</v>
      </c>
      <c r="G131" s="48">
        <v>6364.5883270000004</v>
      </c>
      <c r="H131" s="48">
        <v>11905.303803999999</v>
      </c>
      <c r="I131" s="48" t="s">
        <v>16</v>
      </c>
      <c r="J131" s="48" t="s">
        <v>16</v>
      </c>
      <c r="K131" s="48">
        <v>8016.2224180000003</v>
      </c>
      <c r="L131" s="48">
        <v>374372.66159799998</v>
      </c>
    </row>
    <row r="132" spans="1:12" x14ac:dyDescent="0.25">
      <c r="A132" s="48" t="s">
        <v>182</v>
      </c>
      <c r="B132" s="48">
        <v>334526.63300173997</v>
      </c>
      <c r="C132" s="48">
        <v>1128.58106101</v>
      </c>
      <c r="D132" s="48">
        <v>783.80071564000002</v>
      </c>
      <c r="E132" s="48">
        <v>2525.0245500000001</v>
      </c>
      <c r="F132" s="48">
        <v>0</v>
      </c>
      <c r="G132" s="48">
        <v>4815.6099819999999</v>
      </c>
      <c r="H132" s="48">
        <v>12739.741593000001</v>
      </c>
      <c r="I132" s="48" t="s">
        <v>16</v>
      </c>
      <c r="J132" s="48" t="s">
        <v>16</v>
      </c>
      <c r="K132" s="48">
        <v>8034.5923069999999</v>
      </c>
      <c r="L132" s="48">
        <v>364553.98320999998</v>
      </c>
    </row>
    <row r="133" spans="1:12" x14ac:dyDescent="0.25">
      <c r="A133" s="48" t="s">
        <v>183</v>
      </c>
      <c r="B133" s="48">
        <v>315554.3</v>
      </c>
      <c r="C133" s="48">
        <v>1127.0657502899999</v>
      </c>
      <c r="D133" s="48">
        <v>786.40125698999998</v>
      </c>
      <c r="E133" s="48">
        <v>2525.2393000000002</v>
      </c>
      <c r="F133" s="48">
        <v>0</v>
      </c>
      <c r="G133" s="48">
        <v>4507.7875000000004</v>
      </c>
      <c r="H133" s="48">
        <v>12516.545727000001</v>
      </c>
      <c r="I133" s="48" t="s">
        <v>16</v>
      </c>
      <c r="J133" s="48" t="s">
        <v>16</v>
      </c>
      <c r="K133" s="48">
        <v>7505.0089209999996</v>
      </c>
      <c r="L133" s="48">
        <v>344522.32044899999</v>
      </c>
    </row>
    <row r="134" spans="1:12" x14ac:dyDescent="0.25">
      <c r="A134" s="48" t="s">
        <v>184</v>
      </c>
      <c r="B134" s="48">
        <v>314886.09999999998</v>
      </c>
      <c r="C134" s="48">
        <v>1078.0189372499999</v>
      </c>
      <c r="D134" s="48">
        <v>786.95302021000009</v>
      </c>
      <c r="E134" s="48">
        <v>2525.4540499999998</v>
      </c>
      <c r="F134" s="48">
        <v>0</v>
      </c>
      <c r="G134" s="48">
        <v>7791.5174999999999</v>
      </c>
      <c r="H134" s="48">
        <v>12553.159964</v>
      </c>
      <c r="I134" s="48" t="s">
        <v>16</v>
      </c>
      <c r="J134" s="48" t="s">
        <v>16</v>
      </c>
      <c r="K134" s="48">
        <v>7526.153601</v>
      </c>
      <c r="L134" s="48">
        <v>347147.35246899998</v>
      </c>
    </row>
    <row r="135" spans="1:12" x14ac:dyDescent="0.25">
      <c r="A135" s="48" t="s">
        <v>185</v>
      </c>
      <c r="B135" s="48">
        <v>314051.59999999998</v>
      </c>
      <c r="C135" s="48">
        <v>1068.3338518199998</v>
      </c>
      <c r="D135" s="48">
        <v>787.48096007000004</v>
      </c>
      <c r="E135" s="48">
        <v>2675.6480179999999</v>
      </c>
      <c r="F135" s="48">
        <v>0</v>
      </c>
      <c r="G135" s="48">
        <v>7665.85</v>
      </c>
      <c r="H135" s="48">
        <v>12565.397971</v>
      </c>
      <c r="I135" s="48" t="s">
        <v>16</v>
      </c>
      <c r="J135" s="48" t="s">
        <v>16</v>
      </c>
      <c r="K135" s="48">
        <v>6927.7684630000003</v>
      </c>
      <c r="L135" s="48">
        <v>345742.073569</v>
      </c>
    </row>
    <row r="136" spans="1:12" x14ac:dyDescent="0.25">
      <c r="A136" s="48" t="s">
        <v>186</v>
      </c>
      <c r="B136" s="48">
        <v>318587.82852385996</v>
      </c>
      <c r="C136" s="48">
        <v>1340.2911683</v>
      </c>
      <c r="D136" s="48">
        <v>806.14185123000004</v>
      </c>
      <c r="E136" s="48">
        <v>2675.862768</v>
      </c>
      <c r="F136" s="48">
        <v>0</v>
      </c>
      <c r="G136" s="48">
        <v>7761.4</v>
      </c>
      <c r="H136" s="48">
        <v>12546.575456</v>
      </c>
      <c r="I136" s="48" t="s">
        <v>16</v>
      </c>
      <c r="J136" s="48" t="s">
        <v>16</v>
      </c>
      <c r="K136" s="48">
        <v>6498.1662040000001</v>
      </c>
      <c r="L136" s="48">
        <v>350216.26597100002</v>
      </c>
    </row>
    <row r="137" spans="1:12" x14ac:dyDescent="0.25">
      <c r="A137" s="48" t="s">
        <v>187</v>
      </c>
      <c r="B137" s="48">
        <v>318253.28926823998</v>
      </c>
      <c r="C137" s="48">
        <v>1340.3361686600001</v>
      </c>
      <c r="D137" s="48">
        <v>806.50297101000001</v>
      </c>
      <c r="E137" s="48">
        <v>2676.067188</v>
      </c>
      <c r="F137" s="48">
        <v>0</v>
      </c>
      <c r="G137" s="48">
        <v>7761.4</v>
      </c>
      <c r="H137" s="48">
        <v>12478.990288000001</v>
      </c>
      <c r="I137" s="48" t="s">
        <v>16</v>
      </c>
      <c r="J137" s="48" t="s">
        <v>16</v>
      </c>
      <c r="K137" s="48">
        <v>5917.5016029999997</v>
      </c>
      <c r="L137" s="48">
        <v>349234.08748699998</v>
      </c>
    </row>
    <row r="138" spans="1:12" x14ac:dyDescent="0.25">
      <c r="A138" s="48" t="s">
        <v>188</v>
      </c>
      <c r="B138" s="48">
        <v>320319.81262268999</v>
      </c>
      <c r="C138" s="48">
        <v>1340.38146852</v>
      </c>
      <c r="D138" s="48">
        <v>806.64561315999993</v>
      </c>
      <c r="E138" s="48">
        <v>2876.2819380000001</v>
      </c>
      <c r="F138" s="48">
        <v>0</v>
      </c>
      <c r="G138" s="48">
        <v>6701.8</v>
      </c>
      <c r="H138" s="48">
        <v>12910.223187</v>
      </c>
      <c r="I138" s="48" t="s">
        <v>16</v>
      </c>
      <c r="J138" s="48" t="s">
        <v>16</v>
      </c>
      <c r="K138" s="48">
        <v>5939.4978449999999</v>
      </c>
      <c r="L138" s="48">
        <v>350894.642674</v>
      </c>
    </row>
    <row r="139" spans="1:12" x14ac:dyDescent="0.25">
      <c r="A139" s="48" t="s">
        <v>189</v>
      </c>
      <c r="B139" s="48">
        <v>320626.87257772998</v>
      </c>
      <c r="C139" s="48">
        <v>1433.0104291600001</v>
      </c>
      <c r="D139" s="48">
        <v>806.85857942999996</v>
      </c>
      <c r="E139" s="48">
        <v>2876.4897609999998</v>
      </c>
      <c r="F139" s="48">
        <v>0</v>
      </c>
      <c r="G139" s="48">
        <v>6646.9750000000004</v>
      </c>
      <c r="H139" s="48">
        <v>12479.086665999999</v>
      </c>
      <c r="I139" s="48" t="s">
        <v>16</v>
      </c>
      <c r="J139" s="48" t="s">
        <v>16</v>
      </c>
      <c r="K139" s="48">
        <v>5900.1902330000003</v>
      </c>
      <c r="L139" s="48">
        <v>350769.48324600002</v>
      </c>
    </row>
    <row r="140" spans="1:12" x14ac:dyDescent="0.25">
      <c r="A140" s="48" t="s">
        <v>190</v>
      </c>
      <c r="B140" s="48">
        <v>319129.46759926999</v>
      </c>
      <c r="C140" s="48">
        <v>1570.8901892199999</v>
      </c>
      <c r="D140" s="48">
        <v>807.25239566999994</v>
      </c>
      <c r="E140" s="48">
        <v>2876.7045109999999</v>
      </c>
      <c r="F140" s="48">
        <v>0</v>
      </c>
      <c r="G140" s="48">
        <v>7359.5749999999998</v>
      </c>
      <c r="H140" s="48">
        <v>12765.019288</v>
      </c>
      <c r="I140" s="48" t="s">
        <v>16</v>
      </c>
      <c r="J140" s="48" t="s">
        <v>16</v>
      </c>
      <c r="K140" s="48">
        <v>5905.7839110000004</v>
      </c>
      <c r="L140" s="48">
        <v>350414.69289399998</v>
      </c>
    </row>
    <row r="141" spans="1:12" x14ac:dyDescent="0.25">
      <c r="A141" s="48" t="s">
        <v>191</v>
      </c>
      <c r="B141" s="48">
        <v>320708.95778792002</v>
      </c>
      <c r="C141" s="48">
        <v>1542.80400166</v>
      </c>
      <c r="D141" s="48">
        <v>6883.4317791599997</v>
      </c>
      <c r="E141" s="48">
        <v>2872.0481089999998</v>
      </c>
      <c r="F141" s="48">
        <v>0</v>
      </c>
      <c r="G141" s="48">
        <v>7182.8</v>
      </c>
      <c r="H141" s="48">
        <v>12709.568300000001</v>
      </c>
      <c r="I141" s="48" t="s">
        <v>16</v>
      </c>
      <c r="J141" s="48" t="s">
        <v>16</v>
      </c>
      <c r="K141" s="48">
        <v>5919.8185279999998</v>
      </c>
      <c r="L141" s="48">
        <v>357819.42850600003</v>
      </c>
    </row>
    <row r="142" spans="1:12" x14ac:dyDescent="0.25">
      <c r="A142" s="48" t="s">
        <v>192</v>
      </c>
      <c r="B142" s="48">
        <v>325368.85100000002</v>
      </c>
      <c r="C142" s="48">
        <v>1543.74818046</v>
      </c>
      <c r="D142" s="48">
        <v>7412.4272756999999</v>
      </c>
      <c r="E142" s="48">
        <v>2555.3983779999999</v>
      </c>
      <c r="F142" s="48">
        <v>0</v>
      </c>
      <c r="G142" s="48">
        <v>8034.4750000000004</v>
      </c>
      <c r="H142" s="48">
        <v>12672.792482999999</v>
      </c>
      <c r="I142" s="48" t="s">
        <v>16</v>
      </c>
      <c r="J142" s="48" t="s">
        <v>16</v>
      </c>
      <c r="K142" s="48">
        <v>5940.8574669999998</v>
      </c>
      <c r="L142" s="48">
        <v>363528.54952200002</v>
      </c>
    </row>
    <row r="143" spans="1:12" x14ac:dyDescent="0.25">
      <c r="A143" s="48" t="s">
        <v>193</v>
      </c>
      <c r="B143" s="48">
        <v>325649.995</v>
      </c>
      <c r="C143" s="48">
        <v>1543.74818046</v>
      </c>
      <c r="D143" s="48">
        <v>7412.7291132700002</v>
      </c>
      <c r="E143" s="48">
        <v>2682.878952</v>
      </c>
      <c r="F143" s="48">
        <v>0</v>
      </c>
      <c r="G143" s="48">
        <v>8866.5</v>
      </c>
      <c r="H143" s="48">
        <v>12683.415025</v>
      </c>
      <c r="I143" s="48" t="s">
        <v>16</v>
      </c>
      <c r="J143" s="48" t="s">
        <v>16</v>
      </c>
      <c r="K143" s="48">
        <v>5949.1137570000001</v>
      </c>
      <c r="L143" s="48">
        <v>364788.37985500001</v>
      </c>
    </row>
    <row r="144" spans="1:12" x14ac:dyDescent="0.25">
      <c r="A144" s="48" t="s">
        <v>194</v>
      </c>
      <c r="B144" s="48">
        <v>325962.64500000002</v>
      </c>
      <c r="C144" s="48">
        <v>1543.74818046</v>
      </c>
      <c r="D144" s="48">
        <v>7412.9165164300002</v>
      </c>
      <c r="E144" s="48">
        <v>2682.984344</v>
      </c>
      <c r="F144" s="48">
        <v>0</v>
      </c>
      <c r="G144" s="48">
        <v>9549.9</v>
      </c>
      <c r="H144" s="48">
        <v>12685.972886</v>
      </c>
      <c r="I144" s="48" t="s">
        <v>16</v>
      </c>
      <c r="J144" s="48" t="s">
        <v>16</v>
      </c>
      <c r="K144" s="48">
        <v>5919.273545</v>
      </c>
      <c r="L144" s="48">
        <v>365757.44101200002</v>
      </c>
    </row>
    <row r="145" spans="1:12" x14ac:dyDescent="0.25">
      <c r="A145" s="48" t="s">
        <v>195</v>
      </c>
      <c r="B145" s="48">
        <v>322505.59999999998</v>
      </c>
      <c r="C145" s="48">
        <v>1515.8425942899999</v>
      </c>
      <c r="D145" s="48">
        <v>7279.17506701</v>
      </c>
      <c r="E145" s="48">
        <v>2683.0932499999999</v>
      </c>
      <c r="F145" s="48">
        <v>0</v>
      </c>
      <c r="G145" s="48">
        <v>9373.1749999999993</v>
      </c>
      <c r="H145" s="48">
        <v>12407.481803999999</v>
      </c>
      <c r="I145" s="48" t="s">
        <v>16</v>
      </c>
      <c r="J145" s="48" t="s">
        <v>16</v>
      </c>
      <c r="K145" s="48">
        <v>7213.3053289999998</v>
      </c>
      <c r="L145" s="48">
        <v>362977.70269200002</v>
      </c>
    </row>
    <row r="146" spans="1:12" x14ac:dyDescent="0.25">
      <c r="A146" s="48" t="s">
        <v>196</v>
      </c>
      <c r="B146" s="48">
        <v>323401.63900000002</v>
      </c>
      <c r="C146" s="48">
        <v>1515.8425942899999</v>
      </c>
      <c r="D146" s="48">
        <v>7279.4377103999996</v>
      </c>
      <c r="E146" s="48">
        <v>2683.2021559999998</v>
      </c>
      <c r="F146" s="48">
        <v>0</v>
      </c>
      <c r="G146" s="48">
        <v>8854.9750000000004</v>
      </c>
      <c r="H146" s="48">
        <v>12423.578645</v>
      </c>
      <c r="I146" s="48" t="s">
        <v>16</v>
      </c>
      <c r="J146" s="48" t="s">
        <v>16</v>
      </c>
      <c r="K146" s="48">
        <v>7171.2577419999998</v>
      </c>
      <c r="L146" s="48">
        <v>363329.93322000001</v>
      </c>
    </row>
    <row r="147" spans="1:12" x14ac:dyDescent="0.25">
      <c r="A147" s="48" t="s">
        <v>197</v>
      </c>
      <c r="B147" s="48">
        <v>323007.00599999999</v>
      </c>
      <c r="C147" s="48">
        <v>1515.8425942899999</v>
      </c>
      <c r="D147" s="48">
        <v>7279.6402586499999</v>
      </c>
      <c r="E147" s="48">
        <v>2683.300522</v>
      </c>
      <c r="F147" s="48">
        <v>0</v>
      </c>
      <c r="G147" s="48">
        <v>9883.625</v>
      </c>
      <c r="H147" s="48">
        <v>12465.282126</v>
      </c>
      <c r="I147" s="48" t="s">
        <v>16</v>
      </c>
      <c r="J147" s="48" t="s">
        <v>16</v>
      </c>
      <c r="K147" s="48">
        <v>7189.9963699999998</v>
      </c>
      <c r="L147" s="48">
        <v>364024.69296900003</v>
      </c>
    </row>
    <row r="148" spans="1:12" x14ac:dyDescent="0.25">
      <c r="A148" s="48" t="s">
        <v>198</v>
      </c>
      <c r="B148" s="48">
        <v>303570.33199999999</v>
      </c>
      <c r="C148" s="48">
        <v>1395.3687642800001</v>
      </c>
      <c r="D148" s="48">
        <v>6701.2796505299993</v>
      </c>
      <c r="E148" s="48">
        <v>2858.4094279999999</v>
      </c>
      <c r="F148" s="48">
        <v>0</v>
      </c>
      <c r="G148" s="48">
        <v>10370.299999999999</v>
      </c>
      <c r="H148" s="48">
        <v>12432.227352</v>
      </c>
      <c r="I148" s="48" t="s">
        <v>16</v>
      </c>
      <c r="J148" s="48" t="s">
        <v>16</v>
      </c>
      <c r="K148" s="48">
        <v>6713.9010950000002</v>
      </c>
      <c r="L148" s="48">
        <v>344041.81888099998</v>
      </c>
    </row>
    <row r="149" spans="1:12" x14ac:dyDescent="0.25">
      <c r="A149" s="48" t="s">
        <v>199</v>
      </c>
      <c r="B149" s="48">
        <v>305819.32799999998</v>
      </c>
      <c r="C149" s="48">
        <v>1395.3687642800001</v>
      </c>
      <c r="D149" s="48">
        <v>6701.4737082600004</v>
      </c>
      <c r="E149" s="48">
        <v>2658.519143</v>
      </c>
      <c r="F149" s="48">
        <v>0</v>
      </c>
      <c r="G149" s="48">
        <v>13498.47</v>
      </c>
      <c r="H149" s="48">
        <v>12506.038173000001</v>
      </c>
      <c r="I149" s="48" t="s">
        <v>16</v>
      </c>
      <c r="J149" s="48" t="s">
        <v>16</v>
      </c>
      <c r="K149" s="48">
        <v>6708.5528830000003</v>
      </c>
      <c r="L149" s="48">
        <v>349287.75113599998</v>
      </c>
    </row>
    <row r="150" spans="1:12" x14ac:dyDescent="0.25">
      <c r="A150" s="48" t="s">
        <v>200</v>
      </c>
      <c r="B150" s="48">
        <v>304111.929</v>
      </c>
      <c r="C150" s="48">
        <v>1395.3687642800001</v>
      </c>
      <c r="D150" s="48">
        <v>6701.7815367799994</v>
      </c>
      <c r="E150" s="48">
        <v>2658.6354940000001</v>
      </c>
      <c r="F150" s="48">
        <v>0</v>
      </c>
      <c r="G150" s="48">
        <v>12715.815000000001</v>
      </c>
      <c r="H150" s="48">
        <v>12549.436786</v>
      </c>
      <c r="I150" s="48" t="s">
        <v>16</v>
      </c>
      <c r="J150" s="48" t="s">
        <v>16</v>
      </c>
      <c r="K150" s="48">
        <v>6723.3293139999996</v>
      </c>
      <c r="L150" s="48">
        <v>346856.295789</v>
      </c>
    </row>
    <row r="151" spans="1:12" x14ac:dyDescent="0.25">
      <c r="A151" s="48" t="s">
        <v>201</v>
      </c>
      <c r="B151" s="48">
        <v>301806.23800000001</v>
      </c>
      <c r="C151" s="48">
        <v>1470.0148918800001</v>
      </c>
      <c r="D151" s="48">
        <v>6513.5100207299993</v>
      </c>
      <c r="E151" s="48">
        <v>2808.7256120000002</v>
      </c>
      <c r="F151" s="48">
        <v>0</v>
      </c>
      <c r="G151" s="48">
        <v>13342.49</v>
      </c>
      <c r="H151" s="48">
        <v>11725.362066</v>
      </c>
      <c r="I151" s="48" t="s">
        <v>16</v>
      </c>
      <c r="J151" s="48" t="s">
        <v>16</v>
      </c>
      <c r="K151" s="48">
        <v>6609.3571849999998</v>
      </c>
      <c r="L151" s="48">
        <v>344275.69817300001</v>
      </c>
    </row>
    <row r="152" spans="1:12" x14ac:dyDescent="0.25">
      <c r="A152" s="48" t="s">
        <v>202</v>
      </c>
      <c r="B152" s="48">
        <v>302612.02899999998</v>
      </c>
      <c r="C152" s="48">
        <v>1470.0148918800001</v>
      </c>
      <c r="D152" s="48">
        <v>6513.7564157799998</v>
      </c>
      <c r="E152" s="48">
        <v>2483.7895779999999</v>
      </c>
      <c r="F152" s="48">
        <v>0</v>
      </c>
      <c r="G152" s="48">
        <v>13685.195</v>
      </c>
      <c r="H152" s="48">
        <v>11768.911330999999</v>
      </c>
      <c r="I152" s="48" t="s">
        <v>16</v>
      </c>
      <c r="J152" s="48" t="s">
        <v>16</v>
      </c>
      <c r="K152" s="48">
        <v>6611.265907</v>
      </c>
      <c r="L152" s="48">
        <v>345144.96242200001</v>
      </c>
    </row>
    <row r="153" spans="1:12" x14ac:dyDescent="0.25">
      <c r="A153" s="48" t="s">
        <v>203</v>
      </c>
      <c r="B153" s="48">
        <v>303331.86</v>
      </c>
      <c r="C153" s="48">
        <v>1470.0148918800001</v>
      </c>
      <c r="D153" s="48">
        <v>6514.1189126600002</v>
      </c>
      <c r="E153" s="48">
        <v>2383.9146230000001</v>
      </c>
      <c r="F153" s="48">
        <v>0</v>
      </c>
      <c r="G153" s="48">
        <v>14989.6085</v>
      </c>
      <c r="H153" s="48">
        <v>11773.005456999999</v>
      </c>
      <c r="I153" s="48" t="s">
        <v>16</v>
      </c>
      <c r="J153" s="48" t="s">
        <v>16</v>
      </c>
      <c r="K153" s="48">
        <v>6485.0898690000004</v>
      </c>
      <c r="L153" s="48">
        <v>346947.61200600001</v>
      </c>
    </row>
    <row r="154" spans="1:12" x14ac:dyDescent="0.25">
      <c r="A154" s="48" t="s">
        <v>204</v>
      </c>
      <c r="B154" s="48">
        <v>302777.03600000002</v>
      </c>
      <c r="C154" s="48">
        <v>1469.1675737999999</v>
      </c>
      <c r="D154" s="48">
        <v>6510.7076217200001</v>
      </c>
      <c r="E154" s="48">
        <v>2384.055519</v>
      </c>
      <c r="F154" s="48">
        <v>0</v>
      </c>
      <c r="G154" s="48">
        <v>31357.39</v>
      </c>
      <c r="H154" s="48">
        <v>11801.548917</v>
      </c>
      <c r="I154" s="48" t="s">
        <v>16</v>
      </c>
      <c r="J154" s="48" t="s">
        <v>16</v>
      </c>
      <c r="K154" s="48">
        <v>6491.7039690000001</v>
      </c>
      <c r="L154" s="48">
        <v>362791.60995000001</v>
      </c>
    </row>
    <row r="155" spans="1:12" x14ac:dyDescent="0.25">
      <c r="A155" s="48" t="s">
        <v>205</v>
      </c>
      <c r="B155" s="48">
        <v>316945.08799999999</v>
      </c>
      <c r="C155" s="48">
        <v>1469.1675737999999</v>
      </c>
      <c r="D155" s="48">
        <v>6511.0316956800007</v>
      </c>
      <c r="E155" s="48">
        <v>2285.2070399999998</v>
      </c>
      <c r="F155" s="48">
        <v>0</v>
      </c>
      <c r="G155" s="48">
        <v>37855.74</v>
      </c>
      <c r="H155" s="48">
        <v>11817.875314999999</v>
      </c>
      <c r="I155" s="48" t="s">
        <v>16</v>
      </c>
      <c r="J155" s="48" t="s">
        <v>16</v>
      </c>
      <c r="K155" s="48">
        <v>6598.7461160000003</v>
      </c>
      <c r="L155" s="48">
        <v>383482.85526099999</v>
      </c>
    </row>
    <row r="156" spans="1:12" x14ac:dyDescent="0.25">
      <c r="A156" s="48" t="s">
        <v>206</v>
      </c>
      <c r="B156" s="48">
        <v>318422.36499999999</v>
      </c>
      <c r="C156" s="48">
        <v>1469.1675737999999</v>
      </c>
      <c r="D156" s="48">
        <v>6511.4599318599994</v>
      </c>
      <c r="E156" s="48">
        <v>2285.4767980000001</v>
      </c>
      <c r="F156" s="48">
        <v>0</v>
      </c>
      <c r="G156" s="48">
        <v>40740.275000000001</v>
      </c>
      <c r="H156" s="48">
        <v>11821.729826000001</v>
      </c>
      <c r="I156" s="48" t="s">
        <v>16</v>
      </c>
      <c r="J156" s="48" t="s">
        <v>16</v>
      </c>
      <c r="K156" s="48">
        <v>6522.4178119999997</v>
      </c>
      <c r="L156" s="48">
        <v>387772.89206099999</v>
      </c>
    </row>
    <row r="157" spans="1:12" x14ac:dyDescent="0.25">
      <c r="A157" s="48" t="s">
        <v>207</v>
      </c>
      <c r="B157" s="48">
        <v>320774.448194</v>
      </c>
      <c r="C157" s="48">
        <v>1453.52155483</v>
      </c>
      <c r="D157" s="48">
        <v>6442.51670276</v>
      </c>
      <c r="E157" s="48">
        <v>2285.433098</v>
      </c>
      <c r="F157" s="48">
        <v>0</v>
      </c>
      <c r="G157" s="48">
        <v>40583.035000000003</v>
      </c>
      <c r="H157" s="48">
        <v>11837.444955999999</v>
      </c>
      <c r="I157" s="48" t="s">
        <v>16</v>
      </c>
      <c r="J157" s="48" t="s">
        <v>16</v>
      </c>
      <c r="K157" s="48">
        <v>6795.3918540000004</v>
      </c>
      <c r="L157" s="48">
        <v>390171.79135999997</v>
      </c>
    </row>
    <row r="158" spans="1:12" x14ac:dyDescent="0.25">
      <c r="A158" s="48" t="s">
        <v>208</v>
      </c>
      <c r="B158" s="48">
        <v>325299.19895052002</v>
      </c>
      <c r="C158" s="48">
        <v>1805.2258216</v>
      </c>
      <c r="D158" s="48">
        <v>6442.8912882900004</v>
      </c>
      <c r="E158" s="48">
        <v>2285.5328979999999</v>
      </c>
      <c r="F158" s="48">
        <v>0</v>
      </c>
      <c r="G158" s="48">
        <v>45137.152999999998</v>
      </c>
      <c r="H158" s="48">
        <v>11793.595703000001</v>
      </c>
      <c r="I158" s="48" t="s">
        <v>16</v>
      </c>
      <c r="J158" s="48" t="s">
        <v>16</v>
      </c>
      <c r="K158" s="48">
        <v>6738.1478569999999</v>
      </c>
      <c r="L158" s="48">
        <v>399501.74551799998</v>
      </c>
    </row>
    <row r="159" spans="1:12" x14ac:dyDescent="0.25">
      <c r="A159" s="48" t="s">
        <v>209</v>
      </c>
      <c r="B159" s="48">
        <v>330350.23430064</v>
      </c>
      <c r="C159" s="48">
        <v>1805.2258216</v>
      </c>
      <c r="D159" s="48">
        <v>6443.4070343200001</v>
      </c>
      <c r="E159" s="48">
        <v>2285.6572719999999</v>
      </c>
      <c r="F159" s="48">
        <v>0</v>
      </c>
      <c r="G159" s="48">
        <v>50817.459499999997</v>
      </c>
      <c r="H159" s="48">
        <v>11770.727831</v>
      </c>
      <c r="I159" s="48" t="s">
        <v>16</v>
      </c>
      <c r="J159" s="48" t="s">
        <v>16</v>
      </c>
      <c r="K159" s="48">
        <v>6700.0490040000004</v>
      </c>
      <c r="L159" s="48">
        <v>410172.76076400001</v>
      </c>
    </row>
    <row r="160" spans="1:12" x14ac:dyDescent="0.25">
      <c r="A160" s="48" t="s">
        <v>210</v>
      </c>
      <c r="B160" s="48">
        <v>336196.19920229999</v>
      </c>
      <c r="C160" s="48">
        <v>2172.0059848699998</v>
      </c>
      <c r="D160" s="48">
        <v>6161.61368769</v>
      </c>
      <c r="E160" s="48">
        <v>2285.7418720000001</v>
      </c>
      <c r="F160" s="48">
        <v>0</v>
      </c>
      <c r="G160" s="48">
        <v>54741.842299999997</v>
      </c>
      <c r="H160" s="48">
        <v>11625.446564</v>
      </c>
      <c r="I160" s="48" t="s">
        <v>16</v>
      </c>
      <c r="J160" s="48" t="s">
        <v>16</v>
      </c>
      <c r="K160" s="48">
        <v>7439.2654620000003</v>
      </c>
      <c r="L160" s="48">
        <v>420622.11507300002</v>
      </c>
    </row>
    <row r="161" spans="1:12" x14ac:dyDescent="0.25">
      <c r="A161" s="48" t="s">
        <v>211</v>
      </c>
      <c r="B161" s="48">
        <v>384897.93261754001</v>
      </c>
      <c r="C161" s="48">
        <v>2172.0122848699998</v>
      </c>
      <c r="D161" s="48">
        <v>6162.0676938999995</v>
      </c>
      <c r="E161" s="48">
        <v>2014.3613290000001</v>
      </c>
      <c r="F161" s="48">
        <v>0</v>
      </c>
      <c r="G161" s="48">
        <v>67705.261799999993</v>
      </c>
      <c r="H161" s="48">
        <v>11509.559972999999</v>
      </c>
      <c r="I161" s="48" t="s">
        <v>16</v>
      </c>
      <c r="J161" s="48" t="s">
        <v>16</v>
      </c>
      <c r="K161" s="48">
        <v>7440.798828</v>
      </c>
      <c r="L161" s="48">
        <v>481901.99452599999</v>
      </c>
    </row>
    <row r="162" spans="1:12" x14ac:dyDescent="0.25">
      <c r="A162" s="48" t="s">
        <v>212</v>
      </c>
      <c r="B162" s="48">
        <v>393013.62947153003</v>
      </c>
      <c r="C162" s="48">
        <v>2245.8848882100001</v>
      </c>
      <c r="D162" s="48">
        <v>6162.9942493100007</v>
      </c>
      <c r="E162" s="48">
        <v>2015.9737869999999</v>
      </c>
      <c r="F162" s="48">
        <v>0</v>
      </c>
      <c r="G162" s="48">
        <v>64318.180800000002</v>
      </c>
      <c r="H162" s="48">
        <v>11482.823938</v>
      </c>
      <c r="I162" s="48" t="s">
        <v>16</v>
      </c>
      <c r="J162" s="48" t="s">
        <v>16</v>
      </c>
      <c r="K162" s="48">
        <v>7460.5955510000003</v>
      </c>
      <c r="L162" s="48">
        <v>486700.08268499997</v>
      </c>
    </row>
    <row r="163" spans="1:12" x14ac:dyDescent="0.25">
      <c r="A163" s="48" t="s">
        <v>213</v>
      </c>
      <c r="B163" s="48">
        <v>397778.79049465002</v>
      </c>
      <c r="C163" s="48">
        <v>2269.8867722099999</v>
      </c>
      <c r="D163" s="48">
        <v>6206.3000003799998</v>
      </c>
      <c r="E163" s="48">
        <v>2016.4226369999999</v>
      </c>
      <c r="F163" s="48">
        <v>0</v>
      </c>
      <c r="G163" s="48">
        <v>64462.117250000003</v>
      </c>
      <c r="H163" s="48">
        <v>11454.166112999999</v>
      </c>
      <c r="I163" s="48" t="s">
        <v>16</v>
      </c>
      <c r="J163" s="48" t="s">
        <v>16</v>
      </c>
      <c r="K163" s="48">
        <v>7810.7093569999997</v>
      </c>
      <c r="L163" s="48">
        <v>491998.39262399997</v>
      </c>
    </row>
    <row r="164" spans="1:12" x14ac:dyDescent="0.25">
      <c r="A164" s="48" t="s">
        <v>214</v>
      </c>
      <c r="B164" s="48">
        <v>400935.16422096995</v>
      </c>
      <c r="C164" s="48">
        <v>2424.3930147699998</v>
      </c>
      <c r="D164" s="48">
        <v>6207.1895144499995</v>
      </c>
      <c r="E164" s="48">
        <v>2017.339295</v>
      </c>
      <c r="F164" s="48">
        <v>0</v>
      </c>
      <c r="G164" s="48">
        <v>60069.890249999997</v>
      </c>
      <c r="H164" s="48">
        <v>11402.315871999999</v>
      </c>
      <c r="I164" s="48" t="s">
        <v>16</v>
      </c>
      <c r="J164" s="48" t="s">
        <v>16</v>
      </c>
      <c r="K164" s="48">
        <v>7824.9930039999999</v>
      </c>
      <c r="L164" s="48">
        <v>490881.285171</v>
      </c>
    </row>
    <row r="165" spans="1:12" x14ac:dyDescent="0.25">
      <c r="A165" s="48" t="s">
        <v>215</v>
      </c>
      <c r="B165" s="48">
        <v>403453.17440558004</v>
      </c>
      <c r="C165" s="48">
        <v>2424.3930147699998</v>
      </c>
      <c r="D165" s="48">
        <v>6208.0381079899998</v>
      </c>
      <c r="E165" s="48">
        <v>2017.1523529999999</v>
      </c>
      <c r="F165" s="48">
        <v>0</v>
      </c>
      <c r="G165" s="48">
        <v>58556.662750000003</v>
      </c>
      <c r="H165" s="48">
        <v>11112.172377000001</v>
      </c>
      <c r="I165" s="48" t="s">
        <v>16</v>
      </c>
      <c r="J165" s="48" t="s">
        <v>16</v>
      </c>
      <c r="K165" s="48">
        <v>7797.8782680000004</v>
      </c>
      <c r="L165" s="48">
        <v>491569.47127699998</v>
      </c>
    </row>
    <row r="166" spans="1:12" x14ac:dyDescent="0.25">
      <c r="A166" s="48" t="s">
        <v>216</v>
      </c>
      <c r="B166" s="48">
        <v>408178.71234288003</v>
      </c>
      <c r="C166" s="48">
        <v>2553.6395251199997</v>
      </c>
      <c r="D166" s="48">
        <v>6437.3836742100002</v>
      </c>
      <c r="E166" s="48">
        <v>2017.3553019999999</v>
      </c>
      <c r="F166" s="48">
        <v>0</v>
      </c>
      <c r="G166" s="48">
        <v>48994</v>
      </c>
      <c r="H166" s="48">
        <v>11041.757937</v>
      </c>
      <c r="I166" s="48" t="s">
        <v>16</v>
      </c>
      <c r="J166" s="48" t="s">
        <v>16</v>
      </c>
      <c r="K166" s="48">
        <v>7822.3406439999999</v>
      </c>
      <c r="L166" s="48">
        <v>487045.18942499999</v>
      </c>
    </row>
    <row r="167" spans="1:12" x14ac:dyDescent="0.25">
      <c r="A167" s="48" t="s">
        <v>217</v>
      </c>
      <c r="B167" s="48">
        <v>420109.35420459002</v>
      </c>
      <c r="C167" s="48">
        <v>2553.6395251199997</v>
      </c>
      <c r="D167" s="48">
        <v>6437.8745009599998</v>
      </c>
      <c r="E167" s="48">
        <v>2020.0360599999999</v>
      </c>
      <c r="F167" s="48">
        <v>0</v>
      </c>
      <c r="G167" s="48">
        <v>29932.965</v>
      </c>
      <c r="H167" s="48">
        <v>10985.977623000001</v>
      </c>
      <c r="I167" s="48" t="s">
        <v>16</v>
      </c>
      <c r="J167" s="48" t="s">
        <v>16</v>
      </c>
      <c r="K167" s="48">
        <v>7873.5650409999998</v>
      </c>
      <c r="L167" s="48">
        <v>479913.41195500002</v>
      </c>
    </row>
    <row r="168" spans="1:12" x14ac:dyDescent="0.25">
      <c r="A168" s="48" t="s">
        <v>218</v>
      </c>
      <c r="B168" s="48">
        <v>420093.71149844001</v>
      </c>
      <c r="C168" s="48">
        <v>2553.6395251199997</v>
      </c>
      <c r="D168" s="48">
        <v>6438.2333528400004</v>
      </c>
      <c r="E168" s="48">
        <v>2017.8636100000001</v>
      </c>
      <c r="F168" s="48">
        <v>0</v>
      </c>
      <c r="G168" s="48">
        <v>30342.7075</v>
      </c>
      <c r="H168" s="48">
        <v>10722.229955999999</v>
      </c>
      <c r="I168" s="48" t="s">
        <v>16</v>
      </c>
      <c r="J168" s="48" t="s">
        <v>16</v>
      </c>
      <c r="K168" s="48">
        <v>7875.5541489999996</v>
      </c>
      <c r="L168" s="48">
        <v>480043.93959099997</v>
      </c>
    </row>
    <row r="169" spans="1:12" x14ac:dyDescent="0.25">
      <c r="A169" s="48" t="s">
        <v>219</v>
      </c>
      <c r="B169" s="48">
        <v>414432.52003100002</v>
      </c>
      <c r="C169" s="48">
        <v>2672.2045225900001</v>
      </c>
      <c r="D169" s="48">
        <v>6252.9977195500005</v>
      </c>
      <c r="E169" s="48">
        <v>2016.9720669999999</v>
      </c>
      <c r="F169" s="48">
        <v>0</v>
      </c>
      <c r="G169" s="48">
        <v>28797.25</v>
      </c>
      <c r="H169" s="48">
        <v>10671.155047</v>
      </c>
      <c r="I169" s="48" t="s">
        <v>16</v>
      </c>
      <c r="J169" s="48" t="s">
        <v>16</v>
      </c>
      <c r="K169" s="48">
        <v>8126.3971879999999</v>
      </c>
      <c r="L169" s="48">
        <v>472969.54657599999</v>
      </c>
    </row>
    <row r="170" spans="1:12" x14ac:dyDescent="0.25">
      <c r="A170" s="48" t="s">
        <v>220</v>
      </c>
      <c r="B170" s="48">
        <v>415850.52558389003</v>
      </c>
      <c r="C170" s="48">
        <v>2672.2045225900001</v>
      </c>
      <c r="D170" s="48">
        <v>6253.1942506699997</v>
      </c>
      <c r="E170" s="48">
        <v>2193.7057890000001</v>
      </c>
      <c r="F170" s="48">
        <v>0</v>
      </c>
      <c r="G170" s="48">
        <v>29726.184000000001</v>
      </c>
      <c r="H170" s="48">
        <v>10563.566667999999</v>
      </c>
      <c r="I170" s="48" t="s">
        <v>16</v>
      </c>
      <c r="J170" s="48" t="s">
        <v>16</v>
      </c>
      <c r="K170" s="48">
        <v>8150.6759050000001</v>
      </c>
      <c r="L170" s="48">
        <v>475410.05671999999</v>
      </c>
    </row>
    <row r="171" spans="1:12" x14ac:dyDescent="0.25">
      <c r="A171" s="48" t="s">
        <v>221</v>
      </c>
      <c r="B171" s="48">
        <v>417804.35738142999</v>
      </c>
      <c r="C171" s="48">
        <v>2672.2045225900001</v>
      </c>
      <c r="D171" s="48">
        <v>6253.4481518399998</v>
      </c>
      <c r="E171" s="48">
        <v>2193.95865</v>
      </c>
      <c r="F171" s="48">
        <v>0</v>
      </c>
      <c r="G171" s="48">
        <v>30972.091333</v>
      </c>
      <c r="H171" s="48">
        <v>10536.072123</v>
      </c>
      <c r="I171" s="48" t="s">
        <v>16</v>
      </c>
      <c r="J171" s="48" t="s">
        <v>16</v>
      </c>
      <c r="K171" s="48">
        <v>8157.8027140000004</v>
      </c>
      <c r="L171" s="48">
        <v>478589.93487599998</v>
      </c>
    </row>
    <row r="172" spans="1:12" x14ac:dyDescent="0.25">
      <c r="A172" s="48" t="s">
        <v>222</v>
      </c>
      <c r="B172" s="48">
        <v>407440.83987915999</v>
      </c>
      <c r="C172" s="48">
        <v>2619.4491790500001</v>
      </c>
      <c r="D172" s="48">
        <v>6077.1476659199998</v>
      </c>
      <c r="E172" s="48">
        <v>2193.9043299999998</v>
      </c>
      <c r="F172" s="48">
        <v>0</v>
      </c>
      <c r="G172" s="48">
        <v>34866.659706999999</v>
      </c>
      <c r="H172" s="48">
        <v>10477.569702999999</v>
      </c>
      <c r="I172" s="48" t="s">
        <v>16</v>
      </c>
      <c r="J172" s="48" t="s">
        <v>16</v>
      </c>
      <c r="K172" s="48">
        <v>8200.6547350000001</v>
      </c>
      <c r="L172" s="48">
        <v>471876.22519899998</v>
      </c>
    </row>
    <row r="173" spans="1:12" x14ac:dyDescent="0.25">
      <c r="A173" s="48" t="s">
        <v>223</v>
      </c>
      <c r="B173" s="48">
        <v>408128.90599305998</v>
      </c>
      <c r="C173" s="48">
        <v>2659.5508958800001</v>
      </c>
      <c r="D173" s="48">
        <v>6077.4053548299999</v>
      </c>
      <c r="E173" s="48">
        <v>2194.0036009999999</v>
      </c>
      <c r="F173" s="48">
        <v>0</v>
      </c>
      <c r="G173" s="48">
        <v>33471.209707000002</v>
      </c>
      <c r="H173" s="48">
        <v>10437.129124999999</v>
      </c>
      <c r="I173" s="48" t="s">
        <v>16</v>
      </c>
      <c r="J173" s="48" t="s">
        <v>16</v>
      </c>
      <c r="K173" s="48">
        <v>8864.8900730000005</v>
      </c>
      <c r="L173" s="48">
        <v>471833.09474999999</v>
      </c>
    </row>
    <row r="174" spans="1:12" x14ac:dyDescent="0.25">
      <c r="A174" s="48" t="s">
        <v>224</v>
      </c>
      <c r="B174" s="48">
        <v>408283.54724381003</v>
      </c>
      <c r="C174" s="48">
        <v>2659.5508958800001</v>
      </c>
      <c r="D174" s="48">
        <v>6077.5193128599994</v>
      </c>
      <c r="E174" s="48">
        <v>2345.4940940000001</v>
      </c>
      <c r="F174" s="48">
        <v>0</v>
      </c>
      <c r="G174" s="48">
        <v>33567.082759999998</v>
      </c>
      <c r="H174" s="48">
        <v>10316.216501999999</v>
      </c>
      <c r="I174" s="48" t="s">
        <v>16</v>
      </c>
      <c r="J174" s="48" t="s">
        <v>16</v>
      </c>
      <c r="K174" s="48">
        <v>8860.4175180000002</v>
      </c>
      <c r="L174" s="48">
        <v>472109.82832700002</v>
      </c>
    </row>
    <row r="175" spans="1:12" x14ac:dyDescent="0.25">
      <c r="A175" s="48" t="s">
        <v>225</v>
      </c>
      <c r="B175" s="48">
        <v>419962.39230785996</v>
      </c>
      <c r="C175" s="48">
        <v>2699.6384781199999</v>
      </c>
      <c r="D175" s="48">
        <v>6169.1499368500008</v>
      </c>
      <c r="E175" s="48">
        <v>2125.8867690000002</v>
      </c>
      <c r="F175" s="48">
        <v>0</v>
      </c>
      <c r="G175" s="48">
        <v>30078.888214999999</v>
      </c>
      <c r="H175" s="48">
        <v>10246.749097</v>
      </c>
      <c r="I175" s="48" t="s">
        <v>16</v>
      </c>
      <c r="J175" s="48" t="s">
        <v>16</v>
      </c>
      <c r="K175" s="48">
        <v>8849.6714539999994</v>
      </c>
      <c r="L175" s="48">
        <v>480132.37625799997</v>
      </c>
    </row>
    <row r="176" spans="1:12" x14ac:dyDescent="0.25">
      <c r="A176" s="48" t="s">
        <v>226</v>
      </c>
      <c r="B176" s="48">
        <v>420693.67794536997</v>
      </c>
      <c r="C176" s="48">
        <v>2699.6384781199999</v>
      </c>
      <c r="D176" s="48">
        <v>6169.3232688100006</v>
      </c>
      <c r="E176" s="48">
        <v>2126.41291</v>
      </c>
      <c r="F176" s="48">
        <v>0</v>
      </c>
      <c r="G176" s="48">
        <v>27466.518100000001</v>
      </c>
      <c r="H176" s="48">
        <v>10085.52621</v>
      </c>
      <c r="I176" s="48" t="s">
        <v>16</v>
      </c>
      <c r="J176" s="48" t="s">
        <v>16</v>
      </c>
      <c r="K176" s="48">
        <v>8874.3674129999999</v>
      </c>
      <c r="L176" s="48">
        <v>478115.46432500001</v>
      </c>
    </row>
    <row r="177" spans="1:12" x14ac:dyDescent="0.25">
      <c r="A177" s="48" t="s">
        <v>227</v>
      </c>
      <c r="B177" s="48">
        <v>422224.82216682</v>
      </c>
      <c r="C177" s="48">
        <v>2709.5334500599997</v>
      </c>
      <c r="D177" s="48">
        <v>6169.4745629099998</v>
      </c>
      <c r="E177" s="48">
        <v>2179.083889</v>
      </c>
      <c r="F177" s="48">
        <v>0</v>
      </c>
      <c r="G177" s="48">
        <v>27610.8256</v>
      </c>
      <c r="H177" s="48">
        <v>9932.704823</v>
      </c>
      <c r="I177" s="48" t="s">
        <v>16</v>
      </c>
      <c r="J177" s="48" t="s">
        <v>16</v>
      </c>
      <c r="K177" s="48">
        <v>8892.6852560000007</v>
      </c>
      <c r="L177" s="48">
        <v>479719.12974800001</v>
      </c>
    </row>
    <row r="178" spans="1:12" x14ac:dyDescent="0.25">
      <c r="A178" s="48" t="s">
        <v>228</v>
      </c>
      <c r="B178" s="48">
        <v>412539.72699912998</v>
      </c>
      <c r="C178" s="48">
        <v>2675.56239624</v>
      </c>
      <c r="D178" s="48">
        <v>6091.8605585900004</v>
      </c>
      <c r="E178" s="48">
        <v>2181.0683009999998</v>
      </c>
      <c r="F178" s="48">
        <v>0</v>
      </c>
      <c r="G178" s="48">
        <v>30042.613000000001</v>
      </c>
      <c r="H178" s="48">
        <v>9805.0034369999994</v>
      </c>
      <c r="I178" s="48" t="s">
        <v>16</v>
      </c>
      <c r="J178" s="48" t="s">
        <v>16</v>
      </c>
      <c r="K178" s="48">
        <v>8841.9474690000006</v>
      </c>
      <c r="L178" s="48">
        <v>472177.78216100001</v>
      </c>
    </row>
    <row r="179" spans="1:12" x14ac:dyDescent="0.25">
      <c r="A179" s="48" t="s">
        <v>229</v>
      </c>
      <c r="B179" s="48">
        <v>415151.67741763999</v>
      </c>
      <c r="C179" s="48">
        <v>2674.1521711700002</v>
      </c>
      <c r="D179" s="48">
        <v>6092.0080634200003</v>
      </c>
      <c r="E179" s="48">
        <v>2180.9431639999998</v>
      </c>
      <c r="F179" s="48">
        <v>0</v>
      </c>
      <c r="G179" s="48">
        <v>28536.7605</v>
      </c>
      <c r="H179" s="48">
        <v>9753.3045050000001</v>
      </c>
      <c r="I179" s="48" t="s">
        <v>16</v>
      </c>
      <c r="J179" s="48" t="s">
        <v>16</v>
      </c>
      <c r="K179" s="48">
        <v>8865.8742619999994</v>
      </c>
      <c r="L179" s="48">
        <v>473254.72008300002</v>
      </c>
    </row>
    <row r="180" spans="1:12" x14ac:dyDescent="0.25">
      <c r="A180" s="48" t="s">
        <v>230</v>
      </c>
      <c r="B180" s="48">
        <v>417464.38801309996</v>
      </c>
      <c r="C180" s="48">
        <v>2674.1521711700002</v>
      </c>
      <c r="D180" s="48">
        <v>6092.1350259799992</v>
      </c>
      <c r="E180" s="48">
        <v>2182.2205760000002</v>
      </c>
      <c r="F180" s="48">
        <v>0</v>
      </c>
      <c r="G180" s="48">
        <v>27675.440500000001</v>
      </c>
      <c r="H180" s="48">
        <v>9649.4873729999999</v>
      </c>
      <c r="I180" s="48" t="s">
        <v>16</v>
      </c>
      <c r="J180" s="48" t="s">
        <v>16</v>
      </c>
      <c r="K180" s="48">
        <v>8852.8136219999997</v>
      </c>
      <c r="L180" s="48">
        <v>474590.63728099997</v>
      </c>
    </row>
    <row r="181" spans="1:12" x14ac:dyDescent="0.25">
      <c r="A181" s="48" t="s">
        <v>231</v>
      </c>
      <c r="B181" s="48">
        <v>418534.966977</v>
      </c>
      <c r="C181" s="48">
        <v>2652.75264788</v>
      </c>
      <c r="D181" s="48">
        <v>6043.5220173999996</v>
      </c>
      <c r="E181" s="48">
        <v>2182.8092379999998</v>
      </c>
      <c r="F181" s="48">
        <v>0</v>
      </c>
      <c r="G181" s="48">
        <v>28235.130499999999</v>
      </c>
      <c r="H181" s="48">
        <v>9550.1141609999995</v>
      </c>
      <c r="I181" s="48" t="s">
        <v>16</v>
      </c>
      <c r="J181" s="48" t="s">
        <v>16</v>
      </c>
      <c r="K181" s="48">
        <v>9131.7232390000008</v>
      </c>
      <c r="L181" s="48">
        <v>476331.01877999998</v>
      </c>
    </row>
    <row r="182" spans="1:12" x14ac:dyDescent="0.25">
      <c r="A182" s="48" t="s">
        <v>232</v>
      </c>
      <c r="B182" s="48">
        <v>419826.75824008003</v>
      </c>
      <c r="C182" s="48">
        <v>2680.1286785399998</v>
      </c>
      <c r="D182" s="48">
        <v>6043.6161141700004</v>
      </c>
      <c r="E182" s="48">
        <v>2183.7292010000001</v>
      </c>
      <c r="F182" s="48">
        <v>0</v>
      </c>
      <c r="G182" s="48">
        <v>28690.537</v>
      </c>
      <c r="H182" s="48">
        <v>9485.8844370000006</v>
      </c>
      <c r="I182" s="48" t="s">
        <v>16</v>
      </c>
      <c r="J182" s="48" t="s">
        <v>16</v>
      </c>
      <c r="K182" s="48">
        <v>9155.3077580000008</v>
      </c>
      <c r="L182" s="48">
        <v>478065.96142900002</v>
      </c>
    </row>
    <row r="183" spans="1:12" x14ac:dyDescent="0.25">
      <c r="A183" s="48" t="s">
        <v>233</v>
      </c>
      <c r="B183" s="48">
        <v>420293.99964776001</v>
      </c>
      <c r="C183" s="48">
        <v>2677.7790655200001</v>
      </c>
      <c r="D183" s="48">
        <v>6043.7198507900002</v>
      </c>
      <c r="E183" s="48">
        <v>2185.3762120000001</v>
      </c>
      <c r="F183" s="48">
        <v>0</v>
      </c>
      <c r="G183" s="48">
        <v>29291.897000000001</v>
      </c>
      <c r="H183" s="48">
        <v>9432.4406770000005</v>
      </c>
      <c r="I183" s="48" t="s">
        <v>16</v>
      </c>
      <c r="J183" s="48" t="s">
        <v>16</v>
      </c>
      <c r="K183" s="48">
        <v>9028.2143680000008</v>
      </c>
      <c r="L183" s="48">
        <v>478953.426821</v>
      </c>
    </row>
    <row r="184" spans="1:12" x14ac:dyDescent="0.25">
      <c r="A184" s="48" t="s">
        <v>234</v>
      </c>
      <c r="B184" s="48">
        <v>422662.64383974997</v>
      </c>
      <c r="C184" s="48">
        <v>2645.2941030000002</v>
      </c>
      <c r="D184" s="48">
        <v>5969.7771967500003</v>
      </c>
      <c r="E184" s="48">
        <v>2188.7180750000002</v>
      </c>
      <c r="F184" s="48">
        <v>0</v>
      </c>
      <c r="G184" s="48">
        <v>26696.9817</v>
      </c>
      <c r="H184" s="48">
        <v>9370.2984049999995</v>
      </c>
      <c r="I184" s="48" t="s">
        <v>16</v>
      </c>
      <c r="J184" s="48" t="s">
        <v>16</v>
      </c>
      <c r="K184" s="48">
        <v>8971.8211850000007</v>
      </c>
      <c r="L184" s="48">
        <v>478505.53450399998</v>
      </c>
    </row>
    <row r="185" spans="1:12" x14ac:dyDescent="0.25">
      <c r="A185" s="48" t="s">
        <v>235</v>
      </c>
      <c r="B185" s="48">
        <v>424602.15029639</v>
      </c>
      <c r="C185" s="48">
        <v>2704.6621529399999</v>
      </c>
      <c r="D185" s="48">
        <v>5969.91299497</v>
      </c>
      <c r="E185" s="48">
        <v>2179.904587</v>
      </c>
      <c r="F185" s="48">
        <v>0</v>
      </c>
      <c r="G185" s="48">
        <v>26626.076099999998</v>
      </c>
      <c r="H185" s="48">
        <v>9242.6839099999997</v>
      </c>
      <c r="I185" s="48" t="s">
        <v>16</v>
      </c>
      <c r="J185" s="48" t="s">
        <v>16</v>
      </c>
      <c r="K185" s="48">
        <v>8985.8238309999997</v>
      </c>
      <c r="L185" s="48">
        <v>480311.21387199999</v>
      </c>
    </row>
    <row r="186" spans="1:12" x14ac:dyDescent="0.25">
      <c r="A186" s="48" t="s">
        <v>236</v>
      </c>
      <c r="B186" s="48">
        <v>428127.55365903996</v>
      </c>
      <c r="C186" s="48">
        <v>2703.4188527900001</v>
      </c>
      <c r="D186" s="48">
        <v>5970.0167128800003</v>
      </c>
      <c r="E186" s="48">
        <v>1933.5955280000001</v>
      </c>
      <c r="F186" s="48">
        <v>0</v>
      </c>
      <c r="G186" s="48">
        <v>28919.731400000001</v>
      </c>
      <c r="H186" s="48">
        <v>9144.7265520000001</v>
      </c>
      <c r="I186" s="48" t="s">
        <v>16</v>
      </c>
      <c r="J186" s="48" t="s">
        <v>16</v>
      </c>
      <c r="K186" s="48">
        <v>8987.4090840000008</v>
      </c>
      <c r="L186" s="48">
        <v>485786.45178900001</v>
      </c>
    </row>
    <row r="187" spans="1:12" x14ac:dyDescent="0.25">
      <c r="A187" s="48" t="s">
        <v>237</v>
      </c>
      <c r="B187" s="48">
        <v>423866.35605202004</v>
      </c>
      <c r="C187" s="48">
        <v>2790.2885102399996</v>
      </c>
      <c r="D187" s="48">
        <v>6139.9641790100004</v>
      </c>
      <c r="E187" s="48">
        <v>1926.8805070000001</v>
      </c>
      <c r="F187" s="48">
        <v>0</v>
      </c>
      <c r="G187" s="48">
        <v>26701.534100000001</v>
      </c>
      <c r="H187" s="48">
        <v>9062.7434549999998</v>
      </c>
      <c r="I187" s="48" t="s">
        <v>16</v>
      </c>
      <c r="J187" s="48" t="s">
        <v>16</v>
      </c>
      <c r="K187" s="48">
        <v>8958.2937959999999</v>
      </c>
      <c r="L187" s="48">
        <v>479446.06059900002</v>
      </c>
    </row>
    <row r="188" spans="1:12" x14ac:dyDescent="0.25">
      <c r="A188" s="48" t="s">
        <v>238</v>
      </c>
      <c r="B188" s="48">
        <v>429359.23310111999</v>
      </c>
      <c r="C188" s="48">
        <v>2795.1718711599997</v>
      </c>
      <c r="D188" s="48">
        <v>6140.1163201199997</v>
      </c>
      <c r="E188" s="48">
        <v>1751.960484</v>
      </c>
      <c r="F188" s="48">
        <v>0</v>
      </c>
      <c r="G188" s="48">
        <v>19322.161486000001</v>
      </c>
      <c r="H188" s="48">
        <v>8935.3930529999998</v>
      </c>
      <c r="I188" s="48" t="s">
        <v>16</v>
      </c>
      <c r="J188" s="48" t="s">
        <v>16</v>
      </c>
      <c r="K188" s="48">
        <v>8928.056756</v>
      </c>
      <c r="L188" s="48">
        <v>477232.09307100001</v>
      </c>
    </row>
    <row r="189" spans="1:12" x14ac:dyDescent="0.25">
      <c r="A189" s="48" t="s">
        <v>239</v>
      </c>
      <c r="B189" s="48">
        <v>419196.04751428001</v>
      </c>
      <c r="C189" s="48">
        <v>2795.1718711599997</v>
      </c>
      <c r="D189" s="48">
        <v>6140.2688128299997</v>
      </c>
      <c r="E189" s="48">
        <v>1751.9945230000001</v>
      </c>
      <c r="F189" s="48">
        <v>0</v>
      </c>
      <c r="G189" s="48">
        <v>6564.0130319999998</v>
      </c>
      <c r="H189" s="48">
        <v>8846.3801449999992</v>
      </c>
      <c r="I189" s="48" t="s">
        <v>16</v>
      </c>
      <c r="J189" s="48" t="s">
        <v>16</v>
      </c>
      <c r="K189" s="48">
        <v>8910.4057749999993</v>
      </c>
      <c r="L189" s="48">
        <v>454204.28167300002</v>
      </c>
    </row>
    <row r="190" spans="1:12" x14ac:dyDescent="0.25">
      <c r="A190" s="48" t="s">
        <v>240</v>
      </c>
      <c r="B190" s="48">
        <v>435049.28526746004</v>
      </c>
      <c r="C190" s="48">
        <v>3074.4327133800002</v>
      </c>
      <c r="D190" s="48">
        <v>6431.06804164</v>
      </c>
      <c r="E190" s="48">
        <v>1852.020567</v>
      </c>
      <c r="F190" s="48">
        <v>0</v>
      </c>
      <c r="G190" s="48">
        <v>8136.4304419999999</v>
      </c>
      <c r="H190" s="48">
        <v>8741.4494119999999</v>
      </c>
      <c r="I190" s="48" t="s">
        <v>16</v>
      </c>
      <c r="J190" s="48" t="s">
        <v>16</v>
      </c>
      <c r="K190" s="48">
        <v>8977.8195959999994</v>
      </c>
      <c r="L190" s="48">
        <v>472262.506039</v>
      </c>
    </row>
    <row r="191" spans="1:12" x14ac:dyDescent="0.25">
      <c r="A191" s="48" t="s">
        <v>241</v>
      </c>
      <c r="B191" s="48">
        <v>436741.76765653002</v>
      </c>
      <c r="C191" s="48">
        <v>3074.4327133800002</v>
      </c>
      <c r="D191" s="48">
        <v>6431.2436863599996</v>
      </c>
      <c r="E191" s="48">
        <v>1852.054893</v>
      </c>
      <c r="F191" s="48">
        <v>0</v>
      </c>
      <c r="G191" s="48">
        <v>9078.8555020000003</v>
      </c>
      <c r="H191" s="48">
        <v>8583.2383989999998</v>
      </c>
      <c r="I191" s="48" t="s">
        <v>16</v>
      </c>
      <c r="J191" s="48" t="s">
        <v>16</v>
      </c>
      <c r="K191" s="48">
        <v>6814.6021430000001</v>
      </c>
      <c r="L191" s="48">
        <v>472576.19499300001</v>
      </c>
    </row>
    <row r="192" spans="1:12" x14ac:dyDescent="0.25">
      <c r="A192" s="48" t="s">
        <v>242</v>
      </c>
      <c r="B192" s="48">
        <v>434231.96203453996</v>
      </c>
      <c r="C192" s="48">
        <v>3153.5277596599999</v>
      </c>
      <c r="D192" s="48">
        <v>6431.4395661300005</v>
      </c>
      <c r="E192" s="48">
        <v>1852.088113</v>
      </c>
      <c r="F192" s="48">
        <v>0</v>
      </c>
      <c r="G192" s="48">
        <v>12693.385933</v>
      </c>
      <c r="H192" s="48">
        <v>7791.2560599999997</v>
      </c>
      <c r="I192" s="48" t="s">
        <v>16</v>
      </c>
      <c r="J192" s="48" t="s">
        <v>16</v>
      </c>
      <c r="K192" s="48">
        <v>7316.238687</v>
      </c>
      <c r="L192" s="48">
        <v>473469.89815399999</v>
      </c>
    </row>
    <row r="193" spans="1:12" x14ac:dyDescent="0.25">
      <c r="A193" s="48" t="s">
        <v>243</v>
      </c>
      <c r="B193" s="48">
        <v>432209.46350900002</v>
      </c>
      <c r="C193" s="48">
        <v>3183.1637380100001</v>
      </c>
      <c r="D193" s="48">
        <v>6488.2148353900002</v>
      </c>
      <c r="E193" s="48">
        <v>1852.1224400000001</v>
      </c>
      <c r="F193" s="48">
        <v>0</v>
      </c>
      <c r="G193" s="48">
        <v>16444.346374000001</v>
      </c>
      <c r="H193" s="48">
        <v>6681.6484790000004</v>
      </c>
      <c r="I193" s="48" t="s">
        <v>16</v>
      </c>
      <c r="J193" s="48" t="s">
        <v>16</v>
      </c>
      <c r="K193" s="48">
        <v>7296.920314</v>
      </c>
      <c r="L193" s="48">
        <v>474267.886069</v>
      </c>
    </row>
    <row r="194" spans="1:12" x14ac:dyDescent="0.25">
      <c r="A194" s="48" t="s">
        <v>244</v>
      </c>
      <c r="B194" s="48">
        <v>426293.57092282001</v>
      </c>
      <c r="C194" s="48">
        <v>3174.9434760900003</v>
      </c>
      <c r="D194" s="48">
        <v>6488.49683663</v>
      </c>
      <c r="E194" s="48">
        <v>1852.1567660000001</v>
      </c>
      <c r="F194" s="48">
        <v>0</v>
      </c>
      <c r="G194" s="48">
        <v>11930.570825000001</v>
      </c>
      <c r="H194" s="48">
        <v>6631.810571</v>
      </c>
      <c r="I194" s="48" t="s">
        <v>16</v>
      </c>
      <c r="J194" s="48" t="s">
        <v>16</v>
      </c>
      <c r="K194" s="48">
        <v>7321.2461659999999</v>
      </c>
      <c r="L194" s="48">
        <v>463692.79556400003</v>
      </c>
    </row>
    <row r="195" spans="1:12" x14ac:dyDescent="0.25">
      <c r="A195" s="48" t="s">
        <v>245</v>
      </c>
      <c r="B195" s="48">
        <v>417921.66070488002</v>
      </c>
      <c r="C195" s="48">
        <v>3179.04242471</v>
      </c>
      <c r="D195" s="48">
        <v>6488.6651702700001</v>
      </c>
      <c r="E195" s="48">
        <v>1852.1877710000001</v>
      </c>
      <c r="F195" s="48">
        <v>0</v>
      </c>
      <c r="G195" s="48">
        <v>10564.193497</v>
      </c>
      <c r="H195" s="48">
        <v>6577.8784050000004</v>
      </c>
      <c r="I195" s="48" t="s">
        <v>16</v>
      </c>
      <c r="J195" s="48" t="s">
        <v>16</v>
      </c>
      <c r="K195" s="48">
        <v>7332.833842</v>
      </c>
      <c r="L195" s="48">
        <v>453916.46181499999</v>
      </c>
    </row>
    <row r="196" spans="1:12" x14ac:dyDescent="0.25">
      <c r="A196" s="48" t="s">
        <v>246</v>
      </c>
      <c r="B196" s="48">
        <v>414918.71631953999</v>
      </c>
      <c r="C196" s="48">
        <v>3190.7606257299999</v>
      </c>
      <c r="D196" s="48">
        <v>6482.3391793199999</v>
      </c>
      <c r="E196" s="48">
        <v>1852.222098</v>
      </c>
      <c r="F196" s="48">
        <v>0</v>
      </c>
      <c r="G196" s="48">
        <v>10342.246378</v>
      </c>
      <c r="H196" s="48">
        <v>6495.2351440000002</v>
      </c>
      <c r="I196" s="48" t="s">
        <v>16</v>
      </c>
      <c r="J196" s="48" t="s">
        <v>16</v>
      </c>
      <c r="K196" s="48">
        <v>7432.181208</v>
      </c>
      <c r="L196" s="48">
        <v>450713.70095299999</v>
      </c>
    </row>
    <row r="197" spans="1:12" x14ac:dyDescent="0.25">
      <c r="A197" s="48" t="s">
        <v>247</v>
      </c>
      <c r="B197" s="48">
        <v>418050.09283491998</v>
      </c>
      <c r="C197" s="48">
        <v>3244.0041718499997</v>
      </c>
      <c r="D197" s="48">
        <v>6482.6244328800003</v>
      </c>
      <c r="E197" s="48">
        <v>1852.2553170000001</v>
      </c>
      <c r="F197" s="48">
        <v>0</v>
      </c>
      <c r="G197" s="48">
        <v>9937.8675079999994</v>
      </c>
      <c r="H197" s="48">
        <v>6477.5509229999998</v>
      </c>
      <c r="I197" s="48" t="s">
        <v>16</v>
      </c>
      <c r="J197" s="48" t="s">
        <v>16</v>
      </c>
      <c r="K197" s="48">
        <v>7454.0107090000001</v>
      </c>
      <c r="L197" s="48">
        <v>453498.40589699999</v>
      </c>
    </row>
    <row r="198" spans="1:12" x14ac:dyDescent="0.25">
      <c r="A198" s="48" t="s">
        <v>248</v>
      </c>
      <c r="B198" s="48">
        <v>417312.75548354996</v>
      </c>
      <c r="C198" s="48">
        <v>3238.9516872899999</v>
      </c>
      <c r="D198" s="48">
        <v>6482.88054483</v>
      </c>
      <c r="E198" s="48">
        <v>1852.289644</v>
      </c>
      <c r="F198" s="48">
        <v>0</v>
      </c>
      <c r="G198" s="48">
        <v>13083.671944</v>
      </c>
      <c r="H198" s="48">
        <v>6458.0193149999996</v>
      </c>
      <c r="I198" s="48" t="s">
        <v>16</v>
      </c>
      <c r="J198" s="48" t="s">
        <v>16</v>
      </c>
      <c r="K198" s="48">
        <v>7474.4374029999999</v>
      </c>
      <c r="L198" s="48">
        <v>455903.00602199999</v>
      </c>
    </row>
    <row r="199" spans="1:12" x14ac:dyDescent="0.25">
      <c r="A199" s="48" t="s">
        <v>249</v>
      </c>
      <c r="B199" s="48">
        <v>414017.41053928004</v>
      </c>
      <c r="C199" s="48">
        <v>3217.98821761</v>
      </c>
      <c r="D199" s="48">
        <v>6376.2644012199999</v>
      </c>
      <c r="E199" s="48">
        <v>1851.8056730000001</v>
      </c>
      <c r="F199" s="48">
        <v>0</v>
      </c>
      <c r="G199" s="48">
        <v>13964.837906999999</v>
      </c>
      <c r="H199" s="48">
        <v>6461.617706</v>
      </c>
      <c r="I199" s="48" t="s">
        <v>16</v>
      </c>
      <c r="J199" s="48" t="s">
        <v>16</v>
      </c>
      <c r="K199" s="48">
        <v>7429.014467</v>
      </c>
      <c r="L199" s="48">
        <v>453318.93891099998</v>
      </c>
    </row>
    <row r="200" spans="1:12" x14ac:dyDescent="0.25">
      <c r="A200" s="48" t="s">
        <v>250</v>
      </c>
      <c r="B200" s="48">
        <v>413904.05992706999</v>
      </c>
      <c r="C200" s="48">
        <v>3208.1391060000001</v>
      </c>
      <c r="D200" s="48">
        <v>6376.4326634399995</v>
      </c>
      <c r="E200" s="48">
        <v>1851.825691</v>
      </c>
      <c r="F200" s="48">
        <v>0</v>
      </c>
      <c r="G200" s="48">
        <v>15211.59612</v>
      </c>
      <c r="H200" s="48">
        <v>6468.349733</v>
      </c>
      <c r="I200" s="48" t="s">
        <v>16</v>
      </c>
      <c r="J200" s="48" t="s">
        <v>16</v>
      </c>
      <c r="K200" s="48">
        <v>7449.8399230000005</v>
      </c>
      <c r="L200" s="48">
        <v>454470.24316299998</v>
      </c>
    </row>
    <row r="201" spans="1:12" x14ac:dyDescent="0.25">
      <c r="A201" s="48" t="s">
        <v>251</v>
      </c>
      <c r="B201" s="48">
        <v>414585.71115185</v>
      </c>
      <c r="C201" s="48">
        <v>3208.1391060000001</v>
      </c>
      <c r="D201" s="48">
        <v>6376.6018442499999</v>
      </c>
      <c r="E201" s="48">
        <v>1851.8457080000001</v>
      </c>
      <c r="F201" s="48">
        <v>0</v>
      </c>
      <c r="G201" s="48">
        <v>16505.310187999999</v>
      </c>
      <c r="H201" s="48">
        <v>6437.3743100000002</v>
      </c>
      <c r="I201" s="48" t="s">
        <v>16</v>
      </c>
      <c r="J201" s="48" t="s">
        <v>16</v>
      </c>
      <c r="K201" s="48">
        <v>8694.7474980000006</v>
      </c>
      <c r="L201" s="48">
        <v>457659.72980600002</v>
      </c>
    </row>
    <row r="202" spans="1:12" x14ac:dyDescent="0.25">
      <c r="A202" s="48" t="s">
        <v>252</v>
      </c>
      <c r="B202" s="48">
        <v>407450.06422051002</v>
      </c>
      <c r="C202" s="48">
        <v>3188.06360563</v>
      </c>
      <c r="D202" s="48">
        <v>6264.34675453</v>
      </c>
      <c r="E202" s="48">
        <v>1851.86508</v>
      </c>
      <c r="F202" s="48">
        <v>0</v>
      </c>
      <c r="G202" s="48">
        <v>19228.476480000001</v>
      </c>
      <c r="H202" s="48">
        <v>6454.7735510000002</v>
      </c>
      <c r="I202" s="48" t="s">
        <v>16</v>
      </c>
      <c r="J202" s="48">
        <v>1863.9335699999999</v>
      </c>
      <c r="K202" s="48">
        <v>6827.777274</v>
      </c>
      <c r="L202" s="48">
        <v>453129.30053499999</v>
      </c>
    </row>
    <row r="203" spans="1:12" x14ac:dyDescent="0.25">
      <c r="A203" s="48" t="s">
        <v>253</v>
      </c>
      <c r="B203" s="48">
        <v>410237.25676444999</v>
      </c>
      <c r="C203" s="48">
        <v>3179.3574519200001</v>
      </c>
      <c r="D203" s="48">
        <v>6264.4251110600007</v>
      </c>
      <c r="E203" s="48">
        <v>2158.8058270000001</v>
      </c>
      <c r="F203" s="48">
        <v>0</v>
      </c>
      <c r="G203" s="48">
        <v>13269.196196999999</v>
      </c>
      <c r="H203" s="48">
        <v>6445.9181259999996</v>
      </c>
      <c r="I203" s="48" t="s">
        <v>16</v>
      </c>
      <c r="J203" s="48">
        <v>1863.9335699999999</v>
      </c>
      <c r="K203" s="48">
        <v>6792.4251690000001</v>
      </c>
      <c r="L203" s="48">
        <v>450211.31821599999</v>
      </c>
    </row>
    <row r="204" spans="1:12" x14ac:dyDescent="0.25">
      <c r="A204" s="48" t="s">
        <v>254</v>
      </c>
      <c r="B204" s="48">
        <v>402225.67498648999</v>
      </c>
      <c r="C204" s="48">
        <v>3179.3574519200001</v>
      </c>
      <c r="D204" s="48">
        <v>6264.5133752399997</v>
      </c>
      <c r="E204" s="48">
        <v>2158.7586590000001</v>
      </c>
      <c r="F204" s="48">
        <v>0</v>
      </c>
      <c r="G204" s="48">
        <v>6655.215921</v>
      </c>
      <c r="H204" s="48">
        <v>6493.0315019999998</v>
      </c>
      <c r="I204" s="48" t="s">
        <v>16</v>
      </c>
      <c r="J204" s="48">
        <v>1863.9335699999999</v>
      </c>
      <c r="K204" s="48">
        <v>6926.1696410000004</v>
      </c>
      <c r="L204" s="48">
        <v>435766.65510600002</v>
      </c>
    </row>
    <row r="205" spans="1:12" x14ac:dyDescent="0.25">
      <c r="A205" s="48" t="s">
        <v>255</v>
      </c>
      <c r="B205" s="48">
        <v>397092.60409600002</v>
      </c>
      <c r="C205" s="48">
        <v>3295.2583780300001</v>
      </c>
      <c r="D205" s="48">
        <v>6518.0684383999996</v>
      </c>
      <c r="E205" s="48">
        <v>2454.7174620000001</v>
      </c>
      <c r="F205" s="48">
        <v>0</v>
      </c>
      <c r="G205" s="48">
        <v>1730.5860270000001</v>
      </c>
      <c r="H205" s="48">
        <v>6499.2513209999997</v>
      </c>
      <c r="I205" s="48" t="s">
        <v>16</v>
      </c>
      <c r="J205" s="48">
        <v>2113.9335700000001</v>
      </c>
      <c r="K205" s="48">
        <v>7912.0889598399535</v>
      </c>
      <c r="L205" s="48">
        <v>427616.50825299998</v>
      </c>
    </row>
    <row r="206" spans="1:12" x14ac:dyDescent="0.25">
      <c r="A206" s="48" t="s">
        <v>256</v>
      </c>
      <c r="B206" s="48">
        <v>376680.14289434004</v>
      </c>
      <c r="C206" s="48">
        <v>3286.0490971199997</v>
      </c>
      <c r="D206" s="48">
        <v>6518.1893869599999</v>
      </c>
      <c r="E206" s="48">
        <v>2325.2094630000001</v>
      </c>
      <c r="F206" s="48">
        <v>0</v>
      </c>
      <c r="G206" s="48">
        <v>1759.7407949999999</v>
      </c>
      <c r="H206" s="48">
        <v>6535.6164920000001</v>
      </c>
      <c r="I206" s="48" t="s">
        <v>16</v>
      </c>
      <c r="J206" s="48">
        <v>2113.9335700000001</v>
      </c>
      <c r="K206" s="48">
        <v>6983.2976680000002</v>
      </c>
      <c r="L206" s="48">
        <v>406202.179366</v>
      </c>
    </row>
    <row r="207" spans="1:12" x14ac:dyDescent="0.25">
      <c r="A207" s="48" t="s">
        <v>257</v>
      </c>
      <c r="B207" s="48">
        <v>376201.15467571997</v>
      </c>
      <c r="C207" s="48">
        <v>3286.0500511199998</v>
      </c>
      <c r="D207" s="48">
        <v>6518.2117962000002</v>
      </c>
      <c r="E207" s="48">
        <v>2325.2051620000002</v>
      </c>
      <c r="F207" s="48">
        <v>0</v>
      </c>
      <c r="G207" s="48">
        <v>1698.702086</v>
      </c>
      <c r="H207" s="48">
        <v>6567.7504079999999</v>
      </c>
      <c r="I207" s="48" t="s">
        <v>16</v>
      </c>
      <c r="J207" s="48">
        <v>2113.9335700000001</v>
      </c>
      <c r="K207" s="48">
        <v>6928.8141130000004</v>
      </c>
      <c r="L207" s="48">
        <v>405639.82186199998</v>
      </c>
    </row>
    <row r="208" spans="1:12" x14ac:dyDescent="0.25">
      <c r="A208" s="48" t="s">
        <v>258</v>
      </c>
      <c r="B208" s="48">
        <v>380302.20734084002</v>
      </c>
      <c r="C208" s="48">
        <v>2825.2360398999999</v>
      </c>
      <c r="D208" s="48">
        <v>6552.5672168599995</v>
      </c>
      <c r="E208" s="48">
        <v>2325.2004010000001</v>
      </c>
      <c r="F208" s="48">
        <v>0</v>
      </c>
      <c r="G208" s="48">
        <v>1769.980125</v>
      </c>
      <c r="H208" s="48">
        <v>6634.2814829999998</v>
      </c>
      <c r="I208" s="48" t="s">
        <v>16</v>
      </c>
      <c r="J208" s="48">
        <v>2113.9335700000001</v>
      </c>
      <c r="K208" s="48">
        <v>8206.6814310000009</v>
      </c>
      <c r="L208" s="48">
        <v>410730.08760799997</v>
      </c>
    </row>
    <row r="209" spans="1:12" x14ac:dyDescent="0.25">
      <c r="A209" s="48" t="s">
        <v>259</v>
      </c>
      <c r="B209" s="48">
        <v>382996.80717933003</v>
      </c>
      <c r="C209" s="48">
        <v>2825.2360398999999</v>
      </c>
      <c r="D209" s="48">
        <v>6552.6530640200008</v>
      </c>
      <c r="E209" s="48">
        <v>2325.1957940000002</v>
      </c>
      <c r="F209" s="48">
        <v>0</v>
      </c>
      <c r="G209" s="48">
        <v>1907.7019339999999</v>
      </c>
      <c r="H209" s="48">
        <v>6694.5797560000001</v>
      </c>
      <c r="I209" s="48" t="s">
        <v>16</v>
      </c>
      <c r="J209" s="48">
        <v>2113.9335700000001</v>
      </c>
      <c r="K209" s="48">
        <v>13619.269265999999</v>
      </c>
      <c r="L209" s="48">
        <v>419035.34584099997</v>
      </c>
    </row>
    <row r="210" spans="1:12" x14ac:dyDescent="0.25">
      <c r="A210" s="48" t="s">
        <v>260</v>
      </c>
      <c r="B210" s="48">
        <v>384946.77305214002</v>
      </c>
      <c r="C210" s="48">
        <v>2825.2360398999999</v>
      </c>
      <c r="D210" s="48">
        <v>6552.6156695</v>
      </c>
      <c r="E210" s="48">
        <v>2325.1910330000001</v>
      </c>
      <c r="F210" s="48">
        <v>0</v>
      </c>
      <c r="G210" s="48">
        <v>1894.0370789999999</v>
      </c>
      <c r="H210" s="48">
        <v>6730.2631279999996</v>
      </c>
      <c r="I210" s="48" t="s">
        <v>16</v>
      </c>
      <c r="J210" s="48">
        <v>2113.9335700000001</v>
      </c>
      <c r="K210" s="48">
        <v>13243.367894000001</v>
      </c>
      <c r="L210" s="48">
        <v>420631.41746600001</v>
      </c>
    </row>
    <row r="211" spans="1:12" x14ac:dyDescent="0.25">
      <c r="A211" s="48" t="s">
        <v>261</v>
      </c>
      <c r="B211" s="48">
        <v>388458.59750526003</v>
      </c>
      <c r="C211" s="48">
        <v>2905.3184335999999</v>
      </c>
      <c r="D211" s="48">
        <v>6762.8190583300002</v>
      </c>
      <c r="E211" s="48">
        <v>2474.1562789999998</v>
      </c>
      <c r="F211" s="48">
        <v>0</v>
      </c>
      <c r="G211" s="48">
        <v>1797.128817</v>
      </c>
      <c r="H211" s="48">
        <v>6813.1576100000002</v>
      </c>
      <c r="I211" s="48" t="s">
        <v>16</v>
      </c>
      <c r="J211" s="48">
        <v>2113.9335700000001</v>
      </c>
      <c r="K211" s="48">
        <v>8444.3945879999992</v>
      </c>
      <c r="L211" s="48">
        <v>419769.50586099998</v>
      </c>
    </row>
    <row r="212" spans="1:12" x14ac:dyDescent="0.25">
      <c r="A212" s="48" t="s">
        <v>262</v>
      </c>
      <c r="B212" s="48">
        <v>355019.72719235998</v>
      </c>
      <c r="C212" s="48">
        <v>2898.92290194</v>
      </c>
      <c r="D212" s="48">
        <v>6762.9096723500006</v>
      </c>
      <c r="E212" s="48">
        <v>2474.160081</v>
      </c>
      <c r="F212" s="48">
        <v>0</v>
      </c>
      <c r="G212" s="48">
        <v>1588.511068</v>
      </c>
      <c r="H212" s="48">
        <v>6848.2278749999996</v>
      </c>
      <c r="I212" s="48" t="s">
        <v>16</v>
      </c>
      <c r="J212" s="48">
        <v>2113.9335700000001</v>
      </c>
      <c r="K212" s="48">
        <v>8245.2452940000003</v>
      </c>
      <c r="L212" s="48">
        <v>385951.63765400002</v>
      </c>
    </row>
    <row r="213" spans="1:12" x14ac:dyDescent="0.25">
      <c r="A213" s="48" t="s">
        <v>263</v>
      </c>
      <c r="B213" s="48">
        <v>348012.80127821001</v>
      </c>
      <c r="C213" s="48">
        <v>2906.90931439</v>
      </c>
      <c r="D213" s="48">
        <v>6762.9911177799995</v>
      </c>
      <c r="E213" s="48">
        <v>2680.7638959999999</v>
      </c>
      <c r="F213" s="48">
        <v>0</v>
      </c>
      <c r="G213" s="48">
        <v>1903.7781930000001</v>
      </c>
      <c r="H213" s="48">
        <v>6868.813193</v>
      </c>
      <c r="I213" s="48" t="s">
        <v>16</v>
      </c>
      <c r="J213" s="48">
        <v>2113.9335700000001</v>
      </c>
      <c r="K213" s="48">
        <v>8579.3326309999993</v>
      </c>
      <c r="L213" s="48">
        <v>379829.32319299999</v>
      </c>
    </row>
    <row r="214" spans="1:12" x14ac:dyDescent="0.25">
      <c r="A214" s="48" t="s">
        <v>264</v>
      </c>
      <c r="B214" s="48">
        <v>403769.63192671997</v>
      </c>
      <c r="C214" s="48">
        <v>3418.09558608</v>
      </c>
      <c r="D214" s="48">
        <v>7945.2304012599998</v>
      </c>
      <c r="E214" s="48">
        <v>2346.7037150000001</v>
      </c>
      <c r="F214" s="48">
        <v>0</v>
      </c>
      <c r="G214" s="48">
        <v>478.27738199999999</v>
      </c>
      <c r="H214" s="48">
        <v>6929.6858119999997</v>
      </c>
      <c r="I214" s="48" t="s">
        <v>16</v>
      </c>
      <c r="J214" s="48">
        <v>2113.9335700000001</v>
      </c>
      <c r="K214" s="48">
        <v>14347.441606</v>
      </c>
      <c r="L214" s="48">
        <v>441348.99999899999</v>
      </c>
    </row>
    <row r="215" spans="1:12" x14ac:dyDescent="0.25">
      <c r="A215" s="48" t="s">
        <v>265</v>
      </c>
      <c r="B215" s="48">
        <v>406573.60528596997</v>
      </c>
      <c r="C215" s="48">
        <v>3418.09558608</v>
      </c>
      <c r="D215" s="48">
        <v>7945.33287673</v>
      </c>
      <c r="E215" s="48">
        <v>2116.7962069999999</v>
      </c>
      <c r="F215" s="48">
        <v>0</v>
      </c>
      <c r="G215" s="48">
        <v>529.28926799999999</v>
      </c>
      <c r="H215" s="48">
        <v>6905.294688</v>
      </c>
      <c r="I215" s="48" t="s">
        <v>16</v>
      </c>
      <c r="J215" s="48">
        <v>2113.9346500000001</v>
      </c>
      <c r="K215" s="48">
        <v>16151.222422999999</v>
      </c>
      <c r="L215" s="48">
        <v>445753.570985</v>
      </c>
    </row>
    <row r="216" spans="1:12" x14ac:dyDescent="0.25">
      <c r="A216" s="48" t="s">
        <v>266</v>
      </c>
      <c r="B216" s="48">
        <v>408745.89144638</v>
      </c>
      <c r="C216" s="48">
        <v>3418.09558608</v>
      </c>
      <c r="D216" s="48">
        <v>7945.4435490900005</v>
      </c>
      <c r="E216" s="48">
        <v>1916.7481310000001</v>
      </c>
      <c r="F216" s="48">
        <v>0</v>
      </c>
      <c r="G216" s="48">
        <v>588.48061099999995</v>
      </c>
      <c r="H216" s="48">
        <v>6938.6656190000003</v>
      </c>
      <c r="I216" s="48" t="s">
        <v>16</v>
      </c>
      <c r="J216" s="48">
        <v>2113.9335500000002</v>
      </c>
      <c r="K216" s="48">
        <v>17975.552991</v>
      </c>
      <c r="L216" s="48">
        <v>449642.811483</v>
      </c>
    </row>
    <row r="217" spans="1:12" x14ac:dyDescent="0.25">
      <c r="A217" s="48" t="s">
        <v>267</v>
      </c>
      <c r="B217" s="48">
        <v>398178.31341100001</v>
      </c>
      <c r="C217" s="48">
        <v>3291.3127428800003</v>
      </c>
      <c r="D217" s="48">
        <v>7656.3646102700004</v>
      </c>
      <c r="E217" s="48">
        <v>1916.7892019999999</v>
      </c>
      <c r="F217" s="48">
        <v>0</v>
      </c>
      <c r="G217" s="48">
        <v>1290.159531</v>
      </c>
      <c r="H217" s="48">
        <v>6957.4180649999998</v>
      </c>
      <c r="I217" s="48" t="s">
        <v>16</v>
      </c>
      <c r="J217" s="48">
        <v>2113.9335500000002</v>
      </c>
      <c r="K217" s="48">
        <v>19163.231387</v>
      </c>
      <c r="L217" s="48">
        <v>440567.52249900001</v>
      </c>
    </row>
    <row r="218" spans="1:12" x14ac:dyDescent="0.25">
      <c r="A218" s="48" t="s">
        <v>268</v>
      </c>
      <c r="B218" s="48">
        <v>399141.66308453004</v>
      </c>
      <c r="C218" s="48">
        <v>3291.3127428800003</v>
      </c>
      <c r="D218" s="48">
        <v>7656.4637008599993</v>
      </c>
      <c r="E218" s="48">
        <v>1877.0981039999999</v>
      </c>
      <c r="F218" s="48">
        <v>0</v>
      </c>
      <c r="G218" s="48">
        <v>1396.356665</v>
      </c>
      <c r="H218" s="48">
        <v>7019.5670220000002</v>
      </c>
      <c r="I218" s="48" t="s">
        <v>16</v>
      </c>
      <c r="J218" s="48">
        <v>2113.9335500000002</v>
      </c>
      <c r="K218" s="48">
        <v>18437.008161000002</v>
      </c>
      <c r="L218" s="48">
        <v>440933.40303099999</v>
      </c>
    </row>
    <row r="219" spans="1:12" x14ac:dyDescent="0.25">
      <c r="A219" s="48" t="s">
        <v>269</v>
      </c>
      <c r="B219" s="48">
        <v>402268.21486288001</v>
      </c>
      <c r="C219" s="48">
        <v>3345.6919088699997</v>
      </c>
      <c r="D219" s="48">
        <v>4878.2625961899994</v>
      </c>
      <c r="E219" s="48">
        <v>2019.5259510000001</v>
      </c>
      <c r="F219" s="48">
        <v>0</v>
      </c>
      <c r="G219" s="48">
        <v>5156.0956489999999</v>
      </c>
      <c r="H219" s="48">
        <v>7100.7803009999998</v>
      </c>
      <c r="I219" s="48" t="s">
        <v>16</v>
      </c>
      <c r="J219" s="48">
        <v>2113.9335500000002</v>
      </c>
      <c r="K219" s="48">
        <v>16148.628178000001</v>
      </c>
      <c r="L219" s="48">
        <v>443031.13299700001</v>
      </c>
    </row>
    <row r="220" spans="1:12" x14ac:dyDescent="0.25">
      <c r="A220" s="48" t="s">
        <v>270</v>
      </c>
      <c r="B220" s="48">
        <v>373952.72578017</v>
      </c>
      <c r="C220" s="48">
        <v>3149.27932431</v>
      </c>
      <c r="D220" s="48">
        <v>4500.2796170399997</v>
      </c>
      <c r="E220" s="48">
        <v>2049.7009979999998</v>
      </c>
      <c r="F220" s="48">
        <v>0</v>
      </c>
      <c r="G220" s="48">
        <v>4673.321884</v>
      </c>
      <c r="H220" s="48">
        <v>7162.2477220000001</v>
      </c>
      <c r="I220" s="48" t="s">
        <v>16</v>
      </c>
      <c r="J220" s="48">
        <v>2113.9335500000002</v>
      </c>
      <c r="K220" s="48">
        <v>11431.885924</v>
      </c>
      <c r="L220" s="48">
        <v>409033.37479899998</v>
      </c>
    </row>
    <row r="221" spans="1:12" x14ac:dyDescent="0.25">
      <c r="A221" s="48" t="s">
        <v>271</v>
      </c>
      <c r="B221" s="48">
        <v>373709.00147353997</v>
      </c>
      <c r="C221" s="48">
        <v>3142.1575975700002</v>
      </c>
      <c r="D221" s="48">
        <v>4500.2718653100001</v>
      </c>
      <c r="E221" s="48">
        <v>2049.6369599999998</v>
      </c>
      <c r="F221" s="48">
        <v>0</v>
      </c>
      <c r="G221" s="48">
        <v>1783.498828</v>
      </c>
      <c r="H221" s="48">
        <v>7252.0983809999998</v>
      </c>
      <c r="I221" s="48" t="s">
        <v>16</v>
      </c>
      <c r="J221" s="48">
        <v>2113.9335500000002</v>
      </c>
      <c r="K221" s="48">
        <v>8648.0522220000003</v>
      </c>
      <c r="L221" s="48">
        <v>403198.65087800001</v>
      </c>
    </row>
    <row r="222" spans="1:12" x14ac:dyDescent="0.25">
      <c r="A222" s="48" t="s">
        <v>272</v>
      </c>
      <c r="B222" s="48">
        <v>374975.32581879001</v>
      </c>
      <c r="C222" s="48">
        <v>3142.1575975700002</v>
      </c>
      <c r="D222" s="48">
        <v>4500.0145078800006</v>
      </c>
      <c r="E222" s="48">
        <v>2077.2403140000001</v>
      </c>
      <c r="F222" s="48">
        <v>0</v>
      </c>
      <c r="G222" s="48">
        <v>1885.107086</v>
      </c>
      <c r="H222" s="48">
        <v>7347.593758</v>
      </c>
      <c r="I222" s="48" t="s">
        <v>16</v>
      </c>
      <c r="J222" s="48">
        <v>2113.9335500000002</v>
      </c>
      <c r="K222" s="48">
        <v>12406.219557</v>
      </c>
      <c r="L222" s="48">
        <v>408447.59219</v>
      </c>
    </row>
    <row r="223" spans="1:12" x14ac:dyDescent="0.25">
      <c r="A223" s="48" t="s">
        <v>273</v>
      </c>
      <c r="B223" s="48">
        <v>382555.26432702004</v>
      </c>
      <c r="C223" s="48">
        <v>3212.1872528399999</v>
      </c>
      <c r="D223" s="48">
        <v>4592.2960646899992</v>
      </c>
      <c r="E223" s="48">
        <v>2899.6482700000001</v>
      </c>
      <c r="F223" s="48">
        <v>0</v>
      </c>
      <c r="G223" s="48">
        <v>4072.3729159999998</v>
      </c>
      <c r="H223" s="48">
        <v>7431.5661289999998</v>
      </c>
      <c r="I223" s="48" t="s">
        <v>16</v>
      </c>
      <c r="J223" s="48">
        <v>2113.9335500000002</v>
      </c>
      <c r="K223" s="48">
        <v>11953.785447</v>
      </c>
      <c r="L223" s="48">
        <v>418831.05395700003</v>
      </c>
    </row>
    <row r="224" spans="1:12" x14ac:dyDescent="0.25">
      <c r="A224" s="48" t="s">
        <v>274</v>
      </c>
      <c r="B224" s="48">
        <v>383263.80928832002</v>
      </c>
      <c r="C224" s="48">
        <v>3212.1872528399999</v>
      </c>
      <c r="D224" s="48">
        <v>4592.2901348100004</v>
      </c>
      <c r="E224" s="48">
        <v>1643.0023490000001</v>
      </c>
      <c r="F224" s="48">
        <v>0</v>
      </c>
      <c r="G224" s="48">
        <v>2424.4603080000002</v>
      </c>
      <c r="H224" s="48">
        <v>7476.2636350000002</v>
      </c>
      <c r="I224" s="48" t="s">
        <v>16</v>
      </c>
      <c r="J224" s="48">
        <v>2113.9335500000002</v>
      </c>
      <c r="K224" s="48">
        <v>7058.2135509999998</v>
      </c>
      <c r="L224" s="48">
        <v>411784.16006899998</v>
      </c>
    </row>
    <row r="225" spans="1:12" x14ac:dyDescent="0.25">
      <c r="A225" s="48" t="s">
        <v>275</v>
      </c>
      <c r="B225" s="48">
        <v>384118.32509974</v>
      </c>
      <c r="C225" s="48">
        <v>3212.1872528399999</v>
      </c>
      <c r="D225" s="48">
        <v>4592.2865951899994</v>
      </c>
      <c r="E225" s="48">
        <v>1643.0145970000001</v>
      </c>
      <c r="F225" s="48">
        <v>0</v>
      </c>
      <c r="G225" s="48">
        <v>2685.2738469999999</v>
      </c>
      <c r="H225" s="48">
        <v>7558.9985409999999</v>
      </c>
      <c r="I225" s="48" t="s">
        <v>16</v>
      </c>
      <c r="J225" s="48">
        <v>2113.9335500000002</v>
      </c>
      <c r="K225" s="48">
        <v>6338.1464480000004</v>
      </c>
      <c r="L225" s="48">
        <v>412262.16750699998</v>
      </c>
    </row>
    <row r="226" spans="1:12" x14ac:dyDescent="0.25">
      <c r="A226" s="48" t="s">
        <v>276</v>
      </c>
      <c r="B226" s="48">
        <v>396925.68691173999</v>
      </c>
      <c r="C226" s="48">
        <v>3314.15135835</v>
      </c>
      <c r="D226" s="48">
        <v>4737.2270628400001</v>
      </c>
      <c r="E226" s="48">
        <v>1643.0272239999999</v>
      </c>
      <c r="F226" s="48">
        <v>0</v>
      </c>
      <c r="G226" s="48">
        <v>2161.5640899999999</v>
      </c>
      <c r="H226" s="48">
        <v>7657.488257</v>
      </c>
      <c r="I226" s="48" t="s">
        <v>16</v>
      </c>
      <c r="J226" s="48">
        <v>2113.9335500000002</v>
      </c>
      <c r="K226" s="48">
        <v>5677.7452350000003</v>
      </c>
      <c r="L226" s="48">
        <v>424230.82368899998</v>
      </c>
    </row>
    <row r="227" spans="1:12" x14ac:dyDescent="0.25">
      <c r="A227" s="48" t="s">
        <v>277</v>
      </c>
      <c r="B227" s="48">
        <v>397490.43272510997</v>
      </c>
      <c r="C227" s="48">
        <v>3314.15135835</v>
      </c>
      <c r="D227" s="48">
        <v>4737.2200591400006</v>
      </c>
      <c r="E227" s="48">
        <v>1643.04034</v>
      </c>
      <c r="F227" s="48">
        <v>0</v>
      </c>
      <c r="G227" s="48">
        <v>1167.666148</v>
      </c>
      <c r="H227" s="48">
        <v>7782.0638349999999</v>
      </c>
      <c r="I227" s="48" t="s">
        <v>16</v>
      </c>
      <c r="J227" s="48">
        <v>2113.9335310000001</v>
      </c>
      <c r="K227" s="48">
        <v>5857.214661</v>
      </c>
      <c r="L227" s="48">
        <v>424105.72265700001</v>
      </c>
    </row>
    <row r="228" spans="1:12" x14ac:dyDescent="0.25">
      <c r="A228" s="48" t="s">
        <v>278</v>
      </c>
      <c r="B228" s="48">
        <v>391591.91057484003</v>
      </c>
      <c r="C228" s="48">
        <v>3314.1677883499997</v>
      </c>
      <c r="D228" s="48">
        <v>4737.2122791800002</v>
      </c>
      <c r="E228" s="48">
        <v>3576.480395</v>
      </c>
      <c r="F228" s="48">
        <v>0</v>
      </c>
      <c r="G228" s="48">
        <v>1579.7813510000001</v>
      </c>
      <c r="H228" s="48">
        <v>7719.1424749999996</v>
      </c>
      <c r="I228" s="48" t="s">
        <v>16</v>
      </c>
      <c r="J228" s="48">
        <v>2113.9335500000002</v>
      </c>
      <c r="K228" s="48">
        <v>8253.8349209999997</v>
      </c>
      <c r="L228" s="48">
        <v>422886.46333499998</v>
      </c>
    </row>
    <row r="229" spans="1:12" x14ac:dyDescent="0.25">
      <c r="A229" s="48" t="s">
        <v>279</v>
      </c>
      <c r="B229" s="48">
        <v>415506.39056299999</v>
      </c>
      <c r="C229" s="48">
        <v>3467.4794323200003</v>
      </c>
      <c r="D229" s="48">
        <v>4956.3438874100002</v>
      </c>
      <c r="E229" s="48">
        <v>4264.7507480000004</v>
      </c>
      <c r="F229" s="48">
        <v>0</v>
      </c>
      <c r="G229" s="48">
        <v>1527.5167240000001</v>
      </c>
      <c r="H229" s="48">
        <v>7739.585223</v>
      </c>
      <c r="I229" s="48" t="s">
        <v>16</v>
      </c>
      <c r="J229" s="48">
        <v>2113.9335500000002</v>
      </c>
      <c r="K229" s="48">
        <v>11402.987628240027</v>
      </c>
      <c r="L229" s="48">
        <v>450978.98891100002</v>
      </c>
    </row>
    <row r="230" spans="1:12" x14ac:dyDescent="0.25">
      <c r="A230" s="48" t="s">
        <v>280</v>
      </c>
      <c r="B230" s="48">
        <v>417573.24945542001</v>
      </c>
      <c r="C230" s="48">
        <v>3467.4794323200003</v>
      </c>
      <c r="D230" s="48">
        <v>4956.3435282399996</v>
      </c>
      <c r="E230" s="48">
        <v>4058.3805170000001</v>
      </c>
      <c r="F230" s="48">
        <v>0</v>
      </c>
      <c r="G230" s="48">
        <v>1077.437948</v>
      </c>
      <c r="H230" s="48">
        <v>7798.7074060000004</v>
      </c>
      <c r="I230" s="48" t="s">
        <v>16</v>
      </c>
      <c r="J230" s="48">
        <v>2113.9335500000002</v>
      </c>
      <c r="K230" s="48">
        <v>11464.254426</v>
      </c>
      <c r="L230" s="48">
        <v>452509.78626199998</v>
      </c>
    </row>
    <row r="231" spans="1:12" x14ac:dyDescent="0.25">
      <c r="A231" s="48" t="s">
        <v>281</v>
      </c>
      <c r="B231" s="48">
        <v>417837.64911450999</v>
      </c>
      <c r="C231" s="48">
        <v>3467.4794323200003</v>
      </c>
      <c r="D231" s="48">
        <v>4956.3431748699995</v>
      </c>
      <c r="E231" s="48">
        <v>3860.5385700000002</v>
      </c>
      <c r="F231" s="48">
        <v>0</v>
      </c>
      <c r="G231" s="48">
        <v>1765.081989</v>
      </c>
      <c r="H231" s="48">
        <v>7781.4567159999997</v>
      </c>
      <c r="I231" s="48" t="s">
        <v>16</v>
      </c>
      <c r="J231" s="48">
        <v>2113.93354</v>
      </c>
      <c r="K231" s="48">
        <v>8740.4434270000002</v>
      </c>
      <c r="L231" s="48">
        <v>450522.92596399999</v>
      </c>
    </row>
    <row r="232" spans="1:12" x14ac:dyDescent="0.25">
      <c r="A232" s="48" t="s">
        <v>282</v>
      </c>
      <c r="B232" s="48">
        <v>413774.94481368997</v>
      </c>
      <c r="C232" s="48">
        <v>3450.2330651699999</v>
      </c>
      <c r="D232" s="48">
        <v>4931.6958247799994</v>
      </c>
      <c r="E232" s="48">
        <v>5966.120938</v>
      </c>
      <c r="F232" s="48">
        <v>0</v>
      </c>
      <c r="G232" s="48">
        <v>2417.7238170000001</v>
      </c>
      <c r="H232" s="48">
        <v>7808.6667520000001</v>
      </c>
      <c r="I232" s="48" t="s">
        <v>16</v>
      </c>
      <c r="J232" s="48">
        <v>2113.93354</v>
      </c>
      <c r="K232" s="48">
        <v>10225.050938</v>
      </c>
      <c r="L232" s="48">
        <v>450688.36968900001</v>
      </c>
    </row>
    <row r="233" spans="1:12" x14ac:dyDescent="0.25">
      <c r="A233" s="48" t="s">
        <v>283</v>
      </c>
      <c r="B233" s="48">
        <v>416801.45996180997</v>
      </c>
      <c r="C233" s="48">
        <v>3444.2259768099998</v>
      </c>
      <c r="D233" s="48">
        <v>4931.6969721400001</v>
      </c>
      <c r="E233" s="48">
        <v>3311.6102860000001</v>
      </c>
      <c r="F233" s="48">
        <v>0</v>
      </c>
      <c r="G233" s="48">
        <v>8913.7701259999994</v>
      </c>
      <c r="H233" s="48">
        <v>7815.3332289999998</v>
      </c>
      <c r="I233" s="48" t="s">
        <v>16</v>
      </c>
      <c r="J233" s="48">
        <v>2113.93354</v>
      </c>
      <c r="K233" s="48">
        <v>8031.3529769999996</v>
      </c>
      <c r="L233" s="48">
        <v>455363.38306899997</v>
      </c>
    </row>
    <row r="234" spans="1:12" x14ac:dyDescent="0.25">
      <c r="A234" s="48" t="s">
        <v>284</v>
      </c>
      <c r="B234" s="48">
        <v>424943.59282366995</v>
      </c>
      <c r="C234" s="48">
        <v>3444.2259768099998</v>
      </c>
      <c r="D234" s="48">
        <v>4931.4424183800002</v>
      </c>
      <c r="E234" s="48">
        <v>3934.1154190000002</v>
      </c>
      <c r="F234" s="48">
        <v>0</v>
      </c>
      <c r="G234" s="48">
        <v>6074.6567480000003</v>
      </c>
      <c r="H234" s="48">
        <v>7812.2957669999996</v>
      </c>
      <c r="I234" s="48" t="s">
        <v>16</v>
      </c>
      <c r="J234" s="48">
        <v>2113.93354</v>
      </c>
      <c r="K234" s="48">
        <v>7289.4403089999996</v>
      </c>
      <c r="L234" s="48">
        <v>460543.70300199999</v>
      </c>
    </row>
    <row r="235" spans="1:12" x14ac:dyDescent="0.25">
      <c r="A235" s="48" t="s">
        <v>285</v>
      </c>
      <c r="B235" s="48">
        <v>416493.20289175003</v>
      </c>
      <c r="C235" s="48">
        <v>3416.9387416599998</v>
      </c>
      <c r="D235" s="48">
        <v>4909.4725454600002</v>
      </c>
      <c r="E235" s="48">
        <v>4666.1782350000003</v>
      </c>
      <c r="F235" s="48">
        <v>0</v>
      </c>
      <c r="G235" s="48">
        <v>5003.5260509999998</v>
      </c>
      <c r="H235" s="48">
        <v>7617.1621260000002</v>
      </c>
      <c r="I235" s="48" t="s">
        <v>16</v>
      </c>
      <c r="J235" s="48">
        <v>2113.93354</v>
      </c>
      <c r="K235" s="48">
        <v>6819.2374559999998</v>
      </c>
      <c r="L235" s="48">
        <v>451039.651587</v>
      </c>
    </row>
    <row r="236" spans="1:12" x14ac:dyDescent="0.25">
      <c r="A236" s="48" t="s">
        <v>286</v>
      </c>
      <c r="B236" s="48">
        <v>418704.38255401002</v>
      </c>
      <c r="C236" s="48">
        <v>3416.9387416599998</v>
      </c>
      <c r="D236" s="48">
        <v>4909.46887221</v>
      </c>
      <c r="E236" s="48">
        <v>5356.5736005099998</v>
      </c>
      <c r="F236" s="48">
        <v>0</v>
      </c>
      <c r="G236" s="48">
        <v>4112.9100319600002</v>
      </c>
      <c r="H236" s="48">
        <v>7819.3541223399998</v>
      </c>
      <c r="I236" s="48" t="s">
        <v>16</v>
      </c>
      <c r="J236" s="48">
        <v>2113.93354</v>
      </c>
      <c r="K236" s="48">
        <v>7413.6656650000004</v>
      </c>
      <c r="L236" s="48">
        <v>453847.227128</v>
      </c>
    </row>
    <row r="237" spans="1:12" x14ac:dyDescent="0.25">
      <c r="A237" s="48" t="s">
        <v>287</v>
      </c>
      <c r="B237" s="48">
        <v>423335.4</v>
      </c>
      <c r="C237" s="48">
        <v>3410.2</v>
      </c>
      <c r="D237" s="48">
        <v>4909.3999999999996</v>
      </c>
      <c r="E237" s="48">
        <v>5355.1108770000001</v>
      </c>
      <c r="F237" s="48">
        <v>0</v>
      </c>
      <c r="G237" s="48">
        <v>6074.4023390000002</v>
      </c>
      <c r="H237" s="48">
        <v>7822.9380380000002</v>
      </c>
      <c r="I237" s="48" t="s">
        <v>16</v>
      </c>
      <c r="J237" s="48">
        <v>2113.93354</v>
      </c>
      <c r="K237" s="48">
        <v>7382.3722129999996</v>
      </c>
      <c r="L237" s="48">
        <v>460403.81269200001</v>
      </c>
    </row>
    <row r="238" spans="1:12" x14ac:dyDescent="0.25">
      <c r="A238" s="48" t="s">
        <v>288</v>
      </c>
      <c r="B238" s="48">
        <v>419394.49964554998</v>
      </c>
      <c r="C238" s="48">
        <v>3412.3250678899999</v>
      </c>
      <c r="D238" s="48">
        <v>4912.4072868599997</v>
      </c>
      <c r="E238" s="48">
        <v>4156.0024308800002</v>
      </c>
      <c r="F238" s="48">
        <v>0</v>
      </c>
      <c r="G238" s="48">
        <v>8673.3876639800001</v>
      </c>
      <c r="H238" s="48">
        <v>7819.5114003299996</v>
      </c>
      <c r="I238" s="48" t="s">
        <v>16</v>
      </c>
      <c r="J238" s="48">
        <v>2113.93354</v>
      </c>
      <c r="K238" s="48">
        <v>7020.7346090000001</v>
      </c>
      <c r="L238" s="48">
        <v>457502.8</v>
      </c>
    </row>
    <row r="239" spans="1:12" x14ac:dyDescent="0.25">
      <c r="A239" s="48" t="s">
        <v>289</v>
      </c>
      <c r="B239" s="48">
        <v>420589.25853378995</v>
      </c>
      <c r="C239" s="48">
        <v>3407.5578283600003</v>
      </c>
      <c r="D239" s="48">
        <v>4912.3971624300002</v>
      </c>
      <c r="E239" s="48">
        <v>4001.49490277</v>
      </c>
      <c r="F239" s="48">
        <v>0</v>
      </c>
      <c r="G239" s="48">
        <v>4481.6252766000007</v>
      </c>
      <c r="H239" s="48">
        <v>7740.8848730099999</v>
      </c>
      <c r="I239" s="48" t="s">
        <v>16</v>
      </c>
      <c r="J239" s="48">
        <v>2113.93354</v>
      </c>
      <c r="K239" s="48">
        <v>7420.4099580000002</v>
      </c>
      <c r="L239" s="48">
        <v>454667.56207500002</v>
      </c>
    </row>
    <row r="240" spans="1:12" x14ac:dyDescent="0.25">
      <c r="A240" s="48" t="s">
        <v>290</v>
      </c>
      <c r="B240" s="48">
        <v>422096.74530129996</v>
      </c>
      <c r="C240" s="48">
        <v>3376.2601019099998</v>
      </c>
      <c r="D240" s="48">
        <v>4912.3765299200004</v>
      </c>
      <c r="E240" s="48">
        <v>4090.7055162699999</v>
      </c>
      <c r="F240" s="48">
        <v>0</v>
      </c>
      <c r="G240" s="48">
        <v>7878.9499439300007</v>
      </c>
      <c r="H240" s="48">
        <v>7666.87450033</v>
      </c>
      <c r="I240" s="48" t="s">
        <v>16</v>
      </c>
      <c r="J240" s="48">
        <v>2113.93354</v>
      </c>
      <c r="K240" s="48">
        <v>8788.8575959999998</v>
      </c>
      <c r="L240" s="48">
        <v>460924.70302900003</v>
      </c>
    </row>
    <row r="241" spans="1:12" x14ac:dyDescent="0.25">
      <c r="A241" s="48" t="s">
        <v>291</v>
      </c>
      <c r="B241" s="48">
        <v>406797.900066</v>
      </c>
      <c r="C241" s="48">
        <v>3116.3095540300001</v>
      </c>
      <c r="D241" s="48">
        <v>4736.9779865399996</v>
      </c>
      <c r="E241" s="48">
        <v>4226.68289267</v>
      </c>
      <c r="F241" s="48">
        <v>0</v>
      </c>
      <c r="G241" s="48">
        <v>8912.90765569</v>
      </c>
      <c r="H241" s="48">
        <v>7593.11893392</v>
      </c>
      <c r="I241" s="48" t="s">
        <v>16</v>
      </c>
      <c r="J241" s="48">
        <v>4179.6140800000003</v>
      </c>
      <c r="K241" s="48">
        <v>10282.780522999999</v>
      </c>
      <c r="L241" s="48">
        <v>449846.291692</v>
      </c>
    </row>
    <row r="242" spans="1:12" x14ac:dyDescent="0.25">
      <c r="A242" s="48" t="s">
        <v>292</v>
      </c>
      <c r="B242" s="48">
        <v>411835.91391832003</v>
      </c>
      <c r="C242" s="48">
        <v>3110.6255074400001</v>
      </c>
      <c r="D242" s="48">
        <v>4736.8257365700001</v>
      </c>
      <c r="E242" s="48">
        <v>4448.5927035100003</v>
      </c>
      <c r="F242" s="48">
        <v>0</v>
      </c>
      <c r="G242" s="48">
        <v>10372.490094049999</v>
      </c>
      <c r="H242" s="48">
        <v>7556.8467988000002</v>
      </c>
      <c r="I242" s="48" t="s">
        <v>16</v>
      </c>
      <c r="J242" s="48">
        <v>4179.6140800000003</v>
      </c>
      <c r="K242" s="48">
        <v>10732.679571999999</v>
      </c>
      <c r="L242" s="48">
        <v>456973.58841099998</v>
      </c>
    </row>
    <row r="243" spans="1:12" x14ac:dyDescent="0.25">
      <c r="A243" s="48" t="s">
        <v>293</v>
      </c>
      <c r="B243" s="48">
        <v>411702.47253216</v>
      </c>
      <c r="C243" s="48">
        <v>3110.6255074400001</v>
      </c>
      <c r="D243" s="48">
        <v>4736.6995108700003</v>
      </c>
      <c r="E243" s="48">
        <v>4463.2294584300007</v>
      </c>
      <c r="F243" s="48">
        <v>0</v>
      </c>
      <c r="G243" s="48">
        <v>5598.8189698100005</v>
      </c>
      <c r="H243" s="48">
        <v>7493.9038853800002</v>
      </c>
      <c r="I243" s="48" t="s">
        <v>16</v>
      </c>
      <c r="J243" s="48">
        <v>4179.6140800000003</v>
      </c>
      <c r="K243" s="48">
        <v>9516.4898850000009</v>
      </c>
      <c r="L243" s="48">
        <v>450801.85382900003</v>
      </c>
    </row>
    <row r="244" spans="1:12" x14ac:dyDescent="0.25">
      <c r="A244" s="48" t="s">
        <v>294</v>
      </c>
      <c r="B244" s="48">
        <v>408761.84537326003</v>
      </c>
      <c r="C244" s="48">
        <v>3022.88546907</v>
      </c>
      <c r="D244" s="48">
        <v>4603.0728912700006</v>
      </c>
      <c r="E244" s="48">
        <v>4078.1822688899997</v>
      </c>
      <c r="F244" s="48">
        <v>0</v>
      </c>
      <c r="G244" s="48">
        <v>5829.1278096400001</v>
      </c>
      <c r="H244" s="48">
        <v>7410.8032058900008</v>
      </c>
      <c r="I244" s="48" t="s">
        <v>16</v>
      </c>
      <c r="J244" s="48">
        <v>4179.6140800000003</v>
      </c>
      <c r="K244" s="48">
        <v>11522.037546</v>
      </c>
      <c r="L244" s="48">
        <v>449407.56864399998</v>
      </c>
    </row>
    <row r="245" spans="1:12" x14ac:dyDescent="0.25">
      <c r="A245" s="48" t="s">
        <v>295</v>
      </c>
      <c r="B245" s="48">
        <v>415440.05758448999</v>
      </c>
      <c r="C245" s="48">
        <v>3019.4991981100002</v>
      </c>
      <c r="D245" s="48">
        <v>4602.9382436400001</v>
      </c>
      <c r="E245" s="48">
        <v>4331.4009752299999</v>
      </c>
      <c r="F245" s="48">
        <v>0</v>
      </c>
      <c r="G245" s="48">
        <v>2175.7470538800003</v>
      </c>
      <c r="H245" s="48">
        <v>7364.0644501800007</v>
      </c>
      <c r="I245" s="48" t="s">
        <v>16</v>
      </c>
      <c r="J245" s="48">
        <v>4179.6140800000003</v>
      </c>
      <c r="K245" s="48">
        <v>8118.2160260000001</v>
      </c>
      <c r="L245" s="48">
        <v>449231.53761100001</v>
      </c>
    </row>
    <row r="246" spans="1:12" x14ac:dyDescent="0.25">
      <c r="A246" s="48" t="s">
        <v>296</v>
      </c>
      <c r="B246" s="48">
        <v>411341.69635084999</v>
      </c>
      <c r="C246" s="48">
        <v>3019.4991981100002</v>
      </c>
      <c r="D246" s="48">
        <v>4602.7798804700005</v>
      </c>
      <c r="E246" s="48">
        <v>4524.0777754700002</v>
      </c>
      <c r="F246" s="48">
        <v>0</v>
      </c>
      <c r="G246" s="48">
        <v>3957.8157957899998</v>
      </c>
      <c r="H246" s="48">
        <v>7314.3347005100004</v>
      </c>
      <c r="I246" s="48" t="s">
        <v>16</v>
      </c>
      <c r="J246" s="48">
        <v>4179.6140800000003</v>
      </c>
      <c r="K246" s="48">
        <v>9611.9479699999993</v>
      </c>
      <c r="L246" s="48">
        <v>448551.76575100003</v>
      </c>
    </row>
    <row r="247" spans="1:12" x14ac:dyDescent="0.25">
      <c r="A247" s="48" t="s">
        <v>297</v>
      </c>
      <c r="B247" s="48">
        <v>415129.29929845</v>
      </c>
      <c r="C247" s="48">
        <v>3590.47867662</v>
      </c>
      <c r="D247" s="48">
        <v>4666.2688469700006</v>
      </c>
      <c r="E247" s="48">
        <v>4393.1715469499995</v>
      </c>
      <c r="F247" s="48">
        <v>0</v>
      </c>
      <c r="G247" s="48">
        <v>202.27500000000001</v>
      </c>
      <c r="H247" s="48">
        <v>7251.1265761300001</v>
      </c>
      <c r="I247" s="48" t="s">
        <v>16</v>
      </c>
      <c r="J247" s="48">
        <v>4179.6140800000003</v>
      </c>
      <c r="K247" s="48">
        <v>9956.5865439999998</v>
      </c>
      <c r="L247" s="48">
        <v>449368.82056899997</v>
      </c>
    </row>
    <row r="248" spans="1:12" x14ac:dyDescent="0.25">
      <c r="A248" s="48" t="s">
        <v>298</v>
      </c>
      <c r="B248" s="48">
        <v>414558.68928584002</v>
      </c>
      <c r="C248" s="48">
        <v>3589.33555462</v>
      </c>
      <c r="D248" s="48">
        <v>4678.8440664399996</v>
      </c>
      <c r="E248" s="48">
        <v>4303.8704390000003</v>
      </c>
      <c r="F248" s="48">
        <v>0</v>
      </c>
      <c r="G248" s="48">
        <v>2415.0709999999999</v>
      </c>
      <c r="H248" s="48">
        <v>7192.1307801200001</v>
      </c>
      <c r="I248" s="48" t="s">
        <v>16</v>
      </c>
      <c r="J248" s="48">
        <v>4179.6140800000003</v>
      </c>
      <c r="K248" s="48">
        <v>9178.9874779999991</v>
      </c>
      <c r="L248" s="48">
        <v>450096.54268399999</v>
      </c>
    </row>
    <row r="249" spans="1:12" x14ac:dyDescent="0.25">
      <c r="A249" s="48" t="s">
        <v>299</v>
      </c>
      <c r="B249" s="48">
        <v>414243.38687491999</v>
      </c>
      <c r="C249" s="48">
        <v>3582.48181905</v>
      </c>
      <c r="D249" s="48">
        <v>4666.7927304200002</v>
      </c>
      <c r="E249" s="48">
        <v>4273.0812191200002</v>
      </c>
      <c r="F249" s="48">
        <v>0</v>
      </c>
      <c r="G249" s="48">
        <v>237.2885</v>
      </c>
      <c r="H249" s="48">
        <v>7119.0027896400006</v>
      </c>
      <c r="I249" s="48" t="s">
        <v>16</v>
      </c>
      <c r="J249" s="48">
        <v>4177.2035931199998</v>
      </c>
      <c r="K249" s="48">
        <v>8096.761004</v>
      </c>
      <c r="L249" s="48">
        <v>446395.99852999998</v>
      </c>
    </row>
    <row r="250" spans="1:12" x14ac:dyDescent="0.25">
      <c r="A250" s="48" t="s">
        <v>300</v>
      </c>
      <c r="B250" s="48">
        <v>418644.58080234</v>
      </c>
      <c r="C250" s="48">
        <v>3642.1539281599999</v>
      </c>
      <c r="D250" s="48">
        <v>4744.7286914399992</v>
      </c>
      <c r="E250" s="48">
        <v>3461.5729728900001</v>
      </c>
      <c r="F250" s="48">
        <v>0</v>
      </c>
      <c r="G250" s="48">
        <v>828.9</v>
      </c>
      <c r="H250" s="48">
        <v>7072.0053625699993</v>
      </c>
      <c r="I250" s="48" t="s">
        <v>16</v>
      </c>
      <c r="J250" s="48">
        <v>4177.2035931199998</v>
      </c>
      <c r="K250" s="48">
        <v>7580.2633660000001</v>
      </c>
      <c r="L250" s="48">
        <v>450151.40871599998</v>
      </c>
    </row>
    <row r="251" spans="1:12" x14ac:dyDescent="0.25">
      <c r="A251" s="48" t="s">
        <v>301</v>
      </c>
      <c r="B251" s="48">
        <v>412916.27784497</v>
      </c>
      <c r="C251" s="48">
        <v>3847.3646831000001</v>
      </c>
      <c r="D251" s="48">
        <v>4745.0182455900003</v>
      </c>
      <c r="E251" s="48">
        <v>3392.1668209999998</v>
      </c>
      <c r="F251" s="48">
        <v>0</v>
      </c>
      <c r="G251" s="48">
        <v>0</v>
      </c>
      <c r="H251" s="48">
        <v>6992.4182571899992</v>
      </c>
      <c r="I251" s="48" t="s">
        <v>16</v>
      </c>
      <c r="J251" s="48">
        <v>4177.2035931199998</v>
      </c>
      <c r="K251" s="48">
        <v>6945.8956630000002</v>
      </c>
      <c r="L251" s="48">
        <v>443016.34510799998</v>
      </c>
    </row>
    <row r="252" spans="1:12" x14ac:dyDescent="0.25">
      <c r="A252" s="48" t="s">
        <v>302</v>
      </c>
      <c r="B252" s="48">
        <v>414253.54185997997</v>
      </c>
      <c r="C252" s="48">
        <v>3847.3646831000001</v>
      </c>
      <c r="D252" s="48">
        <v>4745.3611442600004</v>
      </c>
      <c r="E252" s="48">
        <v>3392.2249219999999</v>
      </c>
      <c r="F252" s="48">
        <v>0</v>
      </c>
      <c r="G252" s="48">
        <v>0</v>
      </c>
      <c r="H252" s="48">
        <v>6945.99788266</v>
      </c>
      <c r="I252" s="48" t="s">
        <v>16</v>
      </c>
      <c r="J252" s="48">
        <v>4177.2035931199998</v>
      </c>
      <c r="K252" s="48">
        <v>8542.1070749999999</v>
      </c>
      <c r="L252" s="48">
        <v>445903.80115999997</v>
      </c>
    </row>
    <row r="253" spans="1:12" x14ac:dyDescent="0.25">
      <c r="A253" s="48" t="s">
        <v>303</v>
      </c>
      <c r="B253" s="48">
        <v>411042.35111799999</v>
      </c>
      <c r="C253" s="48">
        <v>3801.4042650000001</v>
      </c>
      <c r="D253" s="48">
        <v>4728.3791369999999</v>
      </c>
      <c r="E253" s="48">
        <v>3391.9485869999999</v>
      </c>
      <c r="F253" s="48">
        <v>0</v>
      </c>
      <c r="G253" s="48">
        <v>132.027626</v>
      </c>
      <c r="H253" s="48">
        <v>6874.0772349899999</v>
      </c>
      <c r="I253" s="48" t="s">
        <v>16</v>
      </c>
      <c r="J253" s="48">
        <v>4174.4580851999999</v>
      </c>
      <c r="K253" s="48">
        <v>13491.888614</v>
      </c>
      <c r="L253" s="48">
        <v>447636.534667</v>
      </c>
    </row>
    <row r="254" spans="1:12" x14ac:dyDescent="0.25">
      <c r="A254" s="48" t="s">
        <v>304</v>
      </c>
      <c r="B254" s="48">
        <v>413792.98445414001</v>
      </c>
      <c r="C254" s="48">
        <v>3801.4873408799999</v>
      </c>
      <c r="D254" s="48">
        <v>4728.8603715500003</v>
      </c>
      <c r="E254" s="48">
        <v>3391.6714299999999</v>
      </c>
      <c r="F254" s="48">
        <v>0</v>
      </c>
      <c r="G254" s="48">
        <v>3747.4507829999998</v>
      </c>
      <c r="H254" s="48">
        <v>6887.46294261</v>
      </c>
      <c r="I254" s="48" t="s">
        <v>16</v>
      </c>
      <c r="J254" s="48">
        <v>4174.4580851999999</v>
      </c>
      <c r="K254" s="48">
        <v>10419.322394000001</v>
      </c>
      <c r="L254" s="48">
        <v>450943.69780099997</v>
      </c>
    </row>
    <row r="255" spans="1:12" x14ac:dyDescent="0.25">
      <c r="A255" s="48" t="s">
        <v>305</v>
      </c>
      <c r="B255" s="48">
        <v>414914.63548315002</v>
      </c>
      <c r="C255" s="48">
        <v>3617.7904407699998</v>
      </c>
      <c r="D255" s="48">
        <v>4729.0557274499997</v>
      </c>
      <c r="E255" s="48">
        <v>2825.3073060000002</v>
      </c>
      <c r="F255" s="48">
        <v>0</v>
      </c>
      <c r="G255" s="48">
        <v>2472.279</v>
      </c>
      <c r="H255" s="48">
        <v>7139.8892299300005</v>
      </c>
      <c r="I255" s="48" t="s">
        <v>16</v>
      </c>
      <c r="J255" s="48">
        <v>4174.4580851999999</v>
      </c>
      <c r="K255" s="48">
        <v>11197.417078</v>
      </c>
      <c r="L255" s="48">
        <v>451070.83234899997</v>
      </c>
    </row>
    <row r="256" spans="1:12" x14ac:dyDescent="0.25">
      <c r="A256" s="48" t="s">
        <v>306</v>
      </c>
      <c r="B256" s="48">
        <v>412014.07980951003</v>
      </c>
      <c r="C256" s="48">
        <v>3542.75385336</v>
      </c>
      <c r="D256" s="48">
        <v>4653.9555162099996</v>
      </c>
      <c r="E256" s="48">
        <v>2528.1813950000001</v>
      </c>
      <c r="F256" s="48">
        <v>0</v>
      </c>
      <c r="G256" s="48">
        <v>863.79337299999997</v>
      </c>
      <c r="H256" s="48">
        <v>7200.3480601599995</v>
      </c>
      <c r="I256" s="48" t="s">
        <v>16</v>
      </c>
      <c r="J256" s="48">
        <v>4174.4580851999999</v>
      </c>
      <c r="K256" s="48">
        <v>18742.529057</v>
      </c>
      <c r="L256" s="48">
        <v>453720.09914900002</v>
      </c>
    </row>
    <row r="257" spans="1:12" x14ac:dyDescent="0.25">
      <c r="A257" s="48" t="s">
        <v>307</v>
      </c>
      <c r="B257" s="48">
        <v>412867.40971178998</v>
      </c>
      <c r="C257" s="48">
        <v>4352.4337750000004</v>
      </c>
      <c r="D257" s="48">
        <v>4654.66979541</v>
      </c>
      <c r="E257" s="48">
        <v>2278.6938409999998</v>
      </c>
      <c r="F257" s="48">
        <v>0</v>
      </c>
      <c r="G257" s="48">
        <v>1263.8365249999999</v>
      </c>
      <c r="H257" s="48">
        <v>7116.5326043000005</v>
      </c>
      <c r="I257" s="48" t="s">
        <v>16</v>
      </c>
      <c r="J257" s="48">
        <v>4174.4580851999999</v>
      </c>
      <c r="K257" s="48">
        <v>16574.531630000001</v>
      </c>
      <c r="L257" s="48">
        <v>453282.56596699997</v>
      </c>
    </row>
    <row r="258" spans="1:12" x14ac:dyDescent="0.25">
      <c r="A258" s="48" t="s">
        <v>308</v>
      </c>
      <c r="B258" s="48">
        <v>408347.22500561998</v>
      </c>
      <c r="C258" s="48">
        <v>4352.4337750000004</v>
      </c>
      <c r="D258" s="48">
        <v>4655.7929908799997</v>
      </c>
      <c r="E258" s="48">
        <v>2278.4208440000002</v>
      </c>
      <c r="F258" s="48">
        <v>0</v>
      </c>
      <c r="G258" s="48">
        <v>697.29595900000004</v>
      </c>
      <c r="H258" s="48">
        <v>7067.2186405100001</v>
      </c>
      <c r="I258" s="48" t="s">
        <v>16</v>
      </c>
      <c r="J258" s="48">
        <v>4164.3773916099999</v>
      </c>
      <c r="K258" s="48">
        <v>13165.127107</v>
      </c>
      <c r="L258" s="48">
        <v>444727.89171400003</v>
      </c>
    </row>
    <row r="259" spans="1:12" x14ac:dyDescent="0.25">
      <c r="A259" s="48" t="s">
        <v>309</v>
      </c>
      <c r="B259" s="48">
        <v>416291.75975952001</v>
      </c>
      <c r="C259" s="48">
        <v>4410.7385584700005</v>
      </c>
      <c r="D259" s="48">
        <v>4719.3691558800001</v>
      </c>
      <c r="E259" s="48">
        <v>2278.1558690000002</v>
      </c>
      <c r="F259" s="48">
        <v>0</v>
      </c>
      <c r="G259" s="48">
        <v>240.57065399999999</v>
      </c>
      <c r="H259" s="48">
        <v>7009.46720086</v>
      </c>
      <c r="I259" s="48" t="s">
        <v>16</v>
      </c>
      <c r="J259" s="48">
        <v>4164.3773916099999</v>
      </c>
      <c r="K259" s="48">
        <v>12561.981675000001</v>
      </c>
      <c r="L259" s="48">
        <v>451676.42026500002</v>
      </c>
    </row>
    <row r="260" spans="1:12" x14ac:dyDescent="0.25">
      <c r="A260" s="48" t="s">
        <v>310</v>
      </c>
      <c r="B260" s="48">
        <v>420844.01173203002</v>
      </c>
      <c r="C260" s="48">
        <v>4769.0088090299996</v>
      </c>
      <c r="D260" s="48">
        <v>4720.4151996199998</v>
      </c>
      <c r="E260" s="48">
        <v>2257.8823659999998</v>
      </c>
      <c r="F260" s="48">
        <v>0</v>
      </c>
      <c r="G260" s="48">
        <v>840.33020399999998</v>
      </c>
      <c r="H260" s="48">
        <v>6912.3380503400003</v>
      </c>
      <c r="I260" s="48" t="s">
        <v>16</v>
      </c>
      <c r="J260" s="48">
        <v>4164.4166583099995</v>
      </c>
      <c r="K260" s="48">
        <v>12336.128978000001</v>
      </c>
      <c r="L260" s="48">
        <v>456844.53199699998</v>
      </c>
    </row>
    <row r="261" spans="1:12" x14ac:dyDescent="0.25">
      <c r="A261" s="48" t="s">
        <v>311</v>
      </c>
      <c r="B261" s="48">
        <v>419213.11231082003</v>
      </c>
      <c r="C261" s="48">
        <v>4769.0088090299996</v>
      </c>
      <c r="D261" s="48">
        <v>4721.5994711800004</v>
      </c>
      <c r="E261" s="48">
        <v>2257.6416060000001</v>
      </c>
      <c r="F261" s="48">
        <v>0</v>
      </c>
      <c r="G261" s="48">
        <v>279.18563699999999</v>
      </c>
      <c r="H261" s="48">
        <v>6888.1368840900004</v>
      </c>
      <c r="I261" s="48" t="s">
        <v>16</v>
      </c>
      <c r="J261" s="48">
        <v>4164.4166583099995</v>
      </c>
      <c r="K261" s="48">
        <v>14759.023759</v>
      </c>
      <c r="L261" s="48">
        <v>457052.12513499998</v>
      </c>
    </row>
    <row r="262" spans="1:12" x14ac:dyDescent="0.25">
      <c r="A262" s="48" t="s">
        <v>312</v>
      </c>
      <c r="B262" s="48">
        <v>421844.59323512</v>
      </c>
      <c r="C262" s="48">
        <v>4727.8680978500006</v>
      </c>
      <c r="D262" s="48">
        <v>4699.8126878900002</v>
      </c>
      <c r="E262" s="48">
        <v>2412.0456469999999</v>
      </c>
      <c r="F262" s="48">
        <v>0</v>
      </c>
      <c r="G262" s="48">
        <v>334.96</v>
      </c>
      <c r="H262" s="48">
        <v>6836.8503228199997</v>
      </c>
      <c r="I262" s="48" t="s">
        <v>16</v>
      </c>
      <c r="J262" s="48">
        <v>4164.4166583099995</v>
      </c>
      <c r="K262" s="48">
        <v>14242.809971999999</v>
      </c>
      <c r="L262" s="48">
        <v>459263.35662099998</v>
      </c>
    </row>
    <row r="263" spans="1:12" x14ac:dyDescent="0.25">
      <c r="A263" s="48" t="s">
        <v>313</v>
      </c>
      <c r="B263" s="48">
        <v>422774.86357967998</v>
      </c>
      <c r="C263" s="48">
        <v>4712.5506852899998</v>
      </c>
      <c r="D263" s="48">
        <v>4700.8068793900002</v>
      </c>
      <c r="E263" s="48">
        <v>2209.177252</v>
      </c>
      <c r="F263" s="48">
        <v>0</v>
      </c>
      <c r="G263" s="48">
        <v>417.9</v>
      </c>
      <c r="H263" s="48">
        <v>6777.2961675299994</v>
      </c>
      <c r="I263" s="48" t="s">
        <v>16</v>
      </c>
      <c r="J263" s="48">
        <v>4164.4166583099995</v>
      </c>
      <c r="K263" s="48">
        <v>12873.013376000001</v>
      </c>
      <c r="L263" s="48">
        <v>458630.02459799999</v>
      </c>
    </row>
    <row r="264" spans="1:12" x14ac:dyDescent="0.25">
      <c r="A264" s="48" t="s">
        <v>314</v>
      </c>
      <c r="B264" s="48">
        <v>422643.39776932</v>
      </c>
      <c r="C264" s="48">
        <v>4646.9034607600006</v>
      </c>
      <c r="D264" s="48">
        <v>4701.6977844700004</v>
      </c>
      <c r="E264" s="48">
        <v>1978.884329</v>
      </c>
      <c r="F264" s="48">
        <v>0</v>
      </c>
      <c r="G264" s="48">
        <v>0</v>
      </c>
      <c r="H264" s="48">
        <v>7002.4887461000008</v>
      </c>
      <c r="I264" s="48" t="s">
        <v>16</v>
      </c>
      <c r="J264" s="48">
        <v>4164.3972917499996</v>
      </c>
      <c r="K264" s="48">
        <v>10222.621447</v>
      </c>
      <c r="L264" s="48">
        <v>455360.39082799997</v>
      </c>
    </row>
    <row r="265" spans="1:12" x14ac:dyDescent="0.25">
      <c r="A265" s="48" t="s">
        <v>315</v>
      </c>
      <c r="B265" s="48">
        <v>414843.75345338002</v>
      </c>
      <c r="C265" s="48">
        <v>4583.5034605800001</v>
      </c>
      <c r="D265" s="48">
        <v>4662.2801306299998</v>
      </c>
      <c r="E265" s="48">
        <v>1978.6983419999999</v>
      </c>
      <c r="F265" s="48">
        <v>0</v>
      </c>
      <c r="G265" s="48">
        <v>2630.0468770000002</v>
      </c>
      <c r="H265" s="48">
        <v>7111.7923750500004</v>
      </c>
      <c r="I265" s="48" t="s">
        <v>16</v>
      </c>
      <c r="J265" s="48">
        <v>4161.9485729799999</v>
      </c>
      <c r="K265" s="48">
        <v>11628.074054999999</v>
      </c>
      <c r="L265" s="48">
        <v>451600.097267</v>
      </c>
    </row>
    <row r="266" spans="1:12" x14ac:dyDescent="0.25">
      <c r="A266" s="48" t="s">
        <v>316</v>
      </c>
      <c r="B266" s="48">
        <v>417028.85278323997</v>
      </c>
      <c r="C266" s="48">
        <v>4583.5034605800001</v>
      </c>
      <c r="D266" s="48">
        <v>4663.1356800499998</v>
      </c>
      <c r="E266" s="48">
        <v>1978.5118689999999</v>
      </c>
      <c r="F266" s="48">
        <v>0</v>
      </c>
      <c r="G266" s="48">
        <v>1859.383491</v>
      </c>
      <c r="H266" s="48">
        <v>7067.0265316899995</v>
      </c>
      <c r="I266" s="48" t="s">
        <v>16</v>
      </c>
      <c r="J266" s="48">
        <v>4161.9485729799999</v>
      </c>
      <c r="K266" s="48">
        <v>9607.6337210000002</v>
      </c>
      <c r="L266" s="48">
        <v>450949.99611000001</v>
      </c>
    </row>
    <row r="267" spans="1:12" x14ac:dyDescent="0.25">
      <c r="A267" s="48" t="s">
        <v>317</v>
      </c>
      <c r="B267" s="48">
        <v>414053.42184471997</v>
      </c>
      <c r="C267" s="48">
        <v>4583.5128465799999</v>
      </c>
      <c r="D267" s="48">
        <v>4663.9317404200001</v>
      </c>
      <c r="E267" s="48">
        <v>1737.3398910000001</v>
      </c>
      <c r="F267" s="48">
        <v>0</v>
      </c>
      <c r="G267" s="48">
        <v>829.05002999999999</v>
      </c>
      <c r="H267" s="48">
        <v>6940.1186870000001</v>
      </c>
      <c r="I267" s="48" t="s">
        <v>16</v>
      </c>
      <c r="J267" s="48">
        <v>4161.9485729999997</v>
      </c>
      <c r="K267" s="48">
        <v>11969.465197</v>
      </c>
      <c r="L267" s="48">
        <v>448938.78881</v>
      </c>
    </row>
    <row r="268" spans="1:12" x14ac:dyDescent="0.25">
      <c r="A268" s="48" t="s">
        <v>318</v>
      </c>
      <c r="B268" s="48">
        <v>430574.51111503004</v>
      </c>
      <c r="C268" s="48">
        <v>4729.4510212899995</v>
      </c>
      <c r="D268" s="48">
        <v>4819.2945053200001</v>
      </c>
      <c r="E268" s="48">
        <v>2693.5434300000002</v>
      </c>
      <c r="F268" s="48">
        <v>0</v>
      </c>
      <c r="G268" s="48">
        <v>0</v>
      </c>
      <c r="H268" s="48">
        <v>6834.940775</v>
      </c>
      <c r="I268" s="48" t="s">
        <v>16</v>
      </c>
      <c r="J268" s="48">
        <v>4161.9485729999997</v>
      </c>
      <c r="K268" s="48">
        <v>20795.619003</v>
      </c>
      <c r="L268" s="48">
        <v>474609.30842299998</v>
      </c>
    </row>
    <row r="269" spans="1:12" x14ac:dyDescent="0.25">
      <c r="A269" s="48" t="s">
        <v>319</v>
      </c>
      <c r="B269" s="48">
        <v>433990.12751821999</v>
      </c>
      <c r="C269" s="48">
        <v>4914.2281824700003</v>
      </c>
      <c r="D269" s="48">
        <v>4819.2616886300002</v>
      </c>
      <c r="E269" s="48">
        <v>9552.4613559999998</v>
      </c>
      <c r="F269" s="48">
        <v>0</v>
      </c>
      <c r="G269" s="48">
        <v>6404.2735000000002</v>
      </c>
      <c r="H269" s="48">
        <v>7207.106366</v>
      </c>
      <c r="I269" s="48" t="s">
        <v>16</v>
      </c>
      <c r="J269" s="48">
        <v>4162.006222</v>
      </c>
      <c r="K269" s="48">
        <v>16572.596034999999</v>
      </c>
      <c r="L269" s="48">
        <v>487622.06086799997</v>
      </c>
    </row>
    <row r="270" spans="1:12" x14ac:dyDescent="0.25">
      <c r="A270" s="48" t="s">
        <v>320</v>
      </c>
      <c r="B270" s="48">
        <v>435789.17341513</v>
      </c>
      <c r="C270" s="48">
        <v>5168.3622943599994</v>
      </c>
      <c r="D270" s="48">
        <v>4819.3513295500006</v>
      </c>
      <c r="E270" s="48">
        <v>10251.427165999999</v>
      </c>
      <c r="F270" s="48">
        <v>0</v>
      </c>
      <c r="G270" s="48">
        <v>3730.1585</v>
      </c>
      <c r="H270" s="48">
        <v>8269.7144540000008</v>
      </c>
      <c r="I270" s="48" t="s">
        <v>16</v>
      </c>
      <c r="J270" s="48">
        <v>4162.006222</v>
      </c>
      <c r="K270" s="48">
        <v>10902.201354999999</v>
      </c>
      <c r="L270" s="48">
        <v>483092.39473599999</v>
      </c>
    </row>
    <row r="271" spans="1:12" x14ac:dyDescent="0.25">
      <c r="A271" s="48" t="s">
        <v>321</v>
      </c>
      <c r="B271" s="48">
        <v>432888.07377771003</v>
      </c>
      <c r="C271" s="48">
        <v>5356.7698791099992</v>
      </c>
      <c r="D271" s="48">
        <v>4855.1436079200002</v>
      </c>
      <c r="E271" s="48">
        <v>10472.131068999999</v>
      </c>
      <c r="F271" s="48">
        <v>0</v>
      </c>
      <c r="G271" s="48">
        <v>4413.55</v>
      </c>
      <c r="H271" s="48">
        <v>16418.476242000001</v>
      </c>
      <c r="I271" s="48" t="s">
        <v>16</v>
      </c>
      <c r="J271" s="48">
        <v>4165.8215810000002</v>
      </c>
      <c r="K271" s="48">
        <v>11045.299031</v>
      </c>
      <c r="L271" s="48">
        <v>489615.26518799999</v>
      </c>
    </row>
    <row r="272" spans="1:12" x14ac:dyDescent="0.25">
      <c r="A272" s="48" t="s">
        <v>322</v>
      </c>
      <c r="B272" s="48">
        <v>436155.86557527003</v>
      </c>
      <c r="C272" s="48">
        <v>5356.7698791099992</v>
      </c>
      <c r="D272" s="48">
        <v>4855.27737617</v>
      </c>
      <c r="E272" s="48">
        <v>10468.061415</v>
      </c>
      <c r="F272" s="48">
        <v>0</v>
      </c>
      <c r="G272" s="48">
        <v>3754.4749999999999</v>
      </c>
      <c r="H272" s="48">
        <v>16373.761576999999</v>
      </c>
      <c r="I272" s="48" t="s">
        <v>16</v>
      </c>
      <c r="J272" s="48">
        <v>4165.8215810000002</v>
      </c>
      <c r="K272" s="48">
        <v>13786.346481</v>
      </c>
      <c r="L272" s="48">
        <v>494916.37888400001</v>
      </c>
    </row>
    <row r="273" spans="1:12" x14ac:dyDescent="0.25">
      <c r="A273" s="48" t="s">
        <v>323</v>
      </c>
      <c r="B273" s="48">
        <v>436663.92495707003</v>
      </c>
      <c r="C273" s="48">
        <v>5356.7698791099992</v>
      </c>
      <c r="D273" s="48">
        <v>4855.4005446499996</v>
      </c>
      <c r="E273" s="48">
        <v>10864.036423</v>
      </c>
      <c r="F273" s="48">
        <v>0</v>
      </c>
      <c r="G273" s="48">
        <v>6676.8249999999998</v>
      </c>
      <c r="H273" s="48">
        <v>16303.055993</v>
      </c>
      <c r="I273" s="48" t="s">
        <v>16</v>
      </c>
      <c r="J273" s="48">
        <v>4165.8212510000003</v>
      </c>
      <c r="K273" s="48">
        <v>14954.747778999999</v>
      </c>
      <c r="L273" s="48">
        <v>499840.58182700002</v>
      </c>
    </row>
    <row r="274" spans="1:12" x14ac:dyDescent="0.25">
      <c r="A274" s="48" t="s">
        <v>324</v>
      </c>
      <c r="B274" s="48">
        <v>426338.98949571996</v>
      </c>
      <c r="C274" s="48">
        <v>5308.0906106800003</v>
      </c>
      <c r="D274" s="48">
        <v>4811.4343170100001</v>
      </c>
      <c r="E274" s="48">
        <v>10990.196532</v>
      </c>
      <c r="F274" s="48">
        <v>0</v>
      </c>
      <c r="G274" s="48">
        <v>5212.5907930000003</v>
      </c>
      <c r="H274" s="48">
        <v>16728.761436000001</v>
      </c>
      <c r="I274" s="48" t="s">
        <v>16</v>
      </c>
      <c r="J274" s="48">
        <v>4165.8212510000003</v>
      </c>
      <c r="K274" s="48">
        <v>15326.988745000001</v>
      </c>
      <c r="L274" s="48">
        <v>488882.873181</v>
      </c>
    </row>
    <row r="275" spans="1:12" x14ac:dyDescent="0.25">
      <c r="A275" s="48" t="s">
        <v>325</v>
      </c>
      <c r="B275" s="48">
        <v>424150.38457440998</v>
      </c>
      <c r="C275" s="48">
        <v>5893.4301954399998</v>
      </c>
      <c r="D275" s="48">
        <v>4811.6268176499998</v>
      </c>
      <c r="E275" s="48">
        <v>10986.234898000001</v>
      </c>
      <c r="F275" s="48">
        <v>0</v>
      </c>
      <c r="G275" s="48">
        <v>6679.9705949999998</v>
      </c>
      <c r="H275" s="48">
        <v>17323.712621999999</v>
      </c>
      <c r="I275" s="48" t="s">
        <v>16</v>
      </c>
      <c r="J275" s="48">
        <v>4165.8212510000003</v>
      </c>
      <c r="K275" s="48">
        <v>13134.726568</v>
      </c>
      <c r="L275" s="48">
        <v>487145.90752100002</v>
      </c>
    </row>
    <row r="276" spans="1:12" x14ac:dyDescent="0.25">
      <c r="A276" s="48" t="s">
        <v>326</v>
      </c>
      <c r="B276" s="48">
        <v>426796.80216453999</v>
      </c>
      <c r="C276" s="48">
        <v>5893.4301954399998</v>
      </c>
      <c r="D276" s="48">
        <v>4812.2621979300002</v>
      </c>
      <c r="E276" s="48">
        <v>11138.801009999999</v>
      </c>
      <c r="F276" s="48">
        <v>0</v>
      </c>
      <c r="G276" s="48">
        <v>6461.1278659999998</v>
      </c>
      <c r="H276" s="48">
        <v>17477.661187000002</v>
      </c>
      <c r="I276" s="48" t="s">
        <v>16</v>
      </c>
      <c r="J276" s="48">
        <v>4165.8212510000003</v>
      </c>
      <c r="K276" s="48">
        <v>13039.673994999999</v>
      </c>
      <c r="L276" s="48">
        <v>489785.57986699999</v>
      </c>
    </row>
    <row r="277" spans="1:12" x14ac:dyDescent="0.25">
      <c r="A277" s="48" t="s">
        <v>327</v>
      </c>
      <c r="B277" s="48">
        <v>421645.94027716998</v>
      </c>
      <c r="C277" s="48">
        <v>5829.2289337000002</v>
      </c>
      <c r="D277" s="48">
        <v>4769.3276381200003</v>
      </c>
      <c r="E277" s="48">
        <v>11145.176702999999</v>
      </c>
      <c r="F277" s="48">
        <v>0</v>
      </c>
      <c r="G277" s="48">
        <v>2995.4272019999999</v>
      </c>
      <c r="H277" s="48">
        <v>17520.029855000001</v>
      </c>
      <c r="I277" s="48" t="s">
        <v>16</v>
      </c>
      <c r="J277" s="48">
        <v>4163.3725320000003</v>
      </c>
      <c r="K277" s="48">
        <v>19845.510145</v>
      </c>
      <c r="L277" s="48">
        <v>487914.013286</v>
      </c>
    </row>
    <row r="278" spans="1:12" x14ac:dyDescent="0.25">
      <c r="A278" s="48" t="s">
        <v>328</v>
      </c>
      <c r="B278" s="48">
        <v>425990.24839608005</v>
      </c>
      <c r="C278" s="48">
        <v>5829.2289337000002</v>
      </c>
      <c r="D278" s="48">
        <v>4769.4713509399999</v>
      </c>
      <c r="E278" s="48">
        <v>11141.152416999999</v>
      </c>
      <c r="F278" s="48">
        <v>0</v>
      </c>
      <c r="G278" s="48">
        <v>2945.1735910000002</v>
      </c>
      <c r="H278" s="48">
        <v>18471.609998</v>
      </c>
      <c r="I278" s="48" t="s">
        <v>16</v>
      </c>
      <c r="J278" s="48">
        <v>4163.3725320000003</v>
      </c>
      <c r="K278" s="48">
        <v>17068.260646999999</v>
      </c>
      <c r="L278" s="48">
        <v>490378.51786600001</v>
      </c>
    </row>
    <row r="279" spans="1:12" x14ac:dyDescent="0.25">
      <c r="A279" s="48" t="s">
        <v>329</v>
      </c>
      <c r="B279" s="48">
        <v>427317.04822654999</v>
      </c>
      <c r="C279" s="48">
        <v>5829.2289337000002</v>
      </c>
      <c r="D279" s="48">
        <v>4770.1930966800001</v>
      </c>
      <c r="E279" s="48">
        <v>11169.216499</v>
      </c>
      <c r="F279" s="48">
        <v>0</v>
      </c>
      <c r="G279" s="48">
        <v>2721.833435</v>
      </c>
      <c r="H279" s="48">
        <v>18681.017931999999</v>
      </c>
      <c r="I279" s="48" t="s">
        <v>16</v>
      </c>
      <c r="J279" s="48">
        <v>4163.3725320000003</v>
      </c>
      <c r="K279" s="48">
        <v>16537.774677000001</v>
      </c>
      <c r="L279" s="48">
        <v>491189.68533200002</v>
      </c>
    </row>
    <row r="280" spans="1:12" x14ac:dyDescent="0.25">
      <c r="A280" s="48" t="s">
        <v>330</v>
      </c>
      <c r="B280" s="48">
        <v>440355.77215859998</v>
      </c>
      <c r="C280" s="48">
        <v>5891.6530282700005</v>
      </c>
      <c r="D280" s="48">
        <v>4844.0708513400004</v>
      </c>
      <c r="E280" s="48">
        <v>11459.236301999999</v>
      </c>
      <c r="F280" s="48">
        <v>0</v>
      </c>
      <c r="G280" s="48">
        <v>1598.905</v>
      </c>
      <c r="H280" s="48">
        <v>19168.665201</v>
      </c>
      <c r="I280" s="48" t="s">
        <v>16</v>
      </c>
      <c r="J280" s="48">
        <v>4163.3725329999997</v>
      </c>
      <c r="K280" s="48">
        <v>15957.219917</v>
      </c>
      <c r="L280" s="48">
        <v>503438.89499100001</v>
      </c>
    </row>
    <row r="281" spans="1:12" x14ac:dyDescent="0.25">
      <c r="A281" s="48" t="s">
        <v>331</v>
      </c>
      <c r="B281" s="48">
        <v>448817.57772338</v>
      </c>
      <c r="C281" s="48">
        <v>6009.0211651700001</v>
      </c>
      <c r="D281" s="48">
        <v>4844.0470197299992</v>
      </c>
      <c r="E281" s="48">
        <v>11434.771971</v>
      </c>
      <c r="F281" s="48">
        <v>0</v>
      </c>
      <c r="G281" s="48">
        <v>3418.4274999999998</v>
      </c>
      <c r="H281" s="48">
        <v>19571.900931</v>
      </c>
      <c r="I281" s="48" t="s">
        <v>16</v>
      </c>
      <c r="J281" s="48">
        <v>4163.3725329999997</v>
      </c>
      <c r="K281" s="48">
        <v>15994.362940999999</v>
      </c>
      <c r="L281" s="48">
        <v>514253.481784</v>
      </c>
    </row>
    <row r="282" spans="1:12" x14ac:dyDescent="0.25">
      <c r="A282" s="48" t="s">
        <v>332</v>
      </c>
      <c r="B282" s="48">
        <v>449801.77037484001</v>
      </c>
      <c r="C282" s="48">
        <v>6009.0211651700001</v>
      </c>
      <c r="D282" s="48">
        <v>4843.1900200500004</v>
      </c>
      <c r="E282" s="48">
        <v>11430.820398</v>
      </c>
      <c r="F282" s="48">
        <v>0</v>
      </c>
      <c r="G282" s="48">
        <v>3629.0025000000001</v>
      </c>
      <c r="H282" s="48">
        <v>19875.872668</v>
      </c>
      <c r="I282" s="48" t="s">
        <v>16</v>
      </c>
      <c r="J282" s="48">
        <v>4163.3725320000003</v>
      </c>
      <c r="K282" s="48">
        <v>15694.686594000001</v>
      </c>
      <c r="L282" s="48">
        <v>515447.73625199997</v>
      </c>
    </row>
    <row r="283" spans="1:12" x14ac:dyDescent="0.25">
      <c r="A283" s="48" t="s">
        <v>333</v>
      </c>
      <c r="B283" s="48">
        <v>450610.06697692</v>
      </c>
      <c r="C283" s="48">
        <v>6062.7950499600001</v>
      </c>
      <c r="D283" s="48">
        <v>4886.5365871499998</v>
      </c>
      <c r="E283" s="48">
        <v>11426.986293</v>
      </c>
      <c r="F283" s="48">
        <v>0</v>
      </c>
      <c r="G283" s="48">
        <v>3032.7849999999999</v>
      </c>
      <c r="H283" s="48">
        <v>20368.811079999999</v>
      </c>
      <c r="I283" s="48" t="s">
        <v>16</v>
      </c>
      <c r="J283" s="48">
        <v>4163.3725320000003</v>
      </c>
      <c r="K283" s="48">
        <v>16307.51259</v>
      </c>
      <c r="L283" s="48">
        <v>516858.866109</v>
      </c>
    </row>
    <row r="284" spans="1:12" x14ac:dyDescent="0.25">
      <c r="A284" s="48" t="s">
        <v>334</v>
      </c>
      <c r="B284" s="48">
        <v>450884.48030161997</v>
      </c>
      <c r="C284" s="48">
        <v>6062.7950499600001</v>
      </c>
      <c r="D284" s="48">
        <v>4886.6503649699998</v>
      </c>
      <c r="E284" s="48">
        <v>11223.190914999999</v>
      </c>
      <c r="F284" s="48">
        <v>0</v>
      </c>
      <c r="G284" s="48">
        <v>727.36</v>
      </c>
      <c r="H284" s="48">
        <v>20369.643498000001</v>
      </c>
      <c r="I284" s="48" t="s">
        <v>16</v>
      </c>
      <c r="J284" s="48">
        <v>4163.3725320000003</v>
      </c>
      <c r="K284" s="48">
        <v>15611.237537999999</v>
      </c>
      <c r="L284" s="48">
        <v>513928.73019999999</v>
      </c>
    </row>
    <row r="285" spans="1:12" x14ac:dyDescent="0.25">
      <c r="A285" s="48" t="s">
        <v>335</v>
      </c>
      <c r="B285" s="48">
        <v>451783.92635852</v>
      </c>
      <c r="C285" s="48">
        <v>6062.7950499600001</v>
      </c>
      <c r="D285" s="48">
        <v>25749.632202419998</v>
      </c>
      <c r="E285" s="48">
        <v>11119.550104</v>
      </c>
      <c r="F285" s="48">
        <v>0</v>
      </c>
      <c r="G285" s="48">
        <v>841.624011</v>
      </c>
      <c r="H285" s="48">
        <v>21767.024979000002</v>
      </c>
      <c r="I285" s="48" t="s">
        <v>16</v>
      </c>
      <c r="J285" s="48">
        <v>4163.3725320000003</v>
      </c>
      <c r="K285" s="48">
        <v>15310.317333000001</v>
      </c>
      <c r="L285" s="48">
        <v>536798.24257</v>
      </c>
    </row>
    <row r="286" spans="1:12" x14ac:dyDescent="0.25">
      <c r="A286" s="48" t="s">
        <v>336</v>
      </c>
      <c r="B286" s="48">
        <v>451121.18111367</v>
      </c>
      <c r="C286" s="48">
        <v>6018.2011297200006</v>
      </c>
      <c r="D286" s="48">
        <v>25393.193401020002</v>
      </c>
      <c r="E286" s="48">
        <v>11448.447684999999</v>
      </c>
      <c r="F286" s="48">
        <v>0</v>
      </c>
      <c r="G286" s="48">
        <v>754.02</v>
      </c>
      <c r="H286" s="48">
        <v>22302.090015999998</v>
      </c>
      <c r="I286" s="48" t="s">
        <v>16</v>
      </c>
      <c r="J286" s="48">
        <v>4163.3725320000003</v>
      </c>
      <c r="K286" s="48">
        <v>16127.043927999999</v>
      </c>
      <c r="L286" s="48">
        <v>537327.54980499996</v>
      </c>
    </row>
    <row r="287" spans="1:12" x14ac:dyDescent="0.25">
      <c r="A287" s="48" t="s">
        <v>337</v>
      </c>
      <c r="B287" s="48">
        <v>454813.20820086001</v>
      </c>
      <c r="C287" s="48">
        <v>6018.2011297200006</v>
      </c>
      <c r="D287" s="48">
        <v>25393.307416240001</v>
      </c>
      <c r="E287" s="48">
        <v>12358.640431</v>
      </c>
      <c r="F287" s="48">
        <v>0</v>
      </c>
      <c r="G287" s="48">
        <v>629.64</v>
      </c>
      <c r="H287" s="48">
        <v>22679.490636999999</v>
      </c>
      <c r="I287" s="48" t="s">
        <v>16</v>
      </c>
      <c r="J287" s="48">
        <v>4163.3725320000003</v>
      </c>
      <c r="K287" s="48">
        <v>15706.903612</v>
      </c>
      <c r="L287" s="48">
        <v>541762.763959</v>
      </c>
    </row>
    <row r="288" spans="1:12" x14ac:dyDescent="0.25">
      <c r="A288" s="48" t="s">
        <v>338</v>
      </c>
      <c r="B288" s="48">
        <v>457572.4487827</v>
      </c>
      <c r="C288" s="48">
        <v>6018.2011297200006</v>
      </c>
      <c r="D288" s="48">
        <v>25393.427074859999</v>
      </c>
      <c r="E288" s="48">
        <v>12214.768121999999</v>
      </c>
      <c r="F288" s="48">
        <v>0</v>
      </c>
      <c r="G288" s="48">
        <v>629.64</v>
      </c>
      <c r="H288" s="48">
        <v>22082.484724000002</v>
      </c>
      <c r="I288" s="48" t="s">
        <v>16</v>
      </c>
      <c r="J288" s="48">
        <v>4163.3725320000003</v>
      </c>
      <c r="K288" s="48">
        <v>15838.576783</v>
      </c>
      <c r="L288" s="48">
        <v>543912.91914899996</v>
      </c>
    </row>
    <row r="289" spans="1:12" x14ac:dyDescent="0.25">
      <c r="A289" s="48" t="s">
        <v>339</v>
      </c>
      <c r="B289" s="48">
        <v>455733.45481664001</v>
      </c>
      <c r="C289" s="48">
        <v>5950.6989412000003</v>
      </c>
      <c r="D289" s="48">
        <v>25108.728222419999</v>
      </c>
      <c r="E289" s="48">
        <v>12211.166196</v>
      </c>
      <c r="F289" s="48">
        <v>0</v>
      </c>
      <c r="G289" s="48">
        <v>880.25569900000005</v>
      </c>
      <c r="H289" s="48">
        <v>22865.012695000001</v>
      </c>
      <c r="I289" s="48" t="s">
        <v>16</v>
      </c>
      <c r="J289" s="48">
        <v>4160.9238139999998</v>
      </c>
      <c r="K289" s="48">
        <v>24646.855862</v>
      </c>
      <c r="L289" s="48">
        <v>551612.65384899999</v>
      </c>
    </row>
    <row r="290" spans="1:12" x14ac:dyDescent="0.25">
      <c r="A290" s="48" t="s">
        <v>340</v>
      </c>
      <c r="B290" s="48">
        <v>452620.91540784005</v>
      </c>
      <c r="C290" s="48">
        <v>5950.6989412000003</v>
      </c>
      <c r="D290" s="48">
        <v>25108.932737949999</v>
      </c>
      <c r="E290" s="48">
        <v>12207.554404</v>
      </c>
      <c r="F290" s="48">
        <v>0</v>
      </c>
      <c r="G290" s="48">
        <v>801.77117999999996</v>
      </c>
      <c r="H290" s="48">
        <v>23106.828823</v>
      </c>
      <c r="I290" s="48" t="s">
        <v>16</v>
      </c>
      <c r="J290" s="48">
        <v>4160.9238139999998</v>
      </c>
      <c r="K290" s="48">
        <v>17214.925443</v>
      </c>
      <c r="L290" s="48">
        <v>541172.55075099994</v>
      </c>
    </row>
    <row r="291" spans="1:12" x14ac:dyDescent="0.25">
      <c r="A291" s="48" t="s">
        <v>341</v>
      </c>
      <c r="B291" s="48">
        <v>451206.10630066996</v>
      </c>
      <c r="C291" s="48">
        <v>5950.6989412000003</v>
      </c>
      <c r="D291" s="48">
        <v>25109.28561562</v>
      </c>
      <c r="E291" s="48">
        <v>12204.283637</v>
      </c>
      <c r="F291" s="48">
        <v>0</v>
      </c>
      <c r="G291" s="48">
        <v>806.426378</v>
      </c>
      <c r="H291" s="48">
        <v>23298.561159000001</v>
      </c>
      <c r="I291" s="48" t="s">
        <v>16</v>
      </c>
      <c r="J291" s="48">
        <v>4160.9238139999998</v>
      </c>
      <c r="K291" s="48">
        <v>17076.204547000001</v>
      </c>
      <c r="L291" s="48">
        <v>539812.49039299996</v>
      </c>
    </row>
    <row r="292" spans="1:12" x14ac:dyDescent="0.25">
      <c r="A292" s="48" t="s">
        <v>342</v>
      </c>
      <c r="B292" s="48">
        <v>454812.33073966997</v>
      </c>
      <c r="C292" s="48">
        <v>5936.7809768999996</v>
      </c>
      <c r="D292" s="48">
        <v>25081.26877228</v>
      </c>
      <c r="E292" s="48">
        <v>12251.764182000001</v>
      </c>
      <c r="F292" s="48">
        <v>0</v>
      </c>
      <c r="G292" s="48">
        <v>126.09</v>
      </c>
      <c r="H292" s="48">
        <v>23812.476916</v>
      </c>
      <c r="I292" s="48" t="s">
        <v>16</v>
      </c>
      <c r="J292" s="48">
        <v>4160.9238139999998</v>
      </c>
      <c r="K292" s="48">
        <v>16520.755777999999</v>
      </c>
      <c r="L292" s="48">
        <v>542702.39117900003</v>
      </c>
    </row>
    <row r="293" spans="1:12" x14ac:dyDescent="0.25">
      <c r="A293" s="48" t="s">
        <v>343</v>
      </c>
      <c r="B293" s="48">
        <v>441592.85890684003</v>
      </c>
      <c r="C293" s="48">
        <v>5923.9215492399999</v>
      </c>
      <c r="D293" s="48">
        <v>25081.75906429</v>
      </c>
      <c r="E293" s="48">
        <v>12248.223112</v>
      </c>
      <c r="F293" s="48">
        <v>0</v>
      </c>
      <c r="G293" s="48">
        <v>165.65693999999999</v>
      </c>
      <c r="H293" s="48">
        <v>23788.726957999999</v>
      </c>
      <c r="I293" s="48" t="s">
        <v>16</v>
      </c>
      <c r="J293" s="48">
        <v>4143.8375640000004</v>
      </c>
      <c r="K293" s="48">
        <v>21124.668825000001</v>
      </c>
      <c r="L293" s="48">
        <v>534069.65291900001</v>
      </c>
    </row>
    <row r="294" spans="1:12" x14ac:dyDescent="0.25">
      <c r="A294" s="48" t="s">
        <v>344</v>
      </c>
      <c r="B294" s="48">
        <v>443213.47811928001</v>
      </c>
      <c r="C294" s="48">
        <v>5923.9215492399999</v>
      </c>
      <c r="D294" s="48">
        <v>25082.983412990001</v>
      </c>
      <c r="E294" s="48">
        <v>12529.182138</v>
      </c>
      <c r="F294" s="48">
        <v>0</v>
      </c>
      <c r="G294" s="48">
        <v>523.81213100000002</v>
      </c>
      <c r="H294" s="48">
        <v>23743.458070000001</v>
      </c>
      <c r="I294" s="48" t="s">
        <v>16</v>
      </c>
      <c r="J294" s="48">
        <v>4143.8375640000004</v>
      </c>
      <c r="K294" s="48">
        <v>19640.590482</v>
      </c>
      <c r="L294" s="48">
        <v>534801.26346599997</v>
      </c>
    </row>
    <row r="295" spans="1:12" x14ac:dyDescent="0.25">
      <c r="A295" s="48" t="s">
        <v>345</v>
      </c>
      <c r="B295" s="48">
        <v>448936.89624401001</v>
      </c>
      <c r="C295" s="48">
        <v>5951.9800687700008</v>
      </c>
      <c r="D295" s="48">
        <v>25203.24853651</v>
      </c>
      <c r="E295" s="48">
        <v>12627.236249</v>
      </c>
      <c r="F295" s="48">
        <v>0</v>
      </c>
      <c r="G295" s="48">
        <v>0</v>
      </c>
      <c r="H295" s="48">
        <v>23654.801791999998</v>
      </c>
      <c r="I295" s="48" t="s">
        <v>16</v>
      </c>
      <c r="J295" s="48">
        <v>4143.8375640000004</v>
      </c>
      <c r="K295" s="48">
        <v>24734.105742</v>
      </c>
      <c r="L295" s="48">
        <v>545252.10619600001</v>
      </c>
    </row>
    <row r="296" spans="1:12" x14ac:dyDescent="0.25">
      <c r="A296" s="48" t="s">
        <v>346</v>
      </c>
      <c r="B296" s="48">
        <v>449611.59228872997</v>
      </c>
      <c r="C296" s="48">
        <v>5951.9800687700008</v>
      </c>
      <c r="D296" s="48">
        <v>25205.892113620001</v>
      </c>
      <c r="E296" s="48">
        <v>12123.890448</v>
      </c>
      <c r="F296" s="48">
        <v>0</v>
      </c>
      <c r="G296" s="48">
        <v>0</v>
      </c>
      <c r="H296" s="48">
        <v>23614.649785000001</v>
      </c>
      <c r="I296" s="48" t="s">
        <v>16</v>
      </c>
      <c r="J296" s="48">
        <v>4143.837563</v>
      </c>
      <c r="K296" s="48">
        <v>31610.54349</v>
      </c>
      <c r="L296" s="48">
        <v>552262.38575699995</v>
      </c>
    </row>
    <row r="297" spans="1:12" x14ac:dyDescent="0.25">
      <c r="A297" s="48" t="s">
        <v>347</v>
      </c>
      <c r="B297" s="48">
        <v>445338.96590390004</v>
      </c>
      <c r="C297" s="48">
        <v>5951.9800687700008</v>
      </c>
      <c r="D297" s="48">
        <v>25209.22786906</v>
      </c>
      <c r="E297" s="48">
        <v>12120.795991999999</v>
      </c>
      <c r="F297" s="48">
        <v>0</v>
      </c>
      <c r="G297" s="48">
        <v>0</v>
      </c>
      <c r="H297" s="48">
        <v>23642.424181999999</v>
      </c>
      <c r="I297" s="48" t="s">
        <v>16</v>
      </c>
      <c r="J297" s="48">
        <v>4143.8375640000004</v>
      </c>
      <c r="K297" s="48">
        <v>34179.930098999997</v>
      </c>
      <c r="L297" s="48">
        <v>550587.16167900001</v>
      </c>
    </row>
    <row r="298" spans="1:12" x14ac:dyDescent="0.25">
      <c r="A298" s="48" t="s">
        <v>348</v>
      </c>
      <c r="B298" s="48">
        <v>460271.05638587999</v>
      </c>
      <c r="C298" s="48">
        <v>6043.0112500600007</v>
      </c>
      <c r="D298" s="48">
        <v>25616.371879210001</v>
      </c>
      <c r="E298" s="48">
        <v>12363.794766000001</v>
      </c>
      <c r="F298" s="48">
        <v>0</v>
      </c>
      <c r="G298" s="48">
        <v>0</v>
      </c>
      <c r="H298" s="48">
        <v>23638.323408</v>
      </c>
      <c r="I298" s="48" t="s">
        <v>16</v>
      </c>
      <c r="J298" s="48">
        <v>4143.8375640000004</v>
      </c>
      <c r="K298" s="48">
        <v>43982.125717000003</v>
      </c>
      <c r="L298" s="48">
        <v>576058.52096999995</v>
      </c>
    </row>
    <row r="299" spans="1:12" x14ac:dyDescent="0.25">
      <c r="A299" s="48" t="s">
        <v>349</v>
      </c>
      <c r="B299" s="48">
        <v>456126.24045236997</v>
      </c>
      <c r="C299" s="48">
        <v>6039.9895418300002</v>
      </c>
      <c r="D299" s="48">
        <v>25621.38053396</v>
      </c>
      <c r="E299" s="48">
        <v>12360.687515</v>
      </c>
      <c r="F299" s="48">
        <v>0</v>
      </c>
      <c r="G299" s="48">
        <v>0</v>
      </c>
      <c r="H299" s="48">
        <v>23628.209166000001</v>
      </c>
      <c r="I299" s="48" t="s">
        <v>16</v>
      </c>
      <c r="J299" s="48">
        <v>4143.8375640000004</v>
      </c>
      <c r="K299" s="48">
        <v>55112.898550999998</v>
      </c>
      <c r="L299" s="48">
        <v>583033.24332400004</v>
      </c>
    </row>
    <row r="300" spans="1:12" x14ac:dyDescent="0.25">
      <c r="A300" s="48" t="s">
        <v>350</v>
      </c>
      <c r="B300" s="48">
        <v>477224.95714006003</v>
      </c>
      <c r="C300" s="48">
        <v>6166.0233188800003</v>
      </c>
      <c r="D300" s="48">
        <v>25627.408206060001</v>
      </c>
      <c r="E300" s="48">
        <v>12357.672348</v>
      </c>
      <c r="F300" s="48">
        <v>0</v>
      </c>
      <c r="G300" s="48">
        <v>0</v>
      </c>
      <c r="H300" s="48">
        <v>23661.361021000001</v>
      </c>
      <c r="I300" s="48" t="s">
        <v>16</v>
      </c>
      <c r="J300" s="48">
        <v>4143.8375640000004</v>
      </c>
      <c r="K300" s="48">
        <v>56989.549334000003</v>
      </c>
      <c r="L300" s="48">
        <v>606170.80893199996</v>
      </c>
    </row>
    <row r="301" spans="1:12" x14ac:dyDescent="0.25">
      <c r="A301" s="48" t="s">
        <v>351</v>
      </c>
      <c r="B301" s="48">
        <v>471911.68624597997</v>
      </c>
      <c r="C301" s="48">
        <v>6176.5602163200001</v>
      </c>
      <c r="D301" s="48">
        <v>25197.112691229999</v>
      </c>
      <c r="E301" s="48">
        <v>12821.955059</v>
      </c>
      <c r="F301" s="48">
        <v>0</v>
      </c>
      <c r="G301" s="48">
        <v>2936.790129</v>
      </c>
      <c r="H301" s="48">
        <v>23693.746121</v>
      </c>
      <c r="I301" s="48" t="s">
        <v>16</v>
      </c>
      <c r="J301" s="48">
        <v>4141.6438630000002</v>
      </c>
      <c r="K301" s="48">
        <v>72058.423358999993</v>
      </c>
      <c r="L301" s="48">
        <v>618937.91768399999</v>
      </c>
    </row>
    <row r="302" spans="1:12" x14ac:dyDescent="0.25">
      <c r="A302" s="48" t="s">
        <v>352</v>
      </c>
      <c r="B302" s="48">
        <v>474447.53538883</v>
      </c>
      <c r="C302" s="48">
        <v>6174.8088210400001</v>
      </c>
      <c r="D302" s="48">
        <v>25204.726362270001</v>
      </c>
      <c r="E302" s="48">
        <v>12818.773066</v>
      </c>
      <c r="F302" s="48">
        <v>0</v>
      </c>
      <c r="G302" s="48">
        <v>2119.1994749999999</v>
      </c>
      <c r="H302" s="48">
        <v>23720.552275999999</v>
      </c>
      <c r="I302" s="48" t="s">
        <v>16</v>
      </c>
      <c r="J302" s="48">
        <v>4141.6438630000002</v>
      </c>
      <c r="K302" s="48">
        <v>74923.742993000007</v>
      </c>
      <c r="L302" s="48">
        <v>623550.98224499996</v>
      </c>
    </row>
    <row r="303" spans="1:12" x14ac:dyDescent="0.25">
      <c r="A303" s="48" t="s">
        <v>353</v>
      </c>
      <c r="B303" s="48">
        <v>470239.28954508004</v>
      </c>
      <c r="C303" s="48">
        <v>6174.8088210400001</v>
      </c>
      <c r="D303" s="48">
        <v>25212.154163589999</v>
      </c>
      <c r="E303" s="48">
        <v>12815.891416</v>
      </c>
      <c r="F303" s="48">
        <v>0</v>
      </c>
      <c r="G303" s="48">
        <v>1058.51674</v>
      </c>
      <c r="H303" s="48">
        <v>23708.753676</v>
      </c>
      <c r="I303" s="48" t="s">
        <v>16</v>
      </c>
      <c r="J303" s="48">
        <v>4141.6438630000002</v>
      </c>
      <c r="K303" s="48">
        <v>71560.620083000002</v>
      </c>
      <c r="L303" s="48">
        <v>614911.67830799997</v>
      </c>
    </row>
    <row r="304" spans="1:12" x14ac:dyDescent="0.25">
      <c r="A304" s="48" t="s">
        <v>354</v>
      </c>
      <c r="B304" s="48">
        <v>477801.44962321001</v>
      </c>
      <c r="C304" s="48">
        <v>6404.9227514799995</v>
      </c>
      <c r="D304" s="48">
        <v>25682.257186799998</v>
      </c>
      <c r="E304" s="48">
        <v>12417.801723</v>
      </c>
      <c r="F304" s="48">
        <v>0</v>
      </c>
      <c r="G304" s="48">
        <v>4626.9114550000004</v>
      </c>
      <c r="H304" s="48">
        <v>23759.674098</v>
      </c>
      <c r="I304" s="48" t="s">
        <v>16</v>
      </c>
      <c r="J304" s="48">
        <v>4141.6438630000002</v>
      </c>
      <c r="K304" s="48">
        <v>72634.434901000001</v>
      </c>
      <c r="L304" s="48">
        <v>627469.09560100001</v>
      </c>
    </row>
    <row r="305" spans="1:12" x14ac:dyDescent="0.25">
      <c r="A305" s="48" t="s">
        <v>355</v>
      </c>
      <c r="B305" s="48">
        <v>472858.47913274</v>
      </c>
      <c r="C305" s="48">
        <v>6404.9227514799995</v>
      </c>
      <c r="D305" s="48">
        <v>25691.38854973</v>
      </c>
      <c r="E305" s="48">
        <v>12215.056144</v>
      </c>
      <c r="F305" s="48">
        <v>0</v>
      </c>
      <c r="G305" s="48">
        <v>2631.2</v>
      </c>
      <c r="H305" s="48">
        <v>23419.455292999999</v>
      </c>
      <c r="I305" s="48" t="s">
        <v>16</v>
      </c>
      <c r="J305" s="48">
        <v>4141.6438630000002</v>
      </c>
      <c r="K305" s="48">
        <v>70194.434479999996</v>
      </c>
      <c r="L305" s="48">
        <v>617556.58021399996</v>
      </c>
    </row>
    <row r="306" spans="1:12" x14ac:dyDescent="0.25">
      <c r="A306" s="48" t="s">
        <v>356</v>
      </c>
      <c r="B306" s="48">
        <v>464692.16363115003</v>
      </c>
      <c r="C306" s="48">
        <v>6404.9227514799995</v>
      </c>
      <c r="D306" s="48">
        <v>25700.981939159999</v>
      </c>
      <c r="E306" s="48">
        <v>12364.585316999999</v>
      </c>
      <c r="F306" s="48">
        <v>0</v>
      </c>
      <c r="G306" s="48">
        <v>1419.0605419999999</v>
      </c>
      <c r="H306" s="48">
        <v>23494.645133999999</v>
      </c>
      <c r="I306" s="48" t="s">
        <v>16</v>
      </c>
      <c r="J306" s="48">
        <v>4141.6438630000002</v>
      </c>
      <c r="K306" s="48">
        <v>69286.745286999998</v>
      </c>
      <c r="L306" s="48">
        <v>607504.74846499995</v>
      </c>
    </row>
    <row r="307" spans="1:12" x14ac:dyDescent="0.25">
      <c r="A307" s="48" t="s">
        <v>357</v>
      </c>
      <c r="B307" s="48">
        <v>488562.25340418</v>
      </c>
      <c r="C307" s="48">
        <v>6679.2717944799997</v>
      </c>
      <c r="D307" s="48">
        <v>26811.948739810003</v>
      </c>
      <c r="E307" s="48">
        <v>12591.321830999999</v>
      </c>
      <c r="F307" s="48">
        <v>0</v>
      </c>
      <c r="G307" s="48">
        <v>0</v>
      </c>
      <c r="H307" s="48">
        <v>23599.848276000001</v>
      </c>
      <c r="I307" s="48" t="s">
        <v>16</v>
      </c>
      <c r="J307" s="48">
        <v>4141.6438529999996</v>
      </c>
      <c r="K307" s="48">
        <v>60091.650047000003</v>
      </c>
      <c r="L307" s="48">
        <v>622477.93794600002</v>
      </c>
    </row>
    <row r="308" spans="1:12" x14ac:dyDescent="0.25">
      <c r="A308" s="48" t="s">
        <v>358</v>
      </c>
      <c r="B308" s="48">
        <v>495907.44849079999</v>
      </c>
      <c r="C308" s="48">
        <v>6526.8422931200002</v>
      </c>
      <c r="D308" s="48">
        <v>26822.807430669996</v>
      </c>
      <c r="E308" s="48">
        <v>12588.505352</v>
      </c>
      <c r="F308" s="48">
        <v>0</v>
      </c>
      <c r="G308" s="48">
        <v>0</v>
      </c>
      <c r="H308" s="48">
        <v>23660.101824000001</v>
      </c>
      <c r="I308" s="48" t="s">
        <v>16</v>
      </c>
      <c r="J308" s="48">
        <v>4141.6438129999997</v>
      </c>
      <c r="K308" s="48">
        <v>58014.086716999998</v>
      </c>
      <c r="L308" s="48">
        <v>627661.43592099997</v>
      </c>
    </row>
    <row r="309" spans="1:12" x14ac:dyDescent="0.25">
      <c r="A309" s="48" t="s">
        <v>359</v>
      </c>
      <c r="B309" s="48">
        <v>493476.15877073997</v>
      </c>
      <c r="C309" s="48">
        <v>6526.8422931200002</v>
      </c>
      <c r="D309" s="48">
        <v>26833.534363720002</v>
      </c>
      <c r="E309" s="48">
        <v>12764.355378</v>
      </c>
      <c r="F309" s="48">
        <v>0</v>
      </c>
      <c r="G309" s="48">
        <v>0</v>
      </c>
      <c r="H309" s="48">
        <v>23748.737147</v>
      </c>
      <c r="I309" s="48" t="s">
        <v>16</v>
      </c>
      <c r="J309" s="48">
        <v>4141.6438129999997</v>
      </c>
      <c r="K309" s="48">
        <v>58297.788510999999</v>
      </c>
      <c r="L309" s="48">
        <v>625789.06027699995</v>
      </c>
    </row>
    <row r="310" spans="1:12" x14ac:dyDescent="0.25">
      <c r="A310" s="48" t="s">
        <v>360</v>
      </c>
      <c r="B310" s="48">
        <v>483891.59203987999</v>
      </c>
      <c r="C310" s="48">
        <v>6503.6406353900002</v>
      </c>
      <c r="D310" s="48">
        <v>26744.124954999999</v>
      </c>
      <c r="E310" s="48">
        <v>12761.715910999999</v>
      </c>
      <c r="F310" s="48">
        <v>0</v>
      </c>
      <c r="G310" s="48">
        <v>0</v>
      </c>
      <c r="H310" s="48">
        <v>23868.213982000001</v>
      </c>
      <c r="I310" s="48" t="s">
        <v>16</v>
      </c>
      <c r="J310" s="48">
        <v>4141.643693</v>
      </c>
      <c r="K310" s="48">
        <v>63062.937001999999</v>
      </c>
      <c r="L310" s="48">
        <v>620973.86821800005</v>
      </c>
    </row>
    <row r="311" spans="1:12" x14ac:dyDescent="0.25">
      <c r="A311" s="48" t="s">
        <v>361</v>
      </c>
      <c r="B311" s="48">
        <v>476363.28269390995</v>
      </c>
      <c r="C311" s="48">
        <v>6245.5364066299999</v>
      </c>
      <c r="D311" s="48">
        <v>26755.128188349998</v>
      </c>
      <c r="E311" s="48">
        <v>13014.08804035</v>
      </c>
      <c r="F311" s="48">
        <v>0</v>
      </c>
      <c r="G311" s="48">
        <v>0</v>
      </c>
      <c r="H311" s="48">
        <v>23987.15454861</v>
      </c>
      <c r="I311" s="48" t="s">
        <v>16</v>
      </c>
      <c r="J311" s="48">
        <v>4136.2912533299996</v>
      </c>
      <c r="K311" s="48">
        <v>59841.621754</v>
      </c>
      <c r="L311" s="48">
        <v>610343.10288499994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0E7D-109F-41EF-955E-F23F864D40E2}">
  <dimension ref="A1:L49"/>
  <sheetViews>
    <sheetView workbookViewId="0">
      <selection activeCell="E36" sqref="E36"/>
    </sheetView>
  </sheetViews>
  <sheetFormatPr defaultRowHeight="14.4" x14ac:dyDescent="0.3"/>
  <cols>
    <col min="1" max="1" width="11.88671875" style="47" bestFit="1" customWidth="1"/>
    <col min="2" max="2" width="25" bestFit="1" customWidth="1"/>
    <col min="3" max="3" width="25.44140625" bestFit="1" customWidth="1"/>
    <col min="4" max="4" width="29.109375" bestFit="1" customWidth="1"/>
    <col min="5" max="5" width="26.109375" bestFit="1" customWidth="1"/>
    <col min="6" max="6" width="13.88671875" bestFit="1" customWidth="1"/>
    <col min="7" max="7" width="29.6640625" bestFit="1" customWidth="1"/>
    <col min="8" max="8" width="17.5546875" bestFit="1" customWidth="1"/>
    <col min="9" max="9" width="18.5546875" bestFit="1" customWidth="1"/>
    <col min="10" max="10" width="28.6640625" bestFit="1" customWidth="1"/>
    <col min="11" max="11" width="11.21875" bestFit="1" customWidth="1"/>
    <col min="12" max="12" width="10.77734375" bestFit="1" customWidth="1"/>
  </cols>
  <sheetData>
    <row r="1" spans="1:12" x14ac:dyDescent="0.3">
      <c r="A1" s="44" t="s">
        <v>3</v>
      </c>
      <c r="B1" s="38" t="s">
        <v>362</v>
      </c>
      <c r="C1" s="38" t="s">
        <v>5</v>
      </c>
      <c r="D1" s="38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8" t="s">
        <v>11</v>
      </c>
      <c r="J1" s="38" t="s">
        <v>12</v>
      </c>
      <c r="K1" s="38" t="s">
        <v>13</v>
      </c>
      <c r="L1" s="39" t="s">
        <v>14</v>
      </c>
    </row>
    <row r="2" spans="1:12" x14ac:dyDescent="0.3">
      <c r="A2" s="45" t="s">
        <v>15</v>
      </c>
      <c r="B2" s="36">
        <v>3593.4</v>
      </c>
      <c r="C2" s="36">
        <v>162.9</v>
      </c>
      <c r="D2" s="36">
        <v>186.9</v>
      </c>
      <c r="E2" s="36">
        <v>444.9</v>
      </c>
      <c r="F2" s="36">
        <v>0</v>
      </c>
      <c r="G2" s="36">
        <v>0</v>
      </c>
      <c r="H2" s="36">
        <v>0</v>
      </c>
      <c r="I2" s="36" t="s">
        <v>16</v>
      </c>
      <c r="J2" s="36" t="s">
        <v>16</v>
      </c>
      <c r="K2" s="36">
        <v>447</v>
      </c>
      <c r="L2" s="40">
        <v>4835.1000000000004</v>
      </c>
    </row>
    <row r="3" spans="1:12" x14ac:dyDescent="0.3">
      <c r="A3" s="45" t="s">
        <v>17</v>
      </c>
      <c r="B3" s="36">
        <v>5922.1</v>
      </c>
      <c r="C3" s="36">
        <v>158.4</v>
      </c>
      <c r="D3" s="36">
        <v>191.8</v>
      </c>
      <c r="E3" s="36">
        <v>324.5</v>
      </c>
      <c r="F3" s="36">
        <v>0</v>
      </c>
      <c r="G3" s="36">
        <v>0</v>
      </c>
      <c r="H3" s="36">
        <v>0</v>
      </c>
      <c r="I3" s="36" t="s">
        <v>16</v>
      </c>
      <c r="J3" s="36" t="s">
        <v>16</v>
      </c>
      <c r="K3" s="36">
        <v>236.9</v>
      </c>
      <c r="L3" s="40">
        <v>6833.7</v>
      </c>
    </row>
    <row r="4" spans="1:12" x14ac:dyDescent="0.3">
      <c r="A4" s="45" t="s">
        <v>18</v>
      </c>
      <c r="B4" s="36">
        <v>6544.9</v>
      </c>
      <c r="C4" s="36">
        <v>149.30000000000001</v>
      </c>
      <c r="D4" s="36">
        <v>76.3</v>
      </c>
      <c r="E4" s="36">
        <v>422.4</v>
      </c>
      <c r="F4" s="36">
        <v>0</v>
      </c>
      <c r="G4" s="36">
        <v>0</v>
      </c>
      <c r="H4" s="36">
        <v>0</v>
      </c>
      <c r="I4" s="36" t="s">
        <v>16</v>
      </c>
      <c r="J4" s="36" t="s">
        <v>16</v>
      </c>
      <c r="K4" s="36">
        <v>508</v>
      </c>
      <c r="L4" s="40">
        <v>7700.9</v>
      </c>
    </row>
    <row r="5" spans="1:12" x14ac:dyDescent="0.3">
      <c r="A5" s="45" t="s">
        <v>19</v>
      </c>
      <c r="B5" s="36">
        <v>7138.2</v>
      </c>
      <c r="C5" s="36">
        <v>154.19999999999999</v>
      </c>
      <c r="D5" s="36">
        <v>111.5</v>
      </c>
      <c r="E5" s="36">
        <v>385.5</v>
      </c>
      <c r="F5" s="36">
        <v>0</v>
      </c>
      <c r="G5" s="36">
        <v>0</v>
      </c>
      <c r="H5" s="36">
        <v>0</v>
      </c>
      <c r="I5" s="36" t="s">
        <v>16</v>
      </c>
      <c r="J5" s="36" t="s">
        <v>16</v>
      </c>
      <c r="K5" s="36">
        <v>452.5</v>
      </c>
      <c r="L5" s="40">
        <v>8241.9</v>
      </c>
    </row>
    <row r="6" spans="1:12" x14ac:dyDescent="0.3">
      <c r="A6" s="45" t="s">
        <v>20</v>
      </c>
      <c r="B6" s="36">
        <v>8800.1</v>
      </c>
      <c r="C6" s="36">
        <v>194.6</v>
      </c>
      <c r="D6" s="36">
        <v>251.8</v>
      </c>
      <c r="E6" s="36">
        <v>742</v>
      </c>
      <c r="F6" s="36">
        <v>0</v>
      </c>
      <c r="G6" s="36">
        <v>0</v>
      </c>
      <c r="H6" s="36">
        <v>0</v>
      </c>
      <c r="I6" s="36" t="s">
        <v>16</v>
      </c>
      <c r="J6" s="36" t="s">
        <v>16</v>
      </c>
      <c r="K6" s="36">
        <v>975.5</v>
      </c>
      <c r="L6" s="40">
        <v>10964</v>
      </c>
    </row>
    <row r="7" spans="1:12" x14ac:dyDescent="0.3">
      <c r="A7" s="45" t="s">
        <v>21</v>
      </c>
      <c r="B7" s="36">
        <v>9708.6</v>
      </c>
      <c r="C7" s="36">
        <v>329.5</v>
      </c>
      <c r="D7" s="36">
        <v>276.7</v>
      </c>
      <c r="E7" s="36">
        <v>1680.8</v>
      </c>
      <c r="F7" s="36">
        <v>0</v>
      </c>
      <c r="G7" s="36">
        <v>0</v>
      </c>
      <c r="H7" s="36">
        <v>0</v>
      </c>
      <c r="I7" s="36" t="s">
        <v>16</v>
      </c>
      <c r="J7" s="36" t="s">
        <v>16</v>
      </c>
      <c r="K7" s="36">
        <v>998.5</v>
      </c>
      <c r="L7" s="40">
        <v>12994.1</v>
      </c>
    </row>
    <row r="8" spans="1:12" x14ac:dyDescent="0.3">
      <c r="A8" s="45" t="s">
        <v>22</v>
      </c>
      <c r="B8" s="36">
        <v>9172.2999999999993</v>
      </c>
      <c r="C8" s="36">
        <v>304.2</v>
      </c>
      <c r="D8" s="36">
        <v>328.5</v>
      </c>
      <c r="E8" s="36">
        <v>707.7</v>
      </c>
      <c r="F8" s="36">
        <v>0</v>
      </c>
      <c r="G8" s="36">
        <v>0</v>
      </c>
      <c r="H8" s="36">
        <v>0</v>
      </c>
      <c r="I8" s="36" t="s">
        <v>16</v>
      </c>
      <c r="J8" s="36" t="s">
        <v>16</v>
      </c>
      <c r="K8" s="36">
        <v>1189.7</v>
      </c>
      <c r="L8" s="40">
        <v>11702.4</v>
      </c>
    </row>
    <row r="9" spans="1:12" x14ac:dyDescent="0.3">
      <c r="A9" s="45" t="s">
        <v>23</v>
      </c>
      <c r="B9" s="36">
        <v>8739.1</v>
      </c>
      <c r="C9" s="36">
        <v>298</v>
      </c>
      <c r="D9" s="36">
        <v>302</v>
      </c>
      <c r="E9" s="36">
        <v>2001.1</v>
      </c>
      <c r="F9" s="36">
        <v>0</v>
      </c>
      <c r="G9" s="36">
        <v>0</v>
      </c>
      <c r="H9" s="36">
        <v>0</v>
      </c>
      <c r="I9" s="36" t="s">
        <v>16</v>
      </c>
      <c r="J9" s="36" t="s">
        <v>16</v>
      </c>
      <c r="K9" s="36">
        <v>2473</v>
      </c>
      <c r="L9" s="40">
        <v>13813.2</v>
      </c>
    </row>
    <row r="10" spans="1:12" x14ac:dyDescent="0.3">
      <c r="A10" s="45" t="s">
        <v>24</v>
      </c>
      <c r="B10" s="36">
        <v>8813.5</v>
      </c>
      <c r="C10" s="36">
        <v>390.1</v>
      </c>
      <c r="D10" s="36">
        <v>252.4</v>
      </c>
      <c r="E10" s="36">
        <v>3524.6</v>
      </c>
      <c r="F10" s="36">
        <v>0</v>
      </c>
      <c r="G10" s="36">
        <v>0</v>
      </c>
      <c r="H10" s="36">
        <v>0</v>
      </c>
      <c r="I10" s="36" t="s">
        <v>16</v>
      </c>
      <c r="J10" s="36" t="s">
        <v>16</v>
      </c>
      <c r="K10" s="36">
        <v>1879.2</v>
      </c>
      <c r="L10" s="40">
        <v>14859.8</v>
      </c>
    </row>
    <row r="11" spans="1:12" x14ac:dyDescent="0.3">
      <c r="A11" s="45" t="s">
        <v>25</v>
      </c>
      <c r="B11" s="36">
        <v>9041.1</v>
      </c>
      <c r="C11" s="36">
        <v>379.5</v>
      </c>
      <c r="D11" s="36">
        <v>235.9</v>
      </c>
      <c r="E11" s="36">
        <v>4808.6000000000004</v>
      </c>
      <c r="F11" s="36">
        <v>0</v>
      </c>
      <c r="G11" s="36">
        <v>0</v>
      </c>
      <c r="H11" s="36">
        <v>0</v>
      </c>
      <c r="I11" s="36" t="s">
        <v>16</v>
      </c>
      <c r="J11" s="36" t="s">
        <v>16</v>
      </c>
      <c r="K11" s="36">
        <v>1462.1</v>
      </c>
      <c r="L11" s="40">
        <v>15927.2</v>
      </c>
    </row>
    <row r="12" spans="1:12" x14ac:dyDescent="0.3">
      <c r="A12" s="45" t="s">
        <v>26</v>
      </c>
      <c r="B12" s="36">
        <v>11773.1</v>
      </c>
      <c r="C12" s="36">
        <v>422.4</v>
      </c>
      <c r="D12" s="36">
        <v>279.5</v>
      </c>
      <c r="E12" s="36">
        <v>2467.9</v>
      </c>
      <c r="F12" s="36">
        <v>514.4</v>
      </c>
      <c r="G12" s="36">
        <v>0</v>
      </c>
      <c r="H12" s="36">
        <v>420.6</v>
      </c>
      <c r="I12" s="36" t="s">
        <v>16</v>
      </c>
      <c r="J12" s="36" t="s">
        <v>16</v>
      </c>
      <c r="K12" s="36">
        <v>647</v>
      </c>
      <c r="L12" s="40">
        <v>16524.900000000001</v>
      </c>
    </row>
    <row r="13" spans="1:12" x14ac:dyDescent="0.3">
      <c r="A13" s="45" t="s">
        <v>27</v>
      </c>
      <c r="B13" s="36">
        <v>15499</v>
      </c>
      <c r="C13" s="36">
        <v>507.1</v>
      </c>
      <c r="D13" s="36">
        <v>352.3</v>
      </c>
      <c r="E13" s="36">
        <v>2057.8000000000002</v>
      </c>
      <c r="F13" s="36">
        <v>633.20000000000005</v>
      </c>
      <c r="G13" s="36">
        <v>0</v>
      </c>
      <c r="H13" s="36">
        <v>432.7</v>
      </c>
      <c r="I13" s="36" t="s">
        <v>16</v>
      </c>
      <c r="J13" s="36" t="s">
        <v>16</v>
      </c>
      <c r="K13" s="36">
        <v>857.3</v>
      </c>
      <c r="L13" s="40">
        <v>20339.400000000001</v>
      </c>
    </row>
    <row r="14" spans="1:12" x14ac:dyDescent="0.3">
      <c r="A14" s="45" t="s">
        <v>28</v>
      </c>
      <c r="B14" s="36">
        <v>18568.400000000001</v>
      </c>
      <c r="C14" s="36">
        <v>540.5</v>
      </c>
      <c r="D14" s="36">
        <v>407</v>
      </c>
      <c r="E14" s="36">
        <v>1961</v>
      </c>
      <c r="F14" s="36">
        <v>682.3</v>
      </c>
      <c r="G14" s="36">
        <v>725.2</v>
      </c>
      <c r="H14" s="36">
        <v>523.1</v>
      </c>
      <c r="I14" s="36" t="s">
        <v>16</v>
      </c>
      <c r="J14" s="36" t="s">
        <v>16</v>
      </c>
      <c r="K14" s="36">
        <v>782.7</v>
      </c>
      <c r="L14" s="40">
        <v>24190.2</v>
      </c>
    </row>
    <row r="15" spans="1:12" x14ac:dyDescent="0.3">
      <c r="A15" s="45" t="s">
        <v>29</v>
      </c>
      <c r="B15" s="36">
        <v>17270.7</v>
      </c>
      <c r="C15" s="36">
        <v>627.70000000000005</v>
      </c>
      <c r="D15" s="36">
        <v>440.2</v>
      </c>
      <c r="E15" s="36">
        <v>2164.1999999999998</v>
      </c>
      <c r="F15" s="36">
        <v>1126.9000000000001</v>
      </c>
      <c r="G15" s="36">
        <v>1242.5</v>
      </c>
      <c r="H15" s="36">
        <v>1813.9</v>
      </c>
      <c r="I15" s="36" t="s">
        <v>16</v>
      </c>
      <c r="J15" s="36" t="s">
        <v>16</v>
      </c>
      <c r="K15" s="36">
        <v>1795.6</v>
      </c>
      <c r="L15" s="40">
        <v>26481.7</v>
      </c>
    </row>
    <row r="16" spans="1:12" x14ac:dyDescent="0.3">
      <c r="A16" s="45" t="s">
        <v>30</v>
      </c>
      <c r="B16" s="36">
        <v>20618.8</v>
      </c>
      <c r="C16" s="36">
        <v>605.9</v>
      </c>
      <c r="D16" s="36">
        <v>458.6</v>
      </c>
      <c r="E16" s="36">
        <v>1529.1</v>
      </c>
      <c r="F16" s="36">
        <v>2371</v>
      </c>
      <c r="G16" s="36">
        <v>1382</v>
      </c>
      <c r="H16" s="36">
        <v>1858.1</v>
      </c>
      <c r="I16" s="36" t="s">
        <v>16</v>
      </c>
      <c r="J16" s="36" t="s">
        <v>16</v>
      </c>
      <c r="K16" s="36">
        <v>3079.8</v>
      </c>
      <c r="L16" s="40">
        <v>31903.3</v>
      </c>
    </row>
    <row r="17" spans="1:12" x14ac:dyDescent="0.3">
      <c r="A17" s="45" t="s">
        <v>31</v>
      </c>
      <c r="B17" s="36">
        <v>25886.3</v>
      </c>
      <c r="C17" s="36">
        <v>629.1</v>
      </c>
      <c r="D17" s="36">
        <v>529.5</v>
      </c>
      <c r="E17" s="36">
        <v>2681.2</v>
      </c>
      <c r="F17" s="36">
        <v>4049.8</v>
      </c>
      <c r="G17" s="36">
        <v>1733.5</v>
      </c>
      <c r="H17" s="36">
        <v>2132.1999999999998</v>
      </c>
      <c r="I17" s="36" t="s">
        <v>16</v>
      </c>
      <c r="J17" s="36" t="s">
        <v>16</v>
      </c>
      <c r="K17" s="36">
        <v>3272.6</v>
      </c>
      <c r="L17" s="40">
        <v>40914.199999999997</v>
      </c>
    </row>
    <row r="18" spans="1:12" x14ac:dyDescent="0.3">
      <c r="A18" s="45" t="s">
        <v>32</v>
      </c>
      <c r="B18" s="36">
        <v>29197.1</v>
      </c>
      <c r="C18" s="36">
        <v>700.3</v>
      </c>
      <c r="D18" s="36">
        <v>570.20000000000005</v>
      </c>
      <c r="E18" s="36">
        <v>1611</v>
      </c>
      <c r="F18" s="36">
        <v>5194.6000000000004</v>
      </c>
      <c r="G18" s="36">
        <v>2387.4</v>
      </c>
      <c r="H18" s="36">
        <v>1897.5</v>
      </c>
      <c r="I18" s="36" t="s">
        <v>16</v>
      </c>
      <c r="J18" s="36" t="s">
        <v>16</v>
      </c>
      <c r="K18" s="36">
        <v>3001.3</v>
      </c>
      <c r="L18" s="40">
        <v>44559.4</v>
      </c>
    </row>
    <row r="19" spans="1:12" x14ac:dyDescent="0.3">
      <c r="A19" s="45" t="s">
        <v>33</v>
      </c>
      <c r="B19" s="36">
        <v>46074.6</v>
      </c>
      <c r="C19" s="36">
        <v>847.7</v>
      </c>
      <c r="D19" s="36">
        <v>295.7</v>
      </c>
      <c r="E19" s="36">
        <v>560.79999999999995</v>
      </c>
      <c r="F19" s="36">
        <v>3859.9</v>
      </c>
      <c r="G19" s="36">
        <v>1943.9</v>
      </c>
      <c r="H19" s="36">
        <v>2368.8000000000002</v>
      </c>
      <c r="I19" s="36" t="s">
        <v>16</v>
      </c>
      <c r="J19" s="36" t="s">
        <v>16</v>
      </c>
      <c r="K19" s="36">
        <v>3640.6</v>
      </c>
      <c r="L19" s="40">
        <v>59592</v>
      </c>
    </row>
    <row r="20" spans="1:12" x14ac:dyDescent="0.3">
      <c r="A20" s="45" t="s">
        <v>34</v>
      </c>
      <c r="B20" s="36">
        <v>75309.399999999994</v>
      </c>
      <c r="C20" s="36">
        <v>838.6</v>
      </c>
      <c r="D20" s="36">
        <v>326.5</v>
      </c>
      <c r="E20" s="36">
        <v>454.4</v>
      </c>
      <c r="F20" s="36">
        <v>3523.9</v>
      </c>
      <c r="G20" s="36">
        <v>1748.6</v>
      </c>
      <c r="H20" s="36">
        <v>2637.1</v>
      </c>
      <c r="I20" s="36">
        <v>5707.2</v>
      </c>
      <c r="J20" s="36" t="s">
        <v>16</v>
      </c>
      <c r="K20" s="36">
        <v>9753.7999999999993</v>
      </c>
      <c r="L20" s="40">
        <v>100299.5</v>
      </c>
    </row>
    <row r="21" spans="1:12" x14ac:dyDescent="0.3">
      <c r="A21" s="45" t="s">
        <v>35</v>
      </c>
      <c r="B21" s="36">
        <v>66830.8</v>
      </c>
      <c r="C21" s="36">
        <v>1022</v>
      </c>
      <c r="D21" s="36">
        <v>349.9</v>
      </c>
      <c r="E21" s="36">
        <v>980.4</v>
      </c>
      <c r="F21" s="36">
        <v>3369.7</v>
      </c>
      <c r="G21" s="36">
        <v>2953.5</v>
      </c>
      <c r="H21" s="36">
        <v>3445.2</v>
      </c>
      <c r="I21" s="36">
        <v>5136.5</v>
      </c>
      <c r="J21" s="36" t="s">
        <v>16</v>
      </c>
      <c r="K21" s="36">
        <v>8710.7000000000007</v>
      </c>
      <c r="L21" s="40">
        <v>92798.7</v>
      </c>
    </row>
    <row r="22" spans="1:12" x14ac:dyDescent="0.3">
      <c r="A22" s="45" t="s">
        <v>36</v>
      </c>
      <c r="B22" s="36">
        <v>61681.9</v>
      </c>
      <c r="C22" s="36">
        <v>1723.3</v>
      </c>
      <c r="D22" s="36">
        <v>391</v>
      </c>
      <c r="E22" s="36">
        <v>2155.4</v>
      </c>
      <c r="F22" s="36">
        <v>3176.8</v>
      </c>
      <c r="G22" s="36">
        <v>2437.1999999999998</v>
      </c>
      <c r="H22" s="36">
        <v>4195.5</v>
      </c>
      <c r="I22" s="36">
        <v>4565.8</v>
      </c>
      <c r="J22" s="36" t="s">
        <v>16</v>
      </c>
      <c r="K22" s="36">
        <v>8148.7</v>
      </c>
      <c r="L22" s="40">
        <v>88475.5</v>
      </c>
    </row>
    <row r="23" spans="1:12" x14ac:dyDescent="0.3">
      <c r="A23" s="45" t="s">
        <v>37</v>
      </c>
      <c r="B23" s="36">
        <v>67864.600000000006</v>
      </c>
      <c r="C23" s="36">
        <v>1738.2</v>
      </c>
      <c r="D23" s="36">
        <v>427.7</v>
      </c>
      <c r="E23" s="36">
        <v>3117.6</v>
      </c>
      <c r="F23" s="36">
        <v>1348.2</v>
      </c>
      <c r="G23" s="36">
        <v>3940.6</v>
      </c>
      <c r="H23" s="36">
        <v>4659.8</v>
      </c>
      <c r="I23" s="36">
        <v>3995</v>
      </c>
      <c r="J23" s="36" t="s">
        <v>16</v>
      </c>
      <c r="K23" s="36">
        <v>9646.7999999999993</v>
      </c>
      <c r="L23" s="40">
        <v>96738.5</v>
      </c>
    </row>
    <row r="24" spans="1:12" x14ac:dyDescent="0.3">
      <c r="A24" s="45" t="s">
        <v>38</v>
      </c>
      <c r="B24" s="36">
        <v>57032.1</v>
      </c>
      <c r="C24" s="36">
        <v>1622</v>
      </c>
      <c r="D24" s="36">
        <v>478.9</v>
      </c>
      <c r="E24" s="36">
        <v>3728.7</v>
      </c>
      <c r="F24" s="36">
        <v>969.3</v>
      </c>
      <c r="G24" s="36">
        <v>27798.2</v>
      </c>
      <c r="H24" s="36">
        <v>4694.1000000000004</v>
      </c>
      <c r="I24" s="36">
        <v>3424.3</v>
      </c>
      <c r="J24" s="36" t="s">
        <v>16</v>
      </c>
      <c r="K24" s="36">
        <v>9173.4</v>
      </c>
      <c r="L24" s="40">
        <v>108921</v>
      </c>
    </row>
    <row r="25" spans="1:12" x14ac:dyDescent="0.3">
      <c r="A25" s="45" t="s">
        <v>39</v>
      </c>
      <c r="B25" s="36">
        <v>96264.9</v>
      </c>
      <c r="C25" s="36">
        <v>2379.3000000000002</v>
      </c>
      <c r="D25" s="36">
        <v>793.9</v>
      </c>
      <c r="E25" s="36">
        <v>1072.4000000000001</v>
      </c>
      <c r="F25" s="36">
        <v>0</v>
      </c>
      <c r="G25" s="36">
        <v>2512</v>
      </c>
      <c r="H25" s="36">
        <v>5773.4</v>
      </c>
      <c r="I25" s="36">
        <v>2853.6</v>
      </c>
      <c r="J25" s="36" t="s">
        <v>16</v>
      </c>
      <c r="K25" s="36">
        <v>13060.3</v>
      </c>
      <c r="L25" s="40">
        <v>124709.8</v>
      </c>
    </row>
    <row r="26" spans="1:12" x14ac:dyDescent="0.3">
      <c r="A26" s="45" t="s">
        <v>41</v>
      </c>
      <c r="B26" s="36">
        <v>113765.9</v>
      </c>
      <c r="C26" s="36">
        <v>3168.2</v>
      </c>
      <c r="D26" s="36">
        <v>330.3</v>
      </c>
      <c r="E26" s="36">
        <v>94.4</v>
      </c>
      <c r="F26" s="36">
        <v>0</v>
      </c>
      <c r="G26" s="36">
        <v>2134.8000000000002</v>
      </c>
      <c r="H26" s="36">
        <v>7029.7</v>
      </c>
      <c r="I26" s="36">
        <v>2282.9</v>
      </c>
      <c r="J26" s="36" t="s">
        <v>16</v>
      </c>
      <c r="K26" s="36">
        <v>18241.400000000001</v>
      </c>
      <c r="L26" s="40">
        <v>147047.6</v>
      </c>
    </row>
    <row r="27" spans="1:12" x14ac:dyDescent="0.3">
      <c r="A27" s="45" t="s">
        <v>42</v>
      </c>
      <c r="B27" s="36">
        <v>105360.9</v>
      </c>
      <c r="C27" s="36">
        <v>3310.9</v>
      </c>
      <c r="D27" s="36">
        <v>418.7</v>
      </c>
      <c r="E27" s="36">
        <v>125.5</v>
      </c>
      <c r="F27" s="36">
        <v>0</v>
      </c>
      <c r="G27" s="36">
        <v>1615.7</v>
      </c>
      <c r="H27" s="36">
        <v>8712</v>
      </c>
      <c r="I27" s="36">
        <v>1712.2</v>
      </c>
      <c r="J27" s="36" t="s">
        <v>16</v>
      </c>
      <c r="K27" s="36">
        <v>27652.2</v>
      </c>
      <c r="L27" s="40">
        <v>148908.1</v>
      </c>
    </row>
    <row r="28" spans="1:12" x14ac:dyDescent="0.3">
      <c r="A28" s="45" t="s">
        <v>43</v>
      </c>
      <c r="B28" s="36">
        <v>109924.7</v>
      </c>
      <c r="C28" s="36">
        <v>3193.5</v>
      </c>
      <c r="D28" s="36">
        <v>487.8</v>
      </c>
      <c r="E28" s="36">
        <v>280.7</v>
      </c>
      <c r="F28" s="36">
        <v>0</v>
      </c>
      <c r="G28" s="36">
        <v>1193.0999999999999</v>
      </c>
      <c r="H28" s="36">
        <v>8934.9</v>
      </c>
      <c r="I28" s="36">
        <v>1141.4000000000001</v>
      </c>
      <c r="J28" s="36" t="s">
        <v>16</v>
      </c>
      <c r="K28" s="36">
        <v>24522.1</v>
      </c>
      <c r="L28" s="40">
        <v>149678.20000000001</v>
      </c>
    </row>
    <row r="29" spans="1:12" x14ac:dyDescent="0.3">
      <c r="A29" s="45" t="s">
        <v>44</v>
      </c>
      <c r="B29" s="36">
        <v>124302.35</v>
      </c>
      <c r="C29" s="36">
        <v>3315.5</v>
      </c>
      <c r="D29" s="36">
        <v>585</v>
      </c>
      <c r="E29" s="36">
        <v>29.4</v>
      </c>
      <c r="F29" s="36">
        <v>0</v>
      </c>
      <c r="G29" s="36">
        <v>2902.2</v>
      </c>
      <c r="H29" s="36">
        <v>8015.3</v>
      </c>
      <c r="I29" s="36">
        <v>570.70000000000005</v>
      </c>
      <c r="J29" s="36" t="s">
        <v>16</v>
      </c>
      <c r="K29" s="36">
        <v>22548.400000000001</v>
      </c>
      <c r="L29" s="40">
        <v>162268.85</v>
      </c>
    </row>
    <row r="30" spans="1:12" x14ac:dyDescent="0.3">
      <c r="A30" s="45" t="s">
        <v>45</v>
      </c>
      <c r="B30" s="36">
        <v>163648.88</v>
      </c>
      <c r="C30" s="36">
        <v>3652</v>
      </c>
      <c r="D30" s="36">
        <v>685</v>
      </c>
      <c r="E30" s="36">
        <v>98.5</v>
      </c>
      <c r="F30" s="36">
        <v>0</v>
      </c>
      <c r="G30" s="36">
        <v>2893.7</v>
      </c>
      <c r="H30" s="36">
        <v>8946.1</v>
      </c>
      <c r="I30" s="36" t="s">
        <v>16</v>
      </c>
      <c r="J30" s="36" t="s">
        <v>16</v>
      </c>
      <c r="K30" s="36">
        <v>21483.5</v>
      </c>
      <c r="L30" s="40">
        <v>201407.68</v>
      </c>
    </row>
    <row r="31" spans="1:12" x14ac:dyDescent="0.3">
      <c r="A31" s="45" t="s">
        <v>46</v>
      </c>
      <c r="B31" s="36">
        <v>247880.64</v>
      </c>
      <c r="C31" s="36">
        <v>3068.4</v>
      </c>
      <c r="D31" s="36">
        <v>765.3</v>
      </c>
      <c r="E31" s="36">
        <v>221.1</v>
      </c>
      <c r="F31" s="36">
        <v>0</v>
      </c>
      <c r="G31" s="36">
        <v>2887.5</v>
      </c>
      <c r="H31" s="36">
        <v>10637</v>
      </c>
      <c r="I31" s="36" t="s">
        <v>16</v>
      </c>
      <c r="J31" s="36" t="s">
        <v>16</v>
      </c>
      <c r="K31" s="36">
        <v>19649.599999999999</v>
      </c>
      <c r="L31" s="40">
        <v>285109.53999999998</v>
      </c>
    </row>
    <row r="32" spans="1:12" x14ac:dyDescent="0.3">
      <c r="A32" s="45" t="s">
        <v>47</v>
      </c>
      <c r="B32" s="36">
        <v>263328.01799999998</v>
      </c>
      <c r="C32" s="36">
        <v>1186.3</v>
      </c>
      <c r="D32" s="36">
        <v>748.3</v>
      </c>
      <c r="E32" s="36">
        <v>961</v>
      </c>
      <c r="F32" s="36">
        <v>0</v>
      </c>
      <c r="G32" s="36">
        <v>2878.9</v>
      </c>
      <c r="H32" s="36">
        <v>10295.700000000001</v>
      </c>
      <c r="I32" s="36" t="s">
        <v>16</v>
      </c>
      <c r="J32" s="36" t="s">
        <v>16</v>
      </c>
      <c r="K32" s="36">
        <v>16034.581999999995</v>
      </c>
      <c r="L32" s="40">
        <v>295432.8</v>
      </c>
    </row>
    <row r="33" spans="1:12" x14ac:dyDescent="0.3">
      <c r="A33" s="45" t="s">
        <v>48</v>
      </c>
      <c r="B33" s="36">
        <v>288871.21400000004</v>
      </c>
      <c r="C33" s="36">
        <v>793.4</v>
      </c>
      <c r="D33" s="36">
        <v>756.9</v>
      </c>
      <c r="E33" s="36">
        <v>1504.2</v>
      </c>
      <c r="F33" s="36">
        <v>0</v>
      </c>
      <c r="G33" s="36">
        <v>4626.6000000000004</v>
      </c>
      <c r="H33" s="36">
        <v>12924.7</v>
      </c>
      <c r="I33" s="36" t="s">
        <v>16</v>
      </c>
      <c r="J33" s="36" t="s">
        <v>16</v>
      </c>
      <c r="K33" s="36">
        <v>13551</v>
      </c>
      <c r="L33" s="40">
        <v>323028</v>
      </c>
    </row>
    <row r="34" spans="1:12" x14ac:dyDescent="0.3">
      <c r="A34" s="45" t="s">
        <v>49</v>
      </c>
      <c r="B34" s="36">
        <v>334338.60639386997</v>
      </c>
      <c r="C34" s="36">
        <v>617.47289653999997</v>
      </c>
      <c r="D34" s="36">
        <v>760.95067213999994</v>
      </c>
      <c r="E34" s="36">
        <v>2468.2036320000002</v>
      </c>
      <c r="F34" s="36">
        <v>0</v>
      </c>
      <c r="G34" s="36">
        <v>62470.044300000001</v>
      </c>
      <c r="H34" s="36">
        <v>12288.159901000001</v>
      </c>
      <c r="I34" s="36" t="s">
        <v>16</v>
      </c>
      <c r="J34" s="36" t="s">
        <v>16</v>
      </c>
      <c r="K34" s="36">
        <v>11937.972319</v>
      </c>
      <c r="L34" s="40">
        <v>424881.41020599997</v>
      </c>
    </row>
    <row r="35" spans="1:12" x14ac:dyDescent="0.3">
      <c r="A35" s="45">
        <v>2008</v>
      </c>
      <c r="B35" s="36">
        <v>315554.3</v>
      </c>
      <c r="C35" s="36">
        <v>1127.0657502899999</v>
      </c>
      <c r="D35" s="36">
        <v>786.40125698999998</v>
      </c>
      <c r="E35" s="36">
        <v>2525.2393000000002</v>
      </c>
      <c r="F35" s="36">
        <v>0</v>
      </c>
      <c r="G35" s="36">
        <v>4507.7875000000004</v>
      </c>
      <c r="H35" s="36">
        <v>12516.545727000001</v>
      </c>
      <c r="I35" s="36" t="s">
        <v>16</v>
      </c>
      <c r="J35" s="36" t="s">
        <v>16</v>
      </c>
      <c r="K35" s="36">
        <v>7505.0089209999996</v>
      </c>
      <c r="L35" s="40">
        <v>344522.32044899999</v>
      </c>
    </row>
    <row r="36" spans="1:12" x14ac:dyDescent="0.3">
      <c r="A36" s="45">
        <v>2009</v>
      </c>
      <c r="B36" s="36">
        <v>322505.59999999998</v>
      </c>
      <c r="C36" s="36">
        <v>1515.8425942899999</v>
      </c>
      <c r="D36" s="36">
        <v>7279.17506701</v>
      </c>
      <c r="E36" s="36">
        <v>2683.0932499999999</v>
      </c>
      <c r="F36" s="36">
        <v>0</v>
      </c>
      <c r="G36" s="36">
        <v>9373.1749999999993</v>
      </c>
      <c r="H36" s="36">
        <v>12407.481803999999</v>
      </c>
      <c r="I36" s="36" t="s">
        <v>16</v>
      </c>
      <c r="J36" s="36" t="s">
        <v>16</v>
      </c>
      <c r="K36" s="36">
        <v>7213.3053289999998</v>
      </c>
      <c r="L36" s="40">
        <v>362977.70269200002</v>
      </c>
    </row>
    <row r="37" spans="1:12" x14ac:dyDescent="0.3">
      <c r="A37" s="45">
        <v>2010</v>
      </c>
      <c r="B37" s="36">
        <v>320774.448194</v>
      </c>
      <c r="C37" s="36">
        <v>1453.52155483</v>
      </c>
      <c r="D37" s="36">
        <v>6442.51670276</v>
      </c>
      <c r="E37" s="36">
        <v>2285.433098</v>
      </c>
      <c r="F37" s="36">
        <v>0</v>
      </c>
      <c r="G37" s="36">
        <v>40583.035000000003</v>
      </c>
      <c r="H37" s="36">
        <v>11837.444955999999</v>
      </c>
      <c r="I37" s="36" t="s">
        <v>16</v>
      </c>
      <c r="J37" s="36" t="s">
        <v>16</v>
      </c>
      <c r="K37" s="36">
        <v>6795.3918540000004</v>
      </c>
      <c r="L37" s="40">
        <v>390171.79135999997</v>
      </c>
    </row>
    <row r="38" spans="1:12" x14ac:dyDescent="0.3">
      <c r="A38" s="45">
        <v>2011</v>
      </c>
      <c r="B38" s="36">
        <v>414432.52003100002</v>
      </c>
      <c r="C38" s="36">
        <v>2672.2045225900001</v>
      </c>
      <c r="D38" s="36">
        <v>6252.9977195500005</v>
      </c>
      <c r="E38" s="36">
        <v>2016.9720669999999</v>
      </c>
      <c r="F38" s="36">
        <v>0</v>
      </c>
      <c r="G38" s="36">
        <v>28797.25</v>
      </c>
      <c r="H38" s="36">
        <v>10671.155047</v>
      </c>
      <c r="I38" s="36" t="s">
        <v>16</v>
      </c>
      <c r="J38" s="36" t="s">
        <v>16</v>
      </c>
      <c r="K38" s="36">
        <v>8126.3971879999999</v>
      </c>
      <c r="L38" s="40">
        <v>472969.54657599999</v>
      </c>
    </row>
    <row r="39" spans="1:12" x14ac:dyDescent="0.3">
      <c r="A39" s="45">
        <v>2012</v>
      </c>
      <c r="B39" s="36">
        <v>418534.966977</v>
      </c>
      <c r="C39" s="36">
        <v>2652.75264788</v>
      </c>
      <c r="D39" s="36">
        <v>6043.5220173999996</v>
      </c>
      <c r="E39" s="36">
        <v>2182.8092379999998</v>
      </c>
      <c r="F39" s="36">
        <v>0</v>
      </c>
      <c r="G39" s="36">
        <v>28235.130499999999</v>
      </c>
      <c r="H39" s="36">
        <v>9550.1141609999995</v>
      </c>
      <c r="I39" s="36" t="s">
        <v>16</v>
      </c>
      <c r="J39" s="36" t="s">
        <v>16</v>
      </c>
      <c r="K39" s="36">
        <v>9131.7232390000008</v>
      </c>
      <c r="L39" s="40">
        <v>476331.01877999998</v>
      </c>
    </row>
    <row r="40" spans="1:12" x14ac:dyDescent="0.3">
      <c r="A40" s="45">
        <v>2013</v>
      </c>
      <c r="B40" s="36">
        <v>432209.46350900002</v>
      </c>
      <c r="C40" s="36">
        <v>3183.1637380100001</v>
      </c>
      <c r="D40" s="36">
        <v>6488.2148353900002</v>
      </c>
      <c r="E40" s="36">
        <v>1852.1224400000001</v>
      </c>
      <c r="F40" s="36">
        <v>0</v>
      </c>
      <c r="G40" s="36">
        <v>16444.346374000001</v>
      </c>
      <c r="H40" s="36">
        <v>6681.6484790000004</v>
      </c>
      <c r="I40" s="36" t="s">
        <v>16</v>
      </c>
      <c r="J40" s="36" t="s">
        <v>16</v>
      </c>
      <c r="K40" s="36">
        <v>7296.920314</v>
      </c>
      <c r="L40" s="40">
        <v>474267.886069</v>
      </c>
    </row>
    <row r="41" spans="1:12" x14ac:dyDescent="0.3">
      <c r="A41" s="45">
        <v>2014</v>
      </c>
      <c r="B41" s="36">
        <v>397092.60409600002</v>
      </c>
      <c r="C41" s="36">
        <v>3295.2583780300001</v>
      </c>
      <c r="D41" s="36">
        <v>6518.0684383999996</v>
      </c>
      <c r="E41" s="36">
        <v>2454.7174620000001</v>
      </c>
      <c r="F41" s="36">
        <v>0</v>
      </c>
      <c r="G41" s="36">
        <v>1730.5860270000001</v>
      </c>
      <c r="H41" s="36">
        <v>6499.2513209999997</v>
      </c>
      <c r="I41" s="36" t="s">
        <v>16</v>
      </c>
      <c r="J41" s="36">
        <v>2113.9335700000001</v>
      </c>
      <c r="K41" s="36">
        <v>7912.0889598399535</v>
      </c>
      <c r="L41" s="40">
        <v>427616.50825299998</v>
      </c>
    </row>
    <row r="42" spans="1:12" x14ac:dyDescent="0.3">
      <c r="A42" s="45">
        <v>2015</v>
      </c>
      <c r="B42" s="36">
        <v>398178.31341100001</v>
      </c>
      <c r="C42" s="36">
        <v>3291.3127428800003</v>
      </c>
      <c r="D42" s="36">
        <v>7656.3646102700004</v>
      </c>
      <c r="E42" s="36">
        <v>1916.7892019999999</v>
      </c>
      <c r="F42" s="36">
        <v>0</v>
      </c>
      <c r="G42" s="36">
        <v>1290.159531</v>
      </c>
      <c r="H42" s="36">
        <v>6957.4180649999998</v>
      </c>
      <c r="I42" s="36" t="s">
        <v>16</v>
      </c>
      <c r="J42" s="36">
        <v>2113.9335500000002</v>
      </c>
      <c r="K42" s="36">
        <v>19163.231387</v>
      </c>
      <c r="L42" s="40">
        <v>440567.52249900001</v>
      </c>
    </row>
    <row r="43" spans="1:12" x14ac:dyDescent="0.3">
      <c r="A43" s="45">
        <v>2016</v>
      </c>
      <c r="B43" s="36">
        <v>415506.39056299999</v>
      </c>
      <c r="C43" s="36">
        <v>3467.4794323200003</v>
      </c>
      <c r="D43" s="36">
        <v>4956.3438874100002</v>
      </c>
      <c r="E43" s="36">
        <v>4264.7507480000004</v>
      </c>
      <c r="F43" s="36">
        <v>0</v>
      </c>
      <c r="G43" s="36">
        <v>1527.5167240000001</v>
      </c>
      <c r="H43" s="36">
        <v>7739.585223</v>
      </c>
      <c r="I43" s="36" t="s">
        <v>16</v>
      </c>
      <c r="J43" s="36">
        <v>2113.9335500000002</v>
      </c>
      <c r="K43" s="36">
        <v>11402.987628240027</v>
      </c>
      <c r="L43" s="40">
        <v>450978.98891100002</v>
      </c>
    </row>
    <row r="44" spans="1:12" x14ac:dyDescent="0.3">
      <c r="A44" s="45">
        <v>2017</v>
      </c>
      <c r="B44" s="37">
        <v>406797.900066</v>
      </c>
      <c r="C44" s="37">
        <v>3116.3095540300001</v>
      </c>
      <c r="D44" s="37">
        <v>4736.9779865399996</v>
      </c>
      <c r="E44" s="37">
        <v>4226.68289267</v>
      </c>
      <c r="F44" s="37">
        <v>0</v>
      </c>
      <c r="G44" s="37">
        <v>8912.90765569</v>
      </c>
      <c r="H44" s="37">
        <v>7593.11893392</v>
      </c>
      <c r="I44" s="37" t="s">
        <v>16</v>
      </c>
      <c r="J44" s="37">
        <v>4179.6140800000003</v>
      </c>
      <c r="K44" s="37">
        <v>10282.780522999999</v>
      </c>
      <c r="L44" s="41">
        <v>449846.291692</v>
      </c>
    </row>
    <row r="45" spans="1:12" x14ac:dyDescent="0.3">
      <c r="A45" s="45">
        <v>2018</v>
      </c>
      <c r="B45" s="37">
        <v>411042.35111799999</v>
      </c>
      <c r="C45" s="37">
        <v>3801.4042650000001</v>
      </c>
      <c r="D45" s="37">
        <v>4728.3791369999999</v>
      </c>
      <c r="E45" s="37">
        <v>3391.9485869999999</v>
      </c>
      <c r="F45" s="37">
        <v>0</v>
      </c>
      <c r="G45" s="37">
        <v>132.027626</v>
      </c>
      <c r="H45" s="37">
        <v>6874.0772349899999</v>
      </c>
      <c r="I45" s="37" t="s">
        <v>16</v>
      </c>
      <c r="J45" s="37">
        <v>4174.4580851999999</v>
      </c>
      <c r="K45" s="37">
        <v>13491.888614</v>
      </c>
      <c r="L45" s="41">
        <v>447636.534667</v>
      </c>
    </row>
    <row r="46" spans="1:12" x14ac:dyDescent="0.3">
      <c r="A46" s="45">
        <v>2019</v>
      </c>
      <c r="B46" s="37">
        <v>422211.13179224171</v>
      </c>
      <c r="C46" s="37">
        <v>4583.5034610000002</v>
      </c>
      <c r="D46" s="37">
        <v>4662.2801310000004</v>
      </c>
      <c r="E46" s="37">
        <v>1978.6983419999999</v>
      </c>
      <c r="F46" s="37">
        <v>0</v>
      </c>
      <c r="G46" s="37">
        <v>2630.0468770000002</v>
      </c>
      <c r="H46" s="37">
        <v>7111.792375</v>
      </c>
      <c r="I46" s="37" t="s">
        <v>16</v>
      </c>
      <c r="J46" s="37">
        <v>4161.9485729999997</v>
      </c>
      <c r="K46" s="37">
        <v>11628.074054999999</v>
      </c>
      <c r="L46" s="41">
        <v>458967.47560624167</v>
      </c>
    </row>
    <row r="47" spans="1:12" x14ac:dyDescent="0.3">
      <c r="A47" s="45">
        <v>2020</v>
      </c>
      <c r="B47" s="37">
        <v>421775.20204</v>
      </c>
      <c r="C47" s="37">
        <v>5829.2289339999998</v>
      </c>
      <c r="D47" s="37">
        <v>4769.3276379999998</v>
      </c>
      <c r="E47" s="37">
        <v>11145.176702999999</v>
      </c>
      <c r="F47" s="37">
        <v>0</v>
      </c>
      <c r="G47" s="37">
        <v>2995.4272019999999</v>
      </c>
      <c r="H47" s="37">
        <v>17520.029855000001</v>
      </c>
      <c r="I47" s="37" t="s">
        <v>16</v>
      </c>
      <c r="J47" s="37">
        <v>4163.3725320000003</v>
      </c>
      <c r="K47" s="37">
        <v>19845.802691000001</v>
      </c>
      <c r="L47" s="41">
        <v>488043.56759499997</v>
      </c>
    </row>
    <row r="48" spans="1:12" x14ac:dyDescent="0.3">
      <c r="A48" s="45">
        <v>2021</v>
      </c>
      <c r="B48" s="37">
        <v>455733.45481664001</v>
      </c>
      <c r="C48" s="37">
        <v>5950.6989412000003</v>
      </c>
      <c r="D48" s="37">
        <v>25108.728222419999</v>
      </c>
      <c r="E48" s="37">
        <v>12211.166196</v>
      </c>
      <c r="F48" s="37">
        <v>0</v>
      </c>
      <c r="G48" s="37">
        <v>880.25569900000005</v>
      </c>
      <c r="H48" s="37">
        <v>22865.012695000001</v>
      </c>
      <c r="I48" s="37" t="s">
        <v>16</v>
      </c>
      <c r="J48" s="37">
        <v>4160.9238139999998</v>
      </c>
      <c r="K48" s="37">
        <v>24646.855862</v>
      </c>
      <c r="L48" s="41">
        <v>551612.65384899999</v>
      </c>
    </row>
    <row r="49" spans="1:12" ht="15" thickBot="1" x14ac:dyDescent="0.35">
      <c r="A49" s="46">
        <v>2022</v>
      </c>
      <c r="B49" s="42">
        <v>471911.68624597997</v>
      </c>
      <c r="C49" s="42">
        <v>6176.5602163200001</v>
      </c>
      <c r="D49" s="42">
        <v>25197.112691229999</v>
      </c>
      <c r="E49" s="42">
        <v>12821.955059</v>
      </c>
      <c r="F49" s="42">
        <v>0</v>
      </c>
      <c r="G49" s="42">
        <v>2936.790129</v>
      </c>
      <c r="H49" s="42">
        <v>23693.746121</v>
      </c>
      <c r="I49" s="42" t="s">
        <v>16</v>
      </c>
      <c r="J49" s="42">
        <v>4141.6438630000002</v>
      </c>
      <c r="K49" s="42">
        <v>72058.423358999993</v>
      </c>
      <c r="L49" s="43">
        <v>618937.91768399999</v>
      </c>
    </row>
  </sheetData>
  <protectedRanges>
    <protectedRange sqref="B2:L43" name="Range1"/>
    <protectedRange sqref="B44:L49" name="Range1_2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MUHD AIMAN ZIKRY BIN MOHD ZAIDIE</dc:creator>
  <cp:lastModifiedBy>Ieman Hishamudin</cp:lastModifiedBy>
  <dcterms:created xsi:type="dcterms:W3CDTF">2023-12-11T16:28:48Z</dcterms:created>
  <dcterms:modified xsi:type="dcterms:W3CDTF">2023-12-12T16:55:43Z</dcterms:modified>
</cp:coreProperties>
</file>