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DATA RENJA TA.2022\BERAU TENGAH_RKA 2022 FIQ\"/>
    </mc:Choice>
  </mc:AlternateContent>
  <xr:revisionPtr revIDLastSave="0" documentId="13_ncr:1_{D19BFDDD-C6E8-4187-9776-8115F2DD72EF}" xr6:coauthVersionLast="45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Murni" sheetId="2" r:id="rId1"/>
    <sheet name="PENYEDIAAN ASN" sheetId="13" r:id="rId2"/>
    <sheet name="PAKAIAN DINAS" sheetId="10" r:id="rId3"/>
    <sheet name="PELATIHAN PEGAWAI" sheetId="7" r:id="rId4"/>
    <sheet name="PENYEDIA PRALATAN" sheetId="18" r:id="rId5"/>
    <sheet name="KOORDINASI" sheetId="19" r:id="rId6"/>
    <sheet name="PENGADAAN MEBEL" sheetId="8" r:id="rId7"/>
    <sheet name="MESIN" sheetId="11" r:id="rId8"/>
    <sheet name="PENGADAAN GEDUNG " sheetId="9" r:id="rId9"/>
    <sheet name="PENYEDIA JASA KOMUNIKASI" sheetId="14" r:id="rId10"/>
    <sheet name="UMUM KANTOR" sheetId="15" r:id="rId11"/>
    <sheet name="PEMELIHARAAN" sheetId="16" r:id="rId12"/>
    <sheet name="WASDAL" sheetId="5" r:id="rId13"/>
    <sheet name="HHBK" sheetId="12" r:id="rId14"/>
    <sheet name="KSDAE" sheetId="6" r:id="rId15"/>
  </sheets>
  <definedNames>
    <definedName name="_xlnm.Print_Area" localSheetId="13">HHBK!$A$1:$O$21</definedName>
    <definedName name="_xlnm.Print_Area" localSheetId="5">KOORDINASI!$A$1:$O$21</definedName>
    <definedName name="_xlnm.Print_Area" localSheetId="14">KSDAE!$A$1:$O$37</definedName>
    <definedName name="_xlnm.Print_Area" localSheetId="7">MESIN!$A$1:$O$41</definedName>
    <definedName name="_xlnm.Print_Area" localSheetId="0">Murni!$A$1:$F$29</definedName>
    <definedName name="_xlnm.Print_Area" localSheetId="2">'PAKAIAN DINAS'!$A$1:$O$15</definedName>
    <definedName name="_xlnm.Print_Area" localSheetId="3">'PELATIHAN PEGAWAI'!$A$1:$O$18</definedName>
    <definedName name="_xlnm.Print_Area" localSheetId="11">PEMELIHARAAN!$A$1:$O$34</definedName>
    <definedName name="_xlnm.Print_Area" localSheetId="8">'PENGADAAN GEDUNG '!$A$1:$O$11</definedName>
    <definedName name="_xlnm.Print_Area" localSheetId="6">'PENGADAAN MEBEL'!$A$1:$O$20</definedName>
    <definedName name="_xlnm.Print_Area" localSheetId="9">'PENYEDIA JASA KOMUNIKASI'!$A$1:$O$19</definedName>
    <definedName name="_xlnm.Print_Area" localSheetId="4">'PENYEDIA PRALATAN'!$A$1:$O$36</definedName>
    <definedName name="_xlnm.Print_Area" localSheetId="1">'PENYEDIAAN ASN'!$A$1:$O$39</definedName>
    <definedName name="_xlnm.Print_Area" localSheetId="10">'UMUM KANTOR'!$A$1:$O$35</definedName>
    <definedName name="_xlnm.Print_Area" localSheetId="12">WASDAL!$A$1:$O$17</definedName>
    <definedName name="_xlnm.Print_Titles" localSheetId="13">HHBK!#REF!</definedName>
    <definedName name="_xlnm.Print_Titles" localSheetId="5">KOORDINASI!#REF!</definedName>
    <definedName name="_xlnm.Print_Titles" localSheetId="14">KSDAE!#REF!</definedName>
    <definedName name="_xlnm.Print_Titles" localSheetId="7">MESIN!#REF!</definedName>
    <definedName name="_xlnm.Print_Titles" localSheetId="2">'PAKAIAN DINAS'!#REF!</definedName>
    <definedName name="_xlnm.Print_Titles" localSheetId="3">'PELATIHAN PEGAWAI'!#REF!</definedName>
    <definedName name="_xlnm.Print_Titles" localSheetId="11">PEMELIHARAAN!#REF!</definedName>
    <definedName name="_xlnm.Print_Titles" localSheetId="8">'PENGADAAN GEDUNG '!#REF!</definedName>
    <definedName name="_xlnm.Print_Titles" localSheetId="6">'PENGADAAN MEBEL'!#REF!</definedName>
    <definedName name="_xlnm.Print_Titles" localSheetId="9">'PENYEDIA JASA KOMUNIKASI'!#REF!</definedName>
    <definedName name="_xlnm.Print_Titles" localSheetId="4">'PENYEDIA PRALATAN'!#REF!</definedName>
    <definedName name="_xlnm.Print_Titles" localSheetId="10">'UMUM KANTOR'!#REF!</definedName>
    <definedName name="_xlnm.Print_Titles" localSheetId="12">WASDAL!#REF!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9" l="1"/>
  <c r="W22" i="19" l="1"/>
  <c r="W21" i="19"/>
  <c r="W20" i="19"/>
  <c r="W18" i="19"/>
  <c r="W15" i="19"/>
  <c r="S15" i="7" l="1"/>
  <c r="S13" i="7"/>
  <c r="S8" i="7"/>
  <c r="S18" i="19"/>
  <c r="S15" i="19"/>
  <c r="S10" i="19"/>
  <c r="S8" i="19"/>
  <c r="S34" i="6"/>
  <c r="S31" i="6"/>
  <c r="S29" i="6"/>
  <c r="S24" i="6"/>
  <c r="S19" i="6"/>
  <c r="S16" i="6"/>
  <c r="S14" i="6"/>
  <c r="S10" i="6"/>
  <c r="S8" i="6"/>
  <c r="S35" i="6" s="1"/>
  <c r="S18" i="12"/>
  <c r="S15" i="12"/>
  <c r="S13" i="12"/>
  <c r="S8" i="12"/>
  <c r="S14" i="5"/>
  <c r="S11" i="5"/>
  <c r="S7" i="5"/>
  <c r="M25" i="2"/>
  <c r="M26" i="2"/>
  <c r="M28" i="2"/>
  <c r="L29" i="2"/>
  <c r="K29" i="2"/>
  <c r="J29" i="2"/>
  <c r="I29" i="2"/>
  <c r="H29" i="2"/>
  <c r="G29" i="2"/>
  <c r="O27" i="16"/>
  <c r="O31" i="16"/>
  <c r="O23" i="16"/>
  <c r="O15" i="16"/>
  <c r="S16" i="7" l="1"/>
  <c r="S19" i="19"/>
  <c r="S19" i="12"/>
  <c r="S15" i="5"/>
  <c r="O18" i="19"/>
  <c r="T18" i="19" s="1"/>
  <c r="O15" i="19"/>
  <c r="T15" i="19" s="1"/>
  <c r="T20" i="19" s="1"/>
  <c r="O10" i="19"/>
  <c r="O23" i="18"/>
  <c r="O21" i="18"/>
  <c r="O20" i="18"/>
  <c r="O19" i="18"/>
  <c r="O18" i="18"/>
  <c r="O17" i="18"/>
  <c r="O16" i="18"/>
  <c r="O15" i="18"/>
  <c r="O11" i="18"/>
  <c r="O10" i="18"/>
  <c r="O33" i="18"/>
  <c r="O29" i="18"/>
  <c r="O24" i="18"/>
  <c r="O14" i="18"/>
  <c r="O13" i="18"/>
  <c r="O9" i="18"/>
  <c r="O8" i="18"/>
  <c r="O20" i="16"/>
  <c r="O14" i="16"/>
  <c r="O9" i="16"/>
  <c r="O8" i="16"/>
  <c r="O32" i="16" s="1"/>
  <c r="O18" i="15"/>
  <c r="O32" i="15"/>
  <c r="O31" i="15"/>
  <c r="O21" i="15"/>
  <c r="O20" i="15"/>
  <c r="O16" i="15"/>
  <c r="O14" i="15"/>
  <c r="O12" i="15"/>
  <c r="O10" i="15"/>
  <c r="O30" i="15"/>
  <c r="O26" i="15"/>
  <c r="O8" i="15"/>
  <c r="O16" i="14"/>
  <c r="O12" i="14"/>
  <c r="O8" i="14"/>
  <c r="O36" i="13"/>
  <c r="O35" i="13"/>
  <c r="O32" i="13"/>
  <c r="O30" i="13"/>
  <c r="O28" i="13"/>
  <c r="O23" i="13"/>
  <c r="O14" i="13"/>
  <c r="O12" i="13"/>
  <c r="O10" i="13"/>
  <c r="O18" i="13"/>
  <c r="O8" i="13"/>
  <c r="O18" i="12"/>
  <c r="T18" i="12" s="1"/>
  <c r="T20" i="12" s="1"/>
  <c r="O15" i="12"/>
  <c r="T15" i="12" s="1"/>
  <c r="O13" i="12"/>
  <c r="T13" i="12" s="1"/>
  <c r="O8" i="12"/>
  <c r="O38" i="11"/>
  <c r="O37" i="11"/>
  <c r="O33" i="11"/>
  <c r="O28" i="11"/>
  <c r="O26" i="11"/>
  <c r="O21" i="11"/>
  <c r="O17" i="11"/>
  <c r="O12" i="11"/>
  <c r="O8" i="11"/>
  <c r="O12" i="10"/>
  <c r="O8" i="10"/>
  <c r="O13" i="10" s="1"/>
  <c r="O9" i="8"/>
  <c r="O11" i="8"/>
  <c r="O13" i="8"/>
  <c r="O15" i="8"/>
  <c r="O17" i="8"/>
  <c r="O8" i="9"/>
  <c r="O9" i="9" s="1"/>
  <c r="O8" i="8"/>
  <c r="O18" i="8" s="1"/>
  <c r="O15" i="7"/>
  <c r="T15" i="7" s="1"/>
  <c r="O13" i="7"/>
  <c r="T13" i="7" s="1"/>
  <c r="O8" i="7"/>
  <c r="O24" i="6"/>
  <c r="O34" i="6"/>
  <c r="T34" i="6" s="1"/>
  <c r="O31" i="6"/>
  <c r="T31" i="6" s="1"/>
  <c r="O29" i="6"/>
  <c r="T29" i="6" s="1"/>
  <c r="O19" i="6"/>
  <c r="O8" i="6"/>
  <c r="O10" i="6"/>
  <c r="O16" i="6"/>
  <c r="O14" i="6"/>
  <c r="O14" i="5"/>
  <c r="T14" i="5" s="1"/>
  <c r="O11" i="5"/>
  <c r="T11" i="5" s="1"/>
  <c r="O7" i="5"/>
  <c r="T16" i="5" l="1"/>
  <c r="J32" i="2"/>
  <c r="I32" i="2" s="1"/>
  <c r="T37" i="6"/>
  <c r="O37" i="13"/>
  <c r="O39" i="11"/>
  <c r="O19" i="19"/>
  <c r="O19" i="12"/>
  <c r="O33" i="15"/>
  <c r="O34" i="18"/>
  <c r="O17" i="14"/>
  <c r="O16" i="7"/>
  <c r="O35" i="6"/>
  <c r="O15" i="5"/>
  <c r="F28" i="2"/>
  <c r="F27" i="2" s="1"/>
  <c r="F26" i="2"/>
  <c r="F25" i="2"/>
  <c r="F24" i="2" s="1"/>
  <c r="F23" i="2"/>
  <c r="F22" i="2" s="1"/>
  <c r="F21" i="2"/>
  <c r="F20" i="2"/>
  <c r="F18" i="2"/>
  <c r="F17" i="2"/>
  <c r="F16" i="2"/>
  <c r="F14" i="2"/>
  <c r="F13" i="2"/>
  <c r="F12" i="2" s="1"/>
  <c r="F11" i="2"/>
  <c r="F10" i="2"/>
  <c r="F8" i="2"/>
  <c r="F7" i="2" s="1"/>
  <c r="F9" i="2" l="1"/>
  <c r="F19" i="2"/>
  <c r="F15" i="2"/>
  <c r="F29" i="2" s="1"/>
  <c r="E7" i="2" l="1"/>
  <c r="D7" i="2"/>
  <c r="E24" i="2"/>
  <c r="D24" i="2"/>
  <c r="E22" i="2"/>
  <c r="E19" i="2"/>
  <c r="E15" i="2"/>
  <c r="E12" i="2"/>
  <c r="E9" i="2"/>
  <c r="E27" i="2"/>
  <c r="E29" i="2" l="1"/>
  <c r="J31" i="2" l="1"/>
  <c r="K31" i="2" s="1"/>
  <c r="K32" i="2" s="1"/>
  <c r="J30" i="2"/>
  <c r="D27" i="2"/>
  <c r="D9" i="2"/>
  <c r="D12" i="2"/>
  <c r="D15" i="2"/>
  <c r="D19" i="2"/>
  <c r="D22" i="2"/>
  <c r="D29" i="2" l="1"/>
</calcChain>
</file>

<file path=xl/sharedStrings.xml><?xml version="1.0" encoding="utf-8"?>
<sst xmlns="http://schemas.openxmlformats.org/spreadsheetml/2006/main" count="701" uniqueCount="429">
  <si>
    <t>UPTD KPHP BERAU TENGAH</t>
  </si>
  <si>
    <t>NO</t>
  </si>
  <si>
    <t>KODE REK</t>
  </si>
  <si>
    <t>PROGRAM / KEGIATAN</t>
  </si>
  <si>
    <t>3.28.03.1.05</t>
  </si>
  <si>
    <t xml:space="preserve">Pelaksanaan Perlindungan Hutan di Hutan Lindung dan Hutan Produksi    </t>
  </si>
  <si>
    <t xml:space="preserve">            </t>
  </si>
  <si>
    <t>TOTAL</t>
  </si>
  <si>
    <t>3.28.03.1.03</t>
  </si>
  <si>
    <t xml:space="preserve">Pemanfaatan Hutan di Kawasan Hutan Produksi dan Hutan Lindung    </t>
  </si>
  <si>
    <t>3.28.03.1.03.04</t>
  </si>
  <si>
    <t>Koordinasi dan Sinkronisasi Pengendalian Izin Usaha atau Kerjasama Pemanfaatan di Kawasan Hutan Produksi Koordinasi dan Sinkronisasi Pengendalian Izin Usaha atau Kerjasama Pemanfaatan di Kawasan Hutan Produksi</t>
  </si>
  <si>
    <t>3.28.03.1.03.09</t>
  </si>
  <si>
    <t xml:space="preserve">Pengembangan Pemanfaatan Hasil Hutan Kayu, Hasil Hutan Bukan Kayu dan/atau Jasa Lingkungan  </t>
  </si>
  <si>
    <t>3.28.03.1.05.02</t>
  </si>
  <si>
    <t xml:space="preserve">Pencegahan dan Pembatasan Kerusakan Kawasan Hutan        </t>
  </si>
  <si>
    <t>3.28.01.1.02</t>
  </si>
  <si>
    <t xml:space="preserve">Administrasi Keuangan Perangkat Daerah         </t>
  </si>
  <si>
    <t>3.28.01.1.02.02</t>
  </si>
  <si>
    <t xml:space="preserve">Penyediaan Administrasi Pelaksanaan Tugas ASN         </t>
  </si>
  <si>
    <t>3.28.01.1.05</t>
  </si>
  <si>
    <t xml:space="preserve">Administrasi Kepegawaian Perangkat Daerah         </t>
  </si>
  <si>
    <t>3.28.01.1.05.02</t>
  </si>
  <si>
    <t xml:space="preserve">Pengadaan Pakaian Dinas Beserta Atribut Kelengkapannya        </t>
  </si>
  <si>
    <t>3.28.01.1.05.09</t>
  </si>
  <si>
    <t xml:space="preserve">Pendidikan dan Pelatihan Pegawai Berdasarkan Tugas dan Fungsi      </t>
  </si>
  <si>
    <t>3.28.01.1.06</t>
  </si>
  <si>
    <t xml:space="preserve">Administrasi Umum Perangkat Daerah         </t>
  </si>
  <si>
    <t>3.28.01.1.06.02</t>
  </si>
  <si>
    <t xml:space="preserve">Penyediaan Peralatan dan Perlengkapan Kantor         </t>
  </si>
  <si>
    <t>3.28.01.1.06.09</t>
  </si>
  <si>
    <t xml:space="preserve">Penyelenggaraan Rapat Koordinasi dan Konsultasi SKPD        </t>
  </si>
  <si>
    <t>3.28.01.1.07</t>
  </si>
  <si>
    <t xml:space="preserve">Pengadaan Barang Milik Daerah Penunjang Urusan Pemerintah Daerah     </t>
  </si>
  <si>
    <t>3.28.01.1.07.05</t>
  </si>
  <si>
    <t xml:space="preserve">Pengadaan Mebel            </t>
  </si>
  <si>
    <t>3.28.01.1.07.06</t>
  </si>
  <si>
    <t xml:space="preserve">Pengadaan Peralatan dan Mesin Lainnya         </t>
  </si>
  <si>
    <t>3.28.01.1.07.09</t>
  </si>
  <si>
    <t xml:space="preserve">Pengadaan Gedung Kantor atau Bangunan Lainnya        </t>
  </si>
  <si>
    <t>3.28.01.1.08</t>
  </si>
  <si>
    <t xml:space="preserve">Penyediaan Jasa Penunjang Urusan Pemerintahan Daerah       </t>
  </si>
  <si>
    <t>3.28.01.1.08.02</t>
  </si>
  <si>
    <t xml:space="preserve">Penyediaan Jasa Komunikasi, Sumber Daya Air dan Listrik      </t>
  </si>
  <si>
    <t>3.28.01.1.08.04</t>
  </si>
  <si>
    <t xml:space="preserve">Penyediaan Jasa Pelayanan Umum Kantor         </t>
  </si>
  <si>
    <t>3.28.01.1.09</t>
  </si>
  <si>
    <t xml:space="preserve">Pemeliharaan Barang Milik Daerah Penunjang Urusan Pemerintahan Daerah     </t>
  </si>
  <si>
    <t>3.28.01.1.09.02</t>
  </si>
  <si>
    <t xml:space="preserve">Penyediaan Jasa Pemeliharaan, Biaya Pemeliharaan, Pajak dan Perizinan Kendaraan Dinas Operasional atau Lapangan </t>
  </si>
  <si>
    <t xml:space="preserve">REKAPITULASI PROGRAM, KEGIATAN DAN SUB KEGIATAN </t>
  </si>
  <si>
    <t>TAHUN ANGGARAN 2022</t>
  </si>
  <si>
    <t>PAGU ANGGARAN</t>
  </si>
  <si>
    <t>VALIDASI</t>
  </si>
  <si>
    <t>ENTRY SIPD</t>
  </si>
  <si>
    <t>SELISIH (+/-)</t>
  </si>
  <si>
    <t xml:space="preserve">Program </t>
  </si>
  <si>
    <t>:</t>
  </si>
  <si>
    <t>PROGRAM PENGELOLAAN HUTAN</t>
  </si>
  <si>
    <t>Kegiatan</t>
  </si>
  <si>
    <t>Sub Kegiatan</t>
  </si>
  <si>
    <t xml:space="preserve">5.1.02.01.01.0052 </t>
  </si>
  <si>
    <t xml:space="preserve">Belanja Makanan Dan Minuman Rapat </t>
  </si>
  <si>
    <t>Orang</t>
  </si>
  <si>
    <t xml:space="preserve">5.1.02.04.01.0001 </t>
  </si>
  <si>
    <t>Belanja Perjalanan Dinas Biasa</t>
  </si>
  <si>
    <t>[#] Belanja Perjalanan Dinas Dalam Daerah</t>
  </si>
  <si>
    <t xml:space="preserve">[#] Belanja Perjalanan Dinas Luar Daerah </t>
  </si>
  <si>
    <t xml:space="preserve"> 3.28.03</t>
  </si>
  <si>
    <t xml:space="preserve">-  Spesifikasi : Belanja Perjalanan Dinas Biasa (Dalam Daerah) (3 hari)
</t>
  </si>
  <si>
    <t xml:space="preserve">3.28.03.1.03 </t>
  </si>
  <si>
    <t>Pemanfaatan Hutan di Kawasan Hutan Produksi dan Hutan Lindung</t>
  </si>
  <si>
    <t>Koordinasi dan Sinkronisasi Pengendalian Izin Usaha atau Kerjasama Pemanfaatan di Kawasan
Hutan Produksi</t>
  </si>
  <si>
    <t xml:space="preserve">[#] Belanja Makanan dan Minuman Rapat </t>
  </si>
  <si>
    <t xml:space="preserve">[-] Belanja Makanan dan Minuman Rapat </t>
  </si>
  <si>
    <t>-  Spesifikasi : Rapat Biasa berupa Snack (Kudapan)</t>
  </si>
  <si>
    <t xml:space="preserve">[-] Belanja Perjalanan Dinas Dalam Daerah </t>
  </si>
  <si>
    <t xml:space="preserve">[-] Belanja Perjalanan Dinas Luar Daerah </t>
  </si>
  <si>
    <t>- Spesifikasi : Belanja Perjalanan Dinas Biasa (Luar Daerah) (3 hari)</t>
  </si>
  <si>
    <t>Pelaksanaan Perlindungan Hutan di Hutan Lindung dan Hutan Produksi</t>
  </si>
  <si>
    <t>Pencegahan dan Pembatasan Kerusakan Kawasan Hutan</t>
  </si>
  <si>
    <t>5.1.02.01.01.0026</t>
  </si>
  <si>
    <t>Belanja Alat/Bahan untuk Kegiatan Kantor- Bahan Cetak</t>
  </si>
  <si>
    <t xml:space="preserve">[#] Belanja Cetak Spanduk dan Poster </t>
  </si>
  <si>
    <t>[-] Belanja Cetak Poster</t>
  </si>
  <si>
    <t>-  Spesifikasi : Uk. A3, Bahan Finil</t>
  </si>
  <si>
    <t>[-] Belanja Cetak Spanduk Kegiatan</t>
  </si>
  <si>
    <t>-  Spesifikasi : Indoor</t>
  </si>
  <si>
    <t>M2</t>
  </si>
  <si>
    <t>5.1.02.01.01.0052</t>
  </si>
  <si>
    <t xml:space="preserve">Belanja Makanan dan Minuman Rapat </t>
  </si>
  <si>
    <t>[#] Belanja Makanan dan Minuman Rapat</t>
  </si>
  <si>
    <t>[-] Belanja Makanan dan Minuman Rapat</t>
  </si>
  <si>
    <t xml:space="preserve">-  Spesifikasi : Rapat Biasa berupa Snack
(Kudapan)
</t>
  </si>
  <si>
    <t>[-]  Belanja Makanan Minuman Rapat/Kegiatan</t>
  </si>
  <si>
    <t>- Spesifikasi : Rapat Biasa berupa Snack
(Kudapan</t>
  </si>
  <si>
    <t>[#] Uang Saku Peserta Kegiatan</t>
  </si>
  <si>
    <t>[-] Uang Saku Peserta Kegiatan</t>
  </si>
  <si>
    <t xml:space="preserve">-  Spesifikasi : Kalimantan Timur
</t>
  </si>
  <si>
    <t>5.1.02.02.01.0003</t>
  </si>
  <si>
    <t xml:space="preserve">[#] Belanja Perjalanan Dinas Dalam Daerah </t>
  </si>
  <si>
    <t>[-] Belanja Perjalanan Dinas Dalam Daerah Kegiatan Sosialisasi Perlindungan dan
Pengamanan Hutan</t>
  </si>
  <si>
    <t xml:space="preserve">-  Spesifikasi : Belanja Perjalanan Dinas Biasa
(Dalam Daerah) (3 hari)
</t>
  </si>
  <si>
    <t>[-]  Belanja Perjalanan Dinas Dalam Daerah
(Koordinasi/Konsultasi/Rakor/Bimtek/Rapat/Pulbaket/Saksi Ahli)</t>
  </si>
  <si>
    <t>- Spesifikasi : Belanja Perjalanan Dinas Biasa
(Dalam Daerah) (3 hari)</t>
  </si>
  <si>
    <t>[#] Belanja Perjalanan Dinas Luar Daerah</t>
  </si>
  <si>
    <t>[-] Belanja Perjalanan Dinas Luar Daerah (Koordinasi/Konsultasi/Rapat/Bimtek)</t>
  </si>
  <si>
    <t xml:space="preserve">-  Spesifikasi : Belanja Perjalanan Dinas Biasa
(Luar Daerah) (3 hari)
</t>
  </si>
  <si>
    <t>Honorarium Narasumber atau Pembahas, Moderator, Pembawa Acara, dan Panitia</t>
  </si>
  <si>
    <t xml:space="preserve">[#] Honorarium Narasumber </t>
  </si>
  <si>
    <t xml:space="preserve">[-] Honorarium Narasumber </t>
  </si>
  <si>
    <t>OJ</t>
  </si>
  <si>
    <t>Belanja Barang Pakai Habis</t>
  </si>
  <si>
    <t>5.1.02.02.01</t>
  </si>
  <si>
    <t>Belanja Jasa Kantor</t>
  </si>
  <si>
    <t>5.1.02.04.01</t>
  </si>
  <si>
    <t>Belanja Perjalanan Dinas Dalam Negeri</t>
  </si>
  <si>
    <t xml:space="preserve">5.1.02.02.12 </t>
  </si>
  <si>
    <t xml:space="preserve">Belanja Kursus/Pelatihan, Sosialisasi, Bimbingan Teknis serta Pendidikan dan Pelatihan </t>
  </si>
  <si>
    <t xml:space="preserve">5.1.02.02.12.0003 </t>
  </si>
  <si>
    <t>Belanja Bimbingan Teknis</t>
  </si>
  <si>
    <t xml:space="preserve">[#] Belanja Kontribusi Pendidikan dan Pelatihan </t>
  </si>
  <si>
    <t>[-] Belanja Kontribusi Pendidikan dan Pelatihan</t>
  </si>
  <si>
    <t xml:space="preserve">5.1.02.04.01 </t>
  </si>
  <si>
    <t xml:space="preserve">[#] Belanja Perjalanan Dinas Pendidikan dan Pelatihan Pegawai </t>
  </si>
  <si>
    <t>[-]  Belanja Perjalanan Dinas Dalam Daerah Pendidikan dan Pelatihan</t>
  </si>
  <si>
    <t>[-]  Belanja Perjalanan Dinas Luar Daerah Pendidikan dan Pelatihan Pegawai</t>
  </si>
  <si>
    <t>- Spesifikasi :  Belanja Perjalanan Dinas Biasa
(Luar Daerah) (3 hari)</t>
  </si>
  <si>
    <t xml:space="preserve">3.28.01 </t>
  </si>
  <si>
    <t>PROGRAM PENUNJANG URUSAN PEMERINTAHAN DAERAH PROVINSI</t>
  </si>
  <si>
    <t>Administrasi Kepegawaian Perangkat Daerah</t>
  </si>
  <si>
    <t>Pendidikan dan Pelatihan Pegawai Berdasarkan Tugas dan Fungsi</t>
  </si>
  <si>
    <t>Pengadaan Barang Milik Daerah Penunjang Urusan Pemerintah Daerah</t>
  </si>
  <si>
    <t>Pengadaan Gedung Kantor atau Bangunan Lainnya</t>
  </si>
  <si>
    <t>5.1.02.03.03</t>
  </si>
  <si>
    <t xml:space="preserve">Belanja Pemeliharaan Gedung dan Bangunan </t>
  </si>
  <si>
    <t>5.1.02.03.03.0001</t>
  </si>
  <si>
    <t>Belanja Pemeliharaan Bangunan Gedung-Bangunan Gedung Tempat Kerja-Bangunan
Gedung Kantor</t>
  </si>
  <si>
    <t>[#]  Belanja Modal Pemasangan Kanopi Bangunan Kantor</t>
  </si>
  <si>
    <t>[-] Belanja Modal Pemasangan Kanopi Bangunan Gedung Kantor</t>
  </si>
  <si>
    <t>-  1 M2 Kanopi Rangka Besi Hollow &amp; Penutup
Atap Polycarbonate
Spesifikasi :</t>
  </si>
  <si>
    <t>Pengadaan Mebel</t>
  </si>
  <si>
    <t xml:space="preserve">5.2.02.05.02 </t>
  </si>
  <si>
    <t xml:space="preserve">Belanja Modal Alat Rumah Tangga </t>
  </si>
  <si>
    <t xml:space="preserve">5.2.02.05.02.0001 </t>
  </si>
  <si>
    <t>[#]  Belanja Mebel Kantor</t>
  </si>
  <si>
    <t xml:space="preserve">[-] </t>
  </si>
  <si>
    <t xml:space="preserve">- Spesifikasi : Putar Bahan Oscar/fabric/kulit 
</t>
  </si>
  <si>
    <t>Unit</t>
  </si>
  <si>
    <t xml:space="preserve">- Spesifikasi :Uk. 300x120x75cm
</t>
  </si>
  <si>
    <t>[-] Belanja Kursi Tunggu</t>
  </si>
  <si>
    <t xml:space="preserve">- Spesifikasi : Dimensi Panjang 239, Lebar
41cm, Tinggi 77cm, Bahan Besi
</t>
  </si>
  <si>
    <t xml:space="preserve">- Spesifikasi : 270 X 50 X 59 Cm (Pxlxt)
</t>
  </si>
  <si>
    <t>[-] Belanja Meja Pelayanan</t>
  </si>
  <si>
    <t xml:space="preserve">- Spesifikasi : Bahan plywood; Finish HPL 
</t>
  </si>
  <si>
    <t>[-] Belanja Sofa</t>
  </si>
  <si>
    <t xml:space="preserve">- Spesifikasi :  Teak Wood, Fabric Cotton 
</t>
  </si>
  <si>
    <t>Set</t>
  </si>
  <si>
    <t xml:space="preserve">3.28.01.1.05.02 </t>
  </si>
  <si>
    <t>Pengadaan Pakaian Dinas Beserta Atribut Kelengkapannya</t>
  </si>
  <si>
    <t xml:space="preserve">5.1.02.01.01 </t>
  </si>
  <si>
    <t xml:space="preserve">Belanja Barang Pakai Habis </t>
  </si>
  <si>
    <t>5.1.02.01.01.0032</t>
  </si>
  <si>
    <t>Belanja Alat/Bahan untuk Kegiatan Kantor-Perlengkapan Dinas</t>
  </si>
  <si>
    <t>[#]  Belanja Pakaian Olahraga</t>
  </si>
  <si>
    <t>[-] Belanja Pakaian Olahraga</t>
  </si>
  <si>
    <t>Stel</t>
  </si>
  <si>
    <t xml:space="preserve">5.1.02.01.01.0063 </t>
  </si>
  <si>
    <t>Belanja Pakaian Dinas Harian (PDH)</t>
  </si>
  <si>
    <t>[#]  Belanja Pakaian Dinas Harian</t>
  </si>
  <si>
    <t>[-] Belanja Pakaian Dinas Waskat</t>
  </si>
  <si>
    <t>-  Spesifikasi : Pakaian Dinas Pegawai/ Perawat</t>
  </si>
  <si>
    <t>Pengadaan Peralatan dan Mesin Lainnya</t>
  </si>
  <si>
    <t>5.2.02.05.01</t>
  </si>
  <si>
    <t>5.2.02.05.01.0001</t>
  </si>
  <si>
    <t xml:space="preserve">Belanja Modal Alat Kantor </t>
  </si>
  <si>
    <t xml:space="preserve">Belanja Modal Mesin Ketik </t>
  </si>
  <si>
    <t>[#]  Belanja Mesin Ketik</t>
  </si>
  <si>
    <t>[-] Belanja Mesin Ketik</t>
  </si>
  <si>
    <t xml:space="preserve">-  Spesifikasi : Mesin Tik Manual </t>
  </si>
  <si>
    <t>5.2.02.05.01.0005</t>
  </si>
  <si>
    <t>Belanja Modal Alat Kantor Lainnya</t>
  </si>
  <si>
    <t>[#]   Belanja Mesin Pompa Air</t>
  </si>
  <si>
    <t>[-] Belanja Mesin Pompa Air</t>
  </si>
  <si>
    <t xml:space="preserve">-  Spesifikasi : Jet sprayer </t>
  </si>
  <si>
    <t>5.2.02.05.02</t>
  </si>
  <si>
    <t>Belanja Modal Alat Rumah Tangga</t>
  </si>
  <si>
    <t>5.2.02.05.02.0003</t>
  </si>
  <si>
    <t>Belanja Modal Alat Pembersih</t>
  </si>
  <si>
    <t xml:space="preserve">[#]   Belanja Mesin Pemotong Rumput </t>
  </si>
  <si>
    <t>[-]  Belanja Mesin Pemotong Rumput</t>
  </si>
  <si>
    <t>-  Spesifikasi :  Pemotong Rumput Tipe 1</t>
  </si>
  <si>
    <t xml:space="preserve">5.2.02.05.02.0004 </t>
  </si>
  <si>
    <t xml:space="preserve">Belanja Modal Alat Pendingin </t>
  </si>
  <si>
    <t>[#]   Belanja Modal Pendingin Ruangan/AC</t>
  </si>
  <si>
    <t>[-] Belanja Modal Pendingin Ruangan/AC</t>
  </si>
  <si>
    <t xml:space="preserve">-  Spesifikasi : AC Split 1 PK </t>
  </si>
  <si>
    <t xml:space="preserve">5.2.02.10.01 </t>
  </si>
  <si>
    <t>Belanja Modal Komputer Unit</t>
  </si>
  <si>
    <t>5.2.02.10.01.0002</t>
  </si>
  <si>
    <t>Belanja Modal Personal Computer</t>
  </si>
  <si>
    <t xml:space="preserve">[#]   Belanja Modal Pengadaan Personal Komputer </t>
  </si>
  <si>
    <t>[-]   Belanja Pengadaan Komputer</t>
  </si>
  <si>
    <t>-  Spesifikasi :   Desktop Tower, Cpu 8
Cores/16 Threads, Ram 16Gb, SSD 512
Gb, Vga 6Gb</t>
  </si>
  <si>
    <t>[-]   Belanja Pengadaan Laptop</t>
  </si>
  <si>
    <t>-  Spesifikasi :  CPU 8 Cores/16 Threads, Ram
16Gb, SSD 1 Tb, Vga 6Gb
Gb, Vga 6Gb</t>
  </si>
  <si>
    <t xml:space="preserve">5.2.02.10.02 </t>
  </si>
  <si>
    <t>Belanja Modal Peralatan Komputer</t>
  </si>
  <si>
    <t>5.2.02.10.02.0003</t>
  </si>
  <si>
    <t xml:space="preserve">Belanja Modal Peralatan Personal Computer </t>
  </si>
  <si>
    <t xml:space="preserve">[#]   Belanja Modal Audio Visual </t>
  </si>
  <si>
    <t xml:space="preserve">[-]  Belanja Modal Audio Visual </t>
  </si>
  <si>
    <t xml:space="preserve">-  Spesifikasi :   Wecam Conference </t>
  </si>
  <si>
    <t xml:space="preserve">5.2.02.10.02.0005 </t>
  </si>
  <si>
    <t>Belanja Modal Peralatan Komputer Lainnya</t>
  </si>
  <si>
    <t xml:space="preserve">[#]    Belanja Modal Printer </t>
  </si>
  <si>
    <t xml:space="preserve">[-]   Belanja Modal Printer </t>
  </si>
  <si>
    <t xml:space="preserve">-  Spesifikasi :   Print, Scan, Copy, Fax, Wifi </t>
  </si>
  <si>
    <t>-  Spesifikasi :   Print, Scan, Copy, Fax with
ADF</t>
  </si>
  <si>
    <t>3.28.03</t>
  </si>
  <si>
    <t xml:space="preserve">3.28.03.1.03.09 </t>
  </si>
  <si>
    <t>5.1.02.01.01</t>
  </si>
  <si>
    <t xml:space="preserve">[#]  Belanja Makanan Minuman Rapat </t>
  </si>
  <si>
    <t>[-] Belanja Makanan Minuman Rapat</t>
  </si>
  <si>
    <t>-  Spesifikasi : Rapat Biasa berupa Snack
(Kudapan)</t>
  </si>
  <si>
    <t xml:space="preserve">Belanja Perjalanan Dinas Dalam Negeri </t>
  </si>
  <si>
    <t>5.1.02.04.01.0001</t>
  </si>
  <si>
    <t xml:space="preserve">[#]   Belanja Perjalanan DInas Dalam Daerah </t>
  </si>
  <si>
    <t>[-] Belanja Perjalanan Dinas Dalam Daerah (Koordinasi/Konsultasi/Pelatihan/Rapat)</t>
  </si>
  <si>
    <t>-  Spesifikasi : Belanja Perjalanan Dinas Biasa
(Dalam Daerah) (3 hari)</t>
  </si>
  <si>
    <t>[-]  Belanja Perjalanan Dinas Dalam Daerah Pengembangan Pemanfaatan Hasil Hutan
Kayu, Hasil Hutan Bukan Kayu dan/atau Jasa Lingkungan</t>
  </si>
  <si>
    <t xml:space="preserve">[#]    Belanja Perjalanan Dinas Luar Daerah </t>
  </si>
  <si>
    <t>[-] Belanja Perjalanan Dinas Luar Daerah</t>
  </si>
  <si>
    <t>-  Spesifikasi :  Belanja Perjalanan Dinas Biasa
(Luar Daerah) (3 hari)</t>
  </si>
  <si>
    <t>3.28.01</t>
  </si>
  <si>
    <t>Administrasi Keuangan Perangkat Daerah</t>
  </si>
  <si>
    <t xml:space="preserve">3.28.01.1.02.02 </t>
  </si>
  <si>
    <t>Penyediaan Administrasi Pelaksanaan Tugas ASN</t>
  </si>
  <si>
    <t xml:space="preserve">5.1.01.03.07 </t>
  </si>
  <si>
    <t>Belanja Honorarium</t>
  </si>
  <si>
    <t>5.1.01.03.07.0001</t>
  </si>
  <si>
    <t xml:space="preserve">Belanja Honorarium Penanggungjawaban Pengelola Keuangan </t>
  </si>
  <si>
    <t xml:space="preserve">[#]   Belanja Honorarium Penanggungjawaban Pengelola Keuangan </t>
  </si>
  <si>
    <t>[-] Honorarium Kuasa Pengguna Anggaran (KPA)</t>
  </si>
  <si>
    <t>-  Spesifikasi : Pejabat Pengelola Keuangan
Daerah (PPKD)/Kuasa Pengguna Anggaran
(KPA) (5 M &lt; pagu dana &lt; 10 M)</t>
  </si>
  <si>
    <t>[-] Honorarium Pejabat Pelaksana Teknis Kegiatan</t>
  </si>
  <si>
    <t>-  Spesifikasi : Pejabat Pelaksana Teknis
Kegiatan (PPTK) (2,5 M &lt; pagu dana &lt; 5 M)</t>
  </si>
  <si>
    <t>[-] Honorarium Pejabat Penatausahaan Keuangan (PPK)</t>
  </si>
  <si>
    <t>-  Spesifikasi : Pejabat Penatausahaan
Keuangan Satuan Keria Perangkat Daerah
(PPK SKPD) (5 M &lt; pagu dana &lt; 10 M)</t>
  </si>
  <si>
    <t>[-] Honorarium Pembantu Bendahara Pengeluaran</t>
  </si>
  <si>
    <t>-  Spesifikasi : Nilai Rp. 10 miliar sd. Rp. 25
miliar</t>
  </si>
  <si>
    <t>OB</t>
  </si>
  <si>
    <t xml:space="preserve">5.1.01.03.07.0002 </t>
  </si>
  <si>
    <t xml:space="preserve">Belanja Honorarium Pengadaan Barang/Jasa </t>
  </si>
  <si>
    <t xml:space="preserve">[-] Honorarium Pejabat Pengadaan Barang dan Jasa </t>
  </si>
  <si>
    <t>-  Spesifikasi : Pejabat Pengadaan
Barang/Jasa</t>
  </si>
  <si>
    <t xml:space="preserve">5.1.01.03.08 </t>
  </si>
  <si>
    <t xml:space="preserve">Belanja Jasa Pengelolaan BMD </t>
  </si>
  <si>
    <t xml:space="preserve">5.1.01.03.08.0002 </t>
  </si>
  <si>
    <t>Belanja Jasa Pengelolaan BMD yang Tidak Menghasilkan Pendapatan</t>
  </si>
  <si>
    <t xml:space="preserve">[#]   Honorarium Pengurus Barang Pembantu </t>
  </si>
  <si>
    <t xml:space="preserve">5.1.02.01.01.0024 </t>
  </si>
  <si>
    <t xml:space="preserve">Belanja Alat/Bahan untuk Kegiatan Kantor-Alat Tulis Kantor </t>
  </si>
  <si>
    <t>[#]   Belanja Alat Tulis Kantor</t>
  </si>
  <si>
    <t>[-] Belanja Alat Tulis Kantor (Seksi KSDAE)</t>
  </si>
  <si>
    <t>-  Spesifikasi : Kebutuhan ATK</t>
  </si>
  <si>
    <t>Paket</t>
  </si>
  <si>
    <t>[-] Belanja Alat Tulis Kantor (Seksi PPH)</t>
  </si>
  <si>
    <t>[-]  Belanja Alat Tulis Kantor (Seksi Tata Usaha)</t>
  </si>
  <si>
    <t>-  Spesifikasi :  Kebutuhan ATK</t>
  </si>
  <si>
    <t>[-]   Belanja Cetak dan Fotocopy</t>
  </si>
  <si>
    <t>Lembar</t>
  </si>
  <si>
    <t>Penyediaan Jasa Penunjang Urusan Pemerintahan Daerah</t>
  </si>
  <si>
    <t>Penyediaan Jasa Komunikasi, Sumber Daya Air dan Listrik</t>
  </si>
  <si>
    <t xml:space="preserve">5.1.02.02.01 </t>
  </si>
  <si>
    <t>5.1.02.02.01.0060</t>
  </si>
  <si>
    <t>Belanja Tagihan Air</t>
  </si>
  <si>
    <t xml:space="preserve">[#]   Belanja Tagihan Air </t>
  </si>
  <si>
    <t>[-] Belanja Tagihan Air Kantor UPTD KPHP Berau Tengah</t>
  </si>
  <si>
    <t>-  Air PDAM Kelompok II ( Kantor Pemerintahan)
Spesifikasi : &gt; 31 M3
(KPA) (5 M &lt; pagu dana &lt; 10 M)</t>
  </si>
  <si>
    <t>M3</t>
  </si>
  <si>
    <t>5.1.02.02.01.0061</t>
  </si>
  <si>
    <t xml:space="preserve">Belanja Tagihan Listrik </t>
  </si>
  <si>
    <t>[#]    Belanja Tagihan Listrik</t>
  </si>
  <si>
    <t>[-]  Belanja Tagihan Listrik</t>
  </si>
  <si>
    <t>-  Spesifikasi : Biaya Listrik</t>
  </si>
  <si>
    <t>Kwh</t>
  </si>
  <si>
    <t>5.1.02.02.01.0063</t>
  </si>
  <si>
    <t xml:space="preserve">Belanja Kawat/Faksimili/Internet/TV Berlangganan </t>
  </si>
  <si>
    <t xml:space="preserve">[#]  Belanja Tagihan Internet </t>
  </si>
  <si>
    <t xml:space="preserve">[-]  Belanja Tagihan Internet </t>
  </si>
  <si>
    <t xml:space="preserve">-  Spesifikasi :Internasional, 1 Mbps </t>
  </si>
  <si>
    <t>Bulan</t>
  </si>
  <si>
    <t>Penyediaan Jasa Pelayanan Umum Kantor</t>
  </si>
  <si>
    <t>5.1.02.02.01.0026</t>
  </si>
  <si>
    <t xml:space="preserve">Belanja Jasa Tenaga Administrasi </t>
  </si>
  <si>
    <t>[#] Belanja Jasa Tenaga Teknis / Non Teknis</t>
  </si>
  <si>
    <t>[-] Belanja Jasa Pengamanan Dalam/Pamdal (Satpam/Penjaga Malam)</t>
  </si>
  <si>
    <t>[-] Belanja Jasa Tenaga Administrasi</t>
  </si>
  <si>
    <t xml:space="preserve">-  Spesifikasi : SMA/MA/SMK/Sederajat
</t>
  </si>
  <si>
    <t>[-] Belanja Jasa Tenaga Kebersihan/Taman</t>
  </si>
  <si>
    <t xml:space="preserve">-  Spesifikasi : SD/MI/SLTP/MTs
</t>
  </si>
  <si>
    <t>[-]  Belanja Jasa Tenaga Supir</t>
  </si>
  <si>
    <t>[-]  Belanja Jasa Tenaga Teknis Akuntansi</t>
  </si>
  <si>
    <t xml:space="preserve">-  Spesifikasi : D IV / S1 / Sederajat
</t>
  </si>
  <si>
    <t>[-]   Belanja Jasa Tenaga Teknis Kehutanan</t>
  </si>
  <si>
    <t xml:space="preserve">5.1.02.02.02 </t>
  </si>
  <si>
    <t xml:space="preserve">Belanja Iuran Jaminan/Asuransi </t>
  </si>
  <si>
    <t xml:space="preserve">5.1.02.02.02.0005 </t>
  </si>
  <si>
    <t xml:space="preserve">Belanja Iuran Jaminan Kesehatan bagi Non ASN </t>
  </si>
  <si>
    <t>[#] Belanja Iuran Jaminan Kesehatan bagi Non ASN</t>
  </si>
  <si>
    <t>[-]  Belanja Iuran Jaminan Kesehatan bagi Non ASN</t>
  </si>
  <si>
    <t>-  Spesifikasi : Berau</t>
  </si>
  <si>
    <t>5.1.02.02.02.0006</t>
  </si>
  <si>
    <t xml:space="preserve">Belanja Iuran Jaminan Kecelakaan Kerja bagi Non ASN </t>
  </si>
  <si>
    <t xml:space="preserve">[#]  Belanja Iuran Jaminan Kecelakaan Kerja bagi Non ASN </t>
  </si>
  <si>
    <t xml:space="preserve">[-]  Belanja Iuran Jaminan Kecelakaan Kerja bagi Non ASN </t>
  </si>
  <si>
    <t>-  Spesifikasi :SMP/MTs/SD/MI/Sederajat</t>
  </si>
  <si>
    <t>-  Spesifikasi : SMA/MA/SMK/Sederajat</t>
  </si>
  <si>
    <t>-  Spesifikasi : D IV / S1 / Sederajat</t>
  </si>
  <si>
    <t>[-]  Belanja Jasa Tenaga Teknis IT</t>
  </si>
  <si>
    <t>Pemeliharaan Barang Milik Daerah Penunjang Urusan Pemerintahan Daerah</t>
  </si>
  <si>
    <t>Penyediaan Jasa Pemeliharaan, Biaya Pemeliharaan, Pajak dan Perizinan Kendaraan Dinas</t>
  </si>
  <si>
    <t>5.1.02.01.01.0004</t>
  </si>
  <si>
    <t>Belanja Bahan-Bahan Bakar dan Pelumas</t>
  </si>
  <si>
    <t>[#] Belanja Bahan Bakar Minyak dan Pelumas</t>
  </si>
  <si>
    <t>Liter</t>
  </si>
  <si>
    <t>[#] Belanja Pembayaran Pajak, Bea, dan Perizinan</t>
  </si>
  <si>
    <t>5.1.02.03.02.0121</t>
  </si>
  <si>
    <t>Belanja Pemeliharaan Komputer-Komputer Unit-Komputer Unit Lainnya</t>
  </si>
  <si>
    <t>[#] Belanja Pemeliharaan Printer</t>
  </si>
  <si>
    <t>Administrasi Umum Perangkat Daerah</t>
  </si>
  <si>
    <t xml:space="preserve">3.28.01.1.06.02 </t>
  </si>
  <si>
    <t xml:space="preserve">5.1.02.01.01.0029 </t>
  </si>
  <si>
    <t>Belanja Alat/Bahan untuk Kegiatan Kantor-Bahan Komputer</t>
  </si>
  <si>
    <t xml:space="preserve">[#] Belanja Alat/Bahan Kegiatan Kantor </t>
  </si>
  <si>
    <t xml:space="preserve">[-] Belanja Alat/Bahan Kegiatan Kantor </t>
  </si>
  <si>
    <t xml:space="preserve">-  Spesifikasi :  Keyboard + Mouse 
</t>
  </si>
  <si>
    <t xml:space="preserve">-  Spesifikasi : USB OTG 32 GB
</t>
  </si>
  <si>
    <t xml:space="preserve">-  Spesifikasi : 5 Meter 
</t>
  </si>
  <si>
    <t xml:space="preserve">-  Spesifikasi : Mouse
</t>
  </si>
  <si>
    <t>Buah</t>
  </si>
  <si>
    <t>Pcs</t>
  </si>
  <si>
    <t xml:space="preserve">5.1.02.01.01.0030 </t>
  </si>
  <si>
    <t>Belanja Alat/Bahan untuk Kegiatan Kantor-Perabot Kantor</t>
  </si>
  <si>
    <t xml:space="preserve">-  Spesifikasi : Sapu Lantai </t>
  </si>
  <si>
    <t xml:space="preserve">-  Spesifikasi :Alat Pel Lantai </t>
  </si>
  <si>
    <t>-  Spesifikasi : Hand Sanitizer 500 Ml</t>
  </si>
  <si>
    <t>-  Spesifikasi : Keset Kain Handuk Size 70 x 140</t>
  </si>
  <si>
    <t xml:space="preserve">-  Spesifikasi : Kompor Gas Mata 2 </t>
  </si>
  <si>
    <t>-  Spesifikasi : Kunci, Kran Dan Semprotan Knapsack Sprayer</t>
  </si>
  <si>
    <t>-  Spesifikasi : Umbul - Umbul Tiang Bahan
Kain</t>
  </si>
  <si>
    <t>-  Spesifikasi :  Bendera Merah Putih Bahan
Kain, ukuran 3 x 2m</t>
  </si>
  <si>
    <t xml:space="preserve">-  Spesifikasi :  Sabun Cuci Tangan 500Ml </t>
  </si>
  <si>
    <t>Botol</t>
  </si>
  <si>
    <t>Meter</t>
  </si>
  <si>
    <t>Lebar</t>
  </si>
  <si>
    <t xml:space="preserve">5.1.02.01.01.0031 </t>
  </si>
  <si>
    <t>Belanja Alat/Bahan untuk Kegiatan Kantor-Alat Listrik</t>
  </si>
  <si>
    <t>-  Spesifikasi :  Kabel Listrik NYM 2 X 2,5 100m</t>
  </si>
  <si>
    <t>-  Spesifikasi :  Lampu Led</t>
  </si>
  <si>
    <t xml:space="preserve">5.2.02.05.01 </t>
  </si>
  <si>
    <t xml:space="preserve">5.2.02.05.01.0005 </t>
  </si>
  <si>
    <t xml:space="preserve">Belanja Modal Alat Kantor Lainnya </t>
  </si>
  <si>
    <t>[#]  Belanja Modal Pengadaan Peralatan dan Perlengkapan Kantor</t>
  </si>
  <si>
    <t>[-] Belanja Modal Pengadaan Lampu Sorot</t>
  </si>
  <si>
    <t>-  Spesifikasi :  Lampu Sorot Led Daya 200 Watt</t>
  </si>
  <si>
    <t>5.2.02.05.02.0006</t>
  </si>
  <si>
    <t xml:space="preserve">Belanja Modal Alat Rumah Tangga Lainnya (Home Use) </t>
  </si>
  <si>
    <t>[-]  Belanja Modal Pengadaan Tangga Lipat</t>
  </si>
  <si>
    <t>Penyelenggaraan Rapat Koordinasi dan Konsultasi SKPD</t>
  </si>
  <si>
    <t xml:space="preserve"> Belanja Makanan dan Minuman Rapat </t>
  </si>
  <si>
    <t xml:space="preserve">[#]  Belanja Makanan dan Minuman Rapat </t>
  </si>
  <si>
    <t xml:space="preserve">-  Spesifikasi :  Rapat Biasa berupa Snack
(Kudapan)
</t>
  </si>
  <si>
    <t>[-] Makanan Minuman Kegiatan Jum'at Pagi</t>
  </si>
  <si>
    <t xml:space="preserve">Belanja Perjalanan Dinas Biasa </t>
  </si>
  <si>
    <t>[#]   Belanja Perjalanan Dinas Dalam Daerah</t>
  </si>
  <si>
    <t>[-]  Belanja Perjalanan Dinas Dalam Daerah</t>
  </si>
  <si>
    <t xml:space="preserve">-  Spesifikasi :   Belanja Perjalanan Dinas Biasa
(Dalam Daerah) (3 hari)
</t>
  </si>
  <si>
    <t>[#]   Belanja Perjalanan Dinas Luar Daerah</t>
  </si>
  <si>
    <t xml:space="preserve">-  Spesifikasi :   Perjalanan Dinas Luar Daerah Belanja Perjalanan Dinas Biasa
(Dalam Daerah) (3 hari)
</t>
  </si>
  <si>
    <t>Penyediaan Peralatan dan Perlengkapan Kantor</t>
  </si>
  <si>
    <t>-  Spesifikasi : Pakaian Seragam Olahraga (Topi,Kaos,Jaket,Training,Sepatu,Tas)</t>
  </si>
  <si>
    <t>Belanja Modal Mebel</t>
  </si>
  <si>
    <t>[-] Belanja Bahan Bakar Minyak dan Pelumas</t>
  </si>
  <si>
    <t xml:space="preserve">-  Bahan Bakar Diesel Non Subsidi Pemeliharaan kendaraan Spesifikasi : Roda 4
</t>
  </si>
  <si>
    <t>Unit / Tahun</t>
  </si>
  <si>
    <t xml:space="preserve">-  Minyak Pelumas Spesifikasi : Oli
</t>
  </si>
  <si>
    <t>5.1.02.02.01.0067</t>
  </si>
  <si>
    <t xml:space="preserve">Belanja Pembayaran Pajak, Bea, dan Perizinan </t>
  </si>
  <si>
    <t>-  Pajak Kendaraan Bermotor Spesifikasi : PKB Kendaraan Dinas Type 2</t>
  </si>
  <si>
    <t>-  Pajak Kendaraan Bermotor Spesifikasi : PKB Kendaraan Dinas Type 1</t>
  </si>
  <si>
    <t>Belanja Pemeliharaan Peralatan dan Mesin</t>
  </si>
  <si>
    <t>5.1.02.03.02</t>
  </si>
  <si>
    <t>-  Pemeliharaan Kendaraan Bermotor (Operasional) Spesifikasi : Roda 4</t>
  </si>
  <si>
    <t>Belanja Pemeliharaan Alat Angkutan-Alat Angkutan Darat Bermotor-Kendaraan Bermotor Penumpang</t>
  </si>
  <si>
    <t>5.1.02.03.02.0038</t>
  </si>
  <si>
    <t>Belanja Pemeliharaan Alat Angkutan-Alat Angkutan Darat Bermotor-Kendaraan Bermotor Beroda Dua Penumpang</t>
  </si>
  <si>
    <t>-  Pemeliharaan Kendaraan Bermotor (Operasional) Spesifikasi : Roda 2</t>
  </si>
  <si>
    <t>Belanja Pemeliharaan Alat Kantor dan Rumah Tangga-Alat Rumah Tangga-Alat Pendingin</t>
  </si>
  <si>
    <t>[-] Belanja Pemeliharaan Pendingin Ruangan/AC</t>
  </si>
  <si>
    <t>[#] Belanja Pemeliharaan Alat Pendingin Ruangan/AC</t>
  </si>
  <si>
    <t>[-] Belanja Pemeliharaan Kendaraan Roda Dua</t>
  </si>
  <si>
    <t>[-] Belanja Pemeliharaan Kendaraan Roda Empat</t>
  </si>
  <si>
    <t>[#] Belanja Pemeliharaan Kendaraan Dinas</t>
  </si>
  <si>
    <t>- Pemeliharaan AC Split Spesifikasi : AC Split</t>
  </si>
  <si>
    <t>5.1.02.03.02.0406</t>
  </si>
  <si>
    <t>[-] Belanja Pemeliharaan Printer</t>
  </si>
  <si>
    <t>- Pemeliharaan Printer Spesifikasi : Printer</t>
  </si>
  <si>
    <t>[-] Belanja Pembayaran Pajak, Bea, dan Perizinan</t>
  </si>
  <si>
    <t xml:space="preserve">-  Narasumber Pejabat Eselon III ke bawah/yang disetarakan Spesifikasi :
</t>
  </si>
  <si>
    <t>Pengembangan Pemanfaatan Hasil Hutan Kayu, Hasil Hutan Bukan Kayu dan/atau Jasa Lingkungan</t>
  </si>
  <si>
    <t>RINCIAN BELANJA</t>
  </si>
  <si>
    <t>Ket</t>
  </si>
  <si>
    <t>Belanja Pegawai</t>
  </si>
  <si>
    <t>Belanja Barang</t>
  </si>
  <si>
    <t>Belanja Jasa</t>
  </si>
  <si>
    <t>Belanja Perjalanan</t>
  </si>
  <si>
    <t>Belanja ATK</t>
  </si>
  <si>
    <t>Belanja Modal</t>
  </si>
  <si>
    <t>-  Diklat/Bimtek Pengawasan Substanstif Spesifikasi :</t>
  </si>
  <si>
    <t>-  Spesifikasi : Pengurus Barang Pembantu (5 M &lt; nilai asset &lt; 10 M)</t>
  </si>
  <si>
    <t xml:space="preserve">[-] Honorarium Pengurus Barang Pembantu </t>
  </si>
  <si>
    <t>-  Spesifikasi :  Dorslag D. Folio/D. Kwarto Dicetak : 1 (satu) Muka s/d 200</t>
  </si>
  <si>
    <t>-  Spesifikasi :  : HVS Folio/Kwarto 70 gr Dicetak : 1 (satu) Muka 501 s/d 1000</t>
  </si>
  <si>
    <t xml:space="preserve">[#] Honorarium Pejabat Pengadaan Barang dan Jasa </t>
  </si>
  <si>
    <t>-  Spesifikasi : Tangga Lipat Spesifikasi : Tangga lipat bahan Almunium Alloy, Panjang 4 Meter</t>
  </si>
  <si>
    <t>[-]  Belanja Perjalanan Dinas Luar Daerah</t>
  </si>
  <si>
    <t xml:space="preserve">-  Spesifikasi :  Konsumsi Kegiatan di Dalam Kantor: Snack Olah Raga Jumat Pagi per orang per minggu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</si>
</sst>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16"/>
      <color theme="1"/>
      <name val="Calibri"/>
      <family val="2"/>
      <scheme val="minor"/>
    </font>
    <font>
      <sz val="2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8"/>
      <color theme="1"/>
      <name val="Tahoma"/>
      <family val="2"/>
    </font>
    <font>
      <sz val="11"/>
      <color theme="1"/>
      <name val="Tahoma"/>
      <family val="2"/>
    </font>
    <font>
      <b/>
      <sz val="8"/>
      <color rgb="FF000000"/>
      <name val="Tahoma"/>
      <family val="2"/>
    </font>
    <font>
      <b/>
      <i/>
      <sz val="8"/>
      <color theme="1"/>
      <name val="Tahoma"/>
      <family val="2"/>
    </font>
    <font>
      <b/>
      <u/>
      <sz val="12"/>
      <color theme="1"/>
      <name val="Tahoma"/>
      <family val="2"/>
    </font>
    <font>
      <b/>
      <u/>
      <sz val="11"/>
      <color theme="1"/>
      <name val="Tahoma"/>
      <family val="2"/>
    </font>
    <font>
      <sz val="10"/>
      <color theme="1"/>
      <name val="Tahoma"/>
      <family val="2"/>
    </font>
    <font>
      <b/>
      <sz val="9"/>
      <color rgb="FF111111"/>
      <name val="Arial"/>
      <family val="2"/>
    </font>
    <font>
      <sz val="9"/>
      <color rgb="FF111111"/>
      <name val="Arial"/>
      <family val="2"/>
    </font>
    <font>
      <sz val="8"/>
      <color theme="1"/>
      <name val="Arial"/>
      <family val="2"/>
    </font>
    <font>
      <sz val="8"/>
      <color rgb="FF111111"/>
      <name val="Arial"/>
      <family val="2"/>
    </font>
    <font>
      <b/>
      <sz val="10"/>
      <color rgb="FF1111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7C23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27980"/>
      </left>
      <right/>
      <top style="thin">
        <color rgb="FF727980"/>
      </top>
      <bottom style="thin">
        <color rgb="FF727980"/>
      </bottom>
      <diagonal/>
    </border>
    <border>
      <left/>
      <right/>
      <top style="thin">
        <color rgb="FF727980"/>
      </top>
      <bottom style="thin">
        <color rgb="FF727980"/>
      </bottom>
      <diagonal/>
    </border>
    <border>
      <left/>
      <right style="thin">
        <color rgb="FF727980"/>
      </right>
      <top style="thin">
        <color rgb="FF727980"/>
      </top>
      <bottom style="thin">
        <color rgb="FF727980"/>
      </bottom>
      <diagonal/>
    </border>
    <border>
      <left style="thin">
        <color rgb="FF727980"/>
      </left>
      <right style="thin">
        <color rgb="FF727980"/>
      </right>
      <top style="thin">
        <color rgb="FF727980"/>
      </top>
      <bottom/>
      <diagonal/>
    </border>
    <border>
      <left style="thin">
        <color rgb="FF727980"/>
      </left>
      <right style="thin">
        <color rgb="FF727980"/>
      </right>
      <top/>
      <bottom style="thin">
        <color rgb="FF72798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12" fillId="0" borderId="0"/>
    <xf numFmtId="164" fontId="8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 wrapText="1"/>
    </xf>
    <xf numFmtId="3" fontId="6" fillId="4" borderId="2" xfId="1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vertical="center" wrapText="1"/>
    </xf>
    <xf numFmtId="3" fontId="6" fillId="0" borderId="2" xfId="1" applyNumberFormat="1" applyFont="1" applyFill="1" applyBorder="1" applyAlignment="1">
      <alignment horizontal="right" vertical="center"/>
    </xf>
    <xf numFmtId="3" fontId="6" fillId="5" borderId="2" xfId="1" applyNumberFormat="1" applyFont="1" applyFill="1" applyBorder="1" applyAlignment="1">
      <alignment horizontal="right" vertical="center"/>
    </xf>
    <xf numFmtId="3" fontId="7" fillId="0" borderId="2" xfId="2" applyNumberFormat="1" applyFont="1" applyFill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3" fontId="7" fillId="5" borderId="2" xfId="2" applyNumberFormat="1" applyFont="1" applyFill="1" applyBorder="1" applyAlignment="1">
      <alignment horizontal="right" vertical="center" wrapText="1"/>
    </xf>
    <xf numFmtId="0" fontId="5" fillId="6" borderId="2" xfId="0" applyFont="1" applyFill="1" applyBorder="1" applyAlignment="1">
      <alignment horizontal="center" vertical="center" wrapText="1"/>
    </xf>
    <xf numFmtId="3" fontId="5" fillId="6" borderId="2" xfId="0" applyNumberFormat="1" applyFont="1" applyFill="1" applyBorder="1" applyAlignment="1">
      <alignment horizontal="center" vertical="center"/>
    </xf>
    <xf numFmtId="0" fontId="9" fillId="0" borderId="9" xfId="3" quotePrefix="1" applyFont="1" applyBorder="1" applyAlignment="1">
      <alignment horizontal="left" vertical="center"/>
    </xf>
    <xf numFmtId="0" fontId="9" fillId="0" borderId="9" xfId="3" applyFont="1" applyBorder="1" applyAlignment="1">
      <alignment horizontal="center" vertical="center"/>
    </xf>
    <xf numFmtId="0" fontId="9" fillId="0" borderId="9" xfId="3" applyFont="1" applyBorder="1" applyAlignment="1">
      <alignment horizontal="left" vertical="center"/>
    </xf>
    <xf numFmtId="0" fontId="9" fillId="0" borderId="9" xfId="3" applyFont="1" applyBorder="1" applyAlignment="1">
      <alignment vertical="center"/>
    </xf>
    <xf numFmtId="0" fontId="9" fillId="0" borderId="1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10" fillId="0" borderId="0" xfId="3" applyFont="1" applyAlignment="1">
      <alignment vertical="center"/>
    </xf>
    <xf numFmtId="0" fontId="9" fillId="0" borderId="0" xfId="3" quotePrefix="1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9" fillId="0" borderId="6" xfId="3" applyFont="1" applyBorder="1" applyAlignment="1">
      <alignment horizontal="center" vertical="center"/>
    </xf>
    <xf numFmtId="0" fontId="9" fillId="0" borderId="12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14" xfId="3" quotePrefix="1" applyFont="1" applyBorder="1" applyAlignment="1">
      <alignment horizontal="left" vertical="center"/>
    </xf>
    <xf numFmtId="0" fontId="9" fillId="0" borderId="14" xfId="3" applyFont="1" applyBorder="1" applyAlignment="1">
      <alignment horizontal="center" vertical="center"/>
    </xf>
    <xf numFmtId="0" fontId="9" fillId="0" borderId="14" xfId="3" applyFont="1" applyBorder="1" applyAlignment="1">
      <alignment horizontal="left" vertical="center"/>
    </xf>
    <xf numFmtId="0" fontId="10" fillId="0" borderId="14" xfId="3" applyFont="1" applyBorder="1" applyAlignment="1">
      <alignment vertical="center"/>
    </xf>
    <xf numFmtId="0" fontId="11" fillId="0" borderId="16" xfId="3" applyFont="1" applyBorder="1" applyAlignment="1">
      <alignment vertical="center"/>
    </xf>
    <xf numFmtId="0" fontId="11" fillId="0" borderId="0" xfId="3" applyFont="1" applyAlignment="1">
      <alignment vertical="center"/>
    </xf>
    <xf numFmtId="0" fontId="10" fillId="0" borderId="0" xfId="3" quotePrefix="1" applyFont="1" applyAlignment="1">
      <alignment horizontal="center" vertical="center"/>
    </xf>
    <xf numFmtId="0" fontId="10" fillId="0" borderId="6" xfId="3" applyFont="1" applyBorder="1" applyAlignment="1">
      <alignment vertical="center"/>
    </xf>
    <xf numFmtId="0" fontId="13" fillId="0" borderId="18" xfId="3" applyFont="1" applyBorder="1" applyAlignment="1">
      <alignment vertical="center"/>
    </xf>
    <xf numFmtId="0" fontId="14" fillId="0" borderId="0" xfId="3" applyFont="1"/>
    <xf numFmtId="0" fontId="15" fillId="0" borderId="17" xfId="3" applyFont="1" applyBorder="1" applyAlignment="1">
      <alignment vertical="center"/>
    </xf>
    <xf numFmtId="0" fontId="13" fillId="0" borderId="12" xfId="3" applyFont="1" applyBorder="1" applyAlignment="1">
      <alignment horizontal="center" vertical="center"/>
    </xf>
    <xf numFmtId="3" fontId="13" fillId="0" borderId="12" xfId="3" applyNumberFormat="1" applyFont="1" applyBorder="1" applyAlignment="1">
      <alignment vertical="center"/>
    </xf>
    <xf numFmtId="164" fontId="13" fillId="0" borderId="18" xfId="3" applyNumberFormat="1" applyFont="1" applyBorder="1" applyAlignment="1">
      <alignment vertical="center"/>
    </xf>
    <xf numFmtId="0" fontId="11" fillId="0" borderId="17" xfId="3" quotePrefix="1" applyFont="1" applyBorder="1" applyAlignment="1">
      <alignment vertical="center"/>
    </xf>
    <xf numFmtId="0" fontId="10" fillId="0" borderId="0" xfId="3" quotePrefix="1" applyFont="1" applyAlignment="1">
      <alignment horizontal="left" vertical="center"/>
    </xf>
    <xf numFmtId="0" fontId="10" fillId="0" borderId="0" xfId="3" applyFont="1" applyAlignment="1">
      <alignment horizontal="left" vertical="center"/>
    </xf>
    <xf numFmtId="1" fontId="13" fillId="0" borderId="0" xfId="5" applyNumberFormat="1" applyFont="1" applyFill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0" fillId="0" borderId="0" xfId="3" quotePrefix="1" applyFont="1" applyAlignment="1">
      <alignment vertical="center"/>
    </xf>
    <xf numFmtId="0" fontId="10" fillId="0" borderId="0" xfId="3" quotePrefix="1" applyFont="1" applyAlignment="1">
      <alignment vertical="center" wrapText="1"/>
    </xf>
    <xf numFmtId="0" fontId="10" fillId="0" borderId="6" xfId="3" quotePrefix="1" applyFont="1" applyBorder="1" applyAlignment="1">
      <alignment vertical="center" wrapText="1"/>
    </xf>
    <xf numFmtId="0" fontId="10" fillId="0" borderId="17" xfId="3" applyFont="1" applyBorder="1" applyAlignment="1">
      <alignment horizontal="left" vertical="center"/>
    </xf>
    <xf numFmtId="3" fontId="13" fillId="0" borderId="12" xfId="3" applyNumberFormat="1" applyFont="1" applyBorder="1" applyAlignment="1">
      <alignment horizontal="center" vertical="center"/>
    </xf>
    <xf numFmtId="4" fontId="13" fillId="0" borderId="12" xfId="3" applyNumberFormat="1" applyFont="1" applyBorder="1" applyAlignment="1">
      <alignment vertical="center"/>
    </xf>
    <xf numFmtId="4" fontId="13" fillId="0" borderId="18" xfId="3" applyNumberFormat="1" applyFont="1" applyBorder="1" applyAlignment="1">
      <alignment vertical="center"/>
    </xf>
    <xf numFmtId="0" fontId="11" fillId="0" borderId="17" xfId="3" applyFont="1" applyBorder="1" applyAlignment="1">
      <alignment vertical="center"/>
    </xf>
    <xf numFmtId="0" fontId="10" fillId="0" borderId="6" xfId="3" applyFont="1" applyBorder="1" applyAlignment="1">
      <alignment horizontal="center" vertical="center"/>
    </xf>
    <xf numFmtId="0" fontId="10" fillId="0" borderId="17" xfId="3" quotePrefix="1" applyFont="1" applyBorder="1" applyAlignment="1">
      <alignment horizontal="left" vertical="center"/>
    </xf>
    <xf numFmtId="0" fontId="9" fillId="0" borderId="6" xfId="3" applyFont="1" applyBorder="1" applyAlignment="1">
      <alignment horizontal="left" vertical="center"/>
    </xf>
    <xf numFmtId="0" fontId="10" fillId="0" borderId="12" xfId="3" applyFont="1" applyBorder="1" applyAlignment="1">
      <alignment vertical="center"/>
    </xf>
    <xf numFmtId="0" fontId="10" fillId="0" borderId="6" xfId="3" applyFont="1" applyBorder="1" applyAlignment="1">
      <alignment horizontal="left" vertical="center"/>
    </xf>
    <xf numFmtId="0" fontId="10" fillId="0" borderId="6" xfId="3" quotePrefix="1" applyFont="1" applyBorder="1" applyAlignment="1">
      <alignment vertical="center"/>
    </xf>
    <xf numFmtId="0" fontId="11" fillId="0" borderId="19" xfId="3" applyFont="1" applyBorder="1" applyAlignment="1">
      <alignment vertical="center"/>
    </xf>
    <xf numFmtId="0" fontId="10" fillId="0" borderId="19" xfId="3" quotePrefix="1" applyFont="1" applyBorder="1" applyAlignment="1">
      <alignment horizontal="center" vertical="center"/>
    </xf>
    <xf numFmtId="0" fontId="15" fillId="0" borderId="19" xfId="3" applyFont="1" applyBorder="1" applyAlignment="1">
      <alignment vertical="center"/>
    </xf>
    <xf numFmtId="0" fontId="9" fillId="0" borderId="19" xfId="3" applyFont="1" applyBorder="1" applyAlignment="1">
      <alignment horizontal="left" vertical="center"/>
    </xf>
    <xf numFmtId="0" fontId="10" fillId="0" borderId="19" xfId="4" quotePrefix="1" applyFont="1" applyBorder="1" applyAlignment="1">
      <alignment horizontal="left" vertical="center" readingOrder="1"/>
    </xf>
    <xf numFmtId="0" fontId="10" fillId="0" borderId="20" xfId="4" quotePrefix="1" applyFont="1" applyBorder="1" applyAlignment="1">
      <alignment horizontal="left" vertical="center" readingOrder="1"/>
    </xf>
    <xf numFmtId="3" fontId="13" fillId="0" borderId="19" xfId="5" applyNumberFormat="1" applyFont="1" applyFill="1" applyBorder="1" applyAlignment="1">
      <alignment horizontal="center" vertical="center"/>
    </xf>
    <xf numFmtId="0" fontId="13" fillId="0" borderId="21" xfId="3" applyFont="1" applyBorder="1" applyAlignment="1">
      <alignment horizontal="center" vertical="center"/>
    </xf>
    <xf numFmtId="3" fontId="13" fillId="0" borderId="21" xfId="3" applyNumberFormat="1" applyFont="1" applyBorder="1" applyAlignment="1">
      <alignment vertical="center"/>
    </xf>
    <xf numFmtId="164" fontId="16" fillId="0" borderId="22" xfId="3" applyNumberFormat="1" applyFont="1" applyBorder="1" applyAlignment="1">
      <alignment vertical="center"/>
    </xf>
    <xf numFmtId="0" fontId="17" fillId="0" borderId="0" xfId="3" applyFont="1"/>
    <xf numFmtId="0" fontId="18" fillId="0" borderId="0" xfId="3" applyFont="1"/>
    <xf numFmtId="0" fontId="11" fillId="0" borderId="0" xfId="3" applyFont="1" applyBorder="1" applyAlignment="1">
      <alignment vertical="center"/>
    </xf>
    <xf numFmtId="0" fontId="10" fillId="0" borderId="6" xfId="3" quotePrefix="1" applyFont="1" applyBorder="1" applyAlignment="1">
      <alignment horizontal="center" vertical="center"/>
    </xf>
    <xf numFmtId="1" fontId="13" fillId="0" borderId="0" xfId="5" applyNumberFormat="1" applyFont="1" applyFill="1" applyBorder="1" applyAlignment="1">
      <alignment horizontal="center" vertical="center" wrapText="1"/>
    </xf>
    <xf numFmtId="0" fontId="13" fillId="0" borderId="12" xfId="3" applyFont="1" applyBorder="1" applyAlignment="1">
      <alignment horizontal="center" vertical="center" wrapText="1"/>
    </xf>
    <xf numFmtId="0" fontId="11" fillId="0" borderId="17" xfId="3" quotePrefix="1" applyFont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3" fontId="21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22" fillId="0" borderId="2" xfId="0" applyFont="1" applyBorder="1" applyAlignment="1">
      <alignment vertical="center"/>
    </xf>
    <xf numFmtId="41" fontId="23" fillId="0" borderId="2" xfId="2" applyFont="1" applyFill="1" applyBorder="1" applyAlignment="1">
      <alignment horizontal="right" vertical="center" wrapText="1"/>
    </xf>
    <xf numFmtId="41" fontId="20" fillId="0" borderId="2" xfId="2" applyFont="1" applyFill="1" applyBorder="1" applyAlignment="1">
      <alignment horizontal="right" vertical="center" wrapText="1" indent="1"/>
    </xf>
    <xf numFmtId="41" fontId="20" fillId="0" borderId="2" xfId="2" applyFont="1" applyFill="1" applyBorder="1" applyAlignment="1">
      <alignment horizontal="right" vertical="center" wrapText="1"/>
    </xf>
    <xf numFmtId="41" fontId="21" fillId="0" borderId="2" xfId="2" applyFont="1" applyFill="1" applyBorder="1" applyAlignment="1">
      <alignment horizontal="right" vertical="center" wrapText="1" indent="1"/>
    </xf>
    <xf numFmtId="2" fontId="0" fillId="2" borderId="0" xfId="0" applyNumberFormat="1" applyFill="1" applyAlignment="1">
      <alignment vertical="center"/>
    </xf>
    <xf numFmtId="3" fontId="5" fillId="7" borderId="2" xfId="0" applyNumberFormat="1" applyFont="1" applyFill="1" applyBorder="1" applyAlignment="1">
      <alignment horizontal="center" vertical="center"/>
    </xf>
    <xf numFmtId="3" fontId="5" fillId="11" borderId="2" xfId="0" applyNumberFormat="1" applyFont="1" applyFill="1" applyBorder="1" applyAlignment="1">
      <alignment horizontal="center" vertical="center"/>
    </xf>
    <xf numFmtId="4" fontId="5" fillId="12" borderId="2" xfId="0" applyNumberFormat="1" applyFont="1" applyFill="1" applyBorder="1" applyAlignment="1">
      <alignment horizontal="center" vertical="center"/>
    </xf>
    <xf numFmtId="41" fontId="24" fillId="8" borderId="26" xfId="2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left" vertical="center" wrapText="1"/>
    </xf>
    <xf numFmtId="164" fontId="14" fillId="0" borderId="0" xfId="3" applyNumberFormat="1" applyFont="1"/>
    <xf numFmtId="3" fontId="14" fillId="0" borderId="0" xfId="3" applyNumberFormat="1" applyFont="1"/>
    <xf numFmtId="3" fontId="5" fillId="4" borderId="2" xfId="0" applyNumberFormat="1" applyFont="1" applyFill="1" applyBorder="1" applyAlignment="1">
      <alignment horizontal="center" vertical="center"/>
    </xf>
    <xf numFmtId="3" fontId="0" fillId="2" borderId="0" xfId="0" applyNumberFormat="1" applyFill="1" applyAlignment="1">
      <alignment vertical="center"/>
    </xf>
    <xf numFmtId="4" fontId="14" fillId="0" borderId="0" xfId="3" applyNumberFormat="1" applyFont="1"/>
    <xf numFmtId="165" fontId="14" fillId="0" borderId="0" xfId="1" applyNumberFormat="1" applyFont="1"/>
    <xf numFmtId="0" fontId="10" fillId="0" borderId="0" xfId="3" quotePrefix="1" applyFont="1" applyAlignment="1">
      <alignment horizontal="left" vertical="center" wrapText="1"/>
    </xf>
    <xf numFmtId="41" fontId="24" fillId="8" borderId="23" xfId="2" applyFont="1" applyFill="1" applyBorder="1" applyAlignment="1">
      <alignment horizontal="center" vertical="center" wrapText="1"/>
    </xf>
    <xf numFmtId="41" fontId="24" fillId="8" borderId="24" xfId="2" applyFont="1" applyFill="1" applyBorder="1" applyAlignment="1">
      <alignment horizontal="center" vertical="center" wrapText="1"/>
    </xf>
    <xf numFmtId="41" fontId="24" fillId="8" borderId="25" xfId="2" applyFont="1" applyFill="1" applyBorder="1" applyAlignment="1">
      <alignment horizontal="center" vertical="center" wrapText="1"/>
    </xf>
    <xf numFmtId="41" fontId="20" fillId="9" borderId="26" xfId="2" applyFont="1" applyFill="1" applyBorder="1" applyAlignment="1">
      <alignment horizontal="center" vertical="center" wrapText="1"/>
    </xf>
    <xf numFmtId="41" fontId="20" fillId="9" borderId="27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0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9" fillId="0" borderId="14" xfId="3" applyFont="1" applyBorder="1" applyAlignment="1">
      <alignment horizontal="left" vertical="center" wrapText="1"/>
    </xf>
    <xf numFmtId="0" fontId="9" fillId="0" borderId="15" xfId="3" applyFont="1" applyBorder="1" applyAlignment="1">
      <alignment horizontal="left" vertical="center" wrapText="1"/>
    </xf>
    <xf numFmtId="0" fontId="14" fillId="0" borderId="0" xfId="3" applyFont="1" applyAlignment="1">
      <alignment horizontal="center" vertical="top"/>
    </xf>
    <xf numFmtId="0" fontId="19" fillId="0" borderId="0" xfId="3" applyFont="1" applyAlignment="1">
      <alignment horizontal="center" vertical="top"/>
    </xf>
  </cellXfs>
  <cellStyles count="6">
    <cellStyle name="Comma" xfId="1" builtinId="3"/>
    <cellStyle name="Comma [0]" xfId="2" builtinId="6"/>
    <cellStyle name="Comma [0] 2" xfId="5" xr:uid="{00000000-0005-0000-0000-000002000000}"/>
    <cellStyle name="Normal" xfId="0" builtinId="0"/>
    <cellStyle name="Normal 2" xfId="3" xr:uid="{00000000-0005-0000-0000-000004000000}"/>
    <cellStyle name="Normal 2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tabSelected="1" topLeftCell="A13" zoomScale="85" zoomScaleNormal="85" workbookViewId="0">
      <selection activeCell="D22" sqref="D22"/>
    </sheetView>
  </sheetViews>
  <sheetFormatPr defaultColWidth="8.88671875" defaultRowHeight="14.4" x14ac:dyDescent="0.3"/>
  <cols>
    <col min="1" max="1" width="5.33203125" style="8" customWidth="1"/>
    <col min="2" max="2" width="14.6640625" style="5" customWidth="1"/>
    <col min="3" max="3" width="71.109375" style="2" customWidth="1"/>
    <col min="4" max="5" width="20.88671875" style="4" customWidth="1"/>
    <col min="6" max="6" width="17.33203125" style="4" customWidth="1"/>
    <col min="7" max="12" width="15.6640625" style="4" customWidth="1"/>
    <col min="13" max="44" width="8.88671875" style="4"/>
    <col min="45" max="16384" width="8.88671875" style="6"/>
  </cols>
  <sheetData>
    <row r="1" spans="1:37" ht="25.2" x14ac:dyDescent="0.3">
      <c r="A1" s="115" t="s">
        <v>50</v>
      </c>
      <c r="B1" s="115"/>
      <c r="C1" s="115"/>
      <c r="D1" s="115"/>
      <c r="E1" s="115"/>
      <c r="F1" s="115"/>
    </row>
    <row r="2" spans="1:37" ht="21" customHeight="1" x14ac:dyDescent="0.3">
      <c r="A2" s="115" t="s">
        <v>0</v>
      </c>
      <c r="B2" s="115"/>
      <c r="C2" s="115"/>
      <c r="D2" s="115"/>
      <c r="E2" s="115"/>
      <c r="F2" s="115"/>
    </row>
    <row r="3" spans="1:37" ht="21" customHeight="1" x14ac:dyDescent="0.3">
      <c r="A3" s="115" t="s">
        <v>51</v>
      </c>
      <c r="B3" s="115"/>
      <c r="C3" s="115"/>
      <c r="D3" s="115"/>
      <c r="E3" s="115"/>
      <c r="F3" s="115"/>
    </row>
    <row r="4" spans="1:37" ht="21" x14ac:dyDescent="0.3">
      <c r="A4" s="3"/>
      <c r="B4" s="3"/>
      <c r="C4" s="3"/>
      <c r="D4" s="3"/>
      <c r="E4" s="3"/>
    </row>
    <row r="5" spans="1:37" ht="29.25" customHeight="1" x14ac:dyDescent="0.3">
      <c r="A5" s="116" t="s">
        <v>1</v>
      </c>
      <c r="B5" s="116" t="s">
        <v>2</v>
      </c>
      <c r="C5" s="117" t="s">
        <v>3</v>
      </c>
      <c r="D5" s="9" t="s">
        <v>52</v>
      </c>
      <c r="E5" s="9" t="s">
        <v>52</v>
      </c>
      <c r="F5" s="118" t="s">
        <v>55</v>
      </c>
      <c r="G5" s="110" t="s">
        <v>412</v>
      </c>
      <c r="H5" s="111"/>
      <c r="I5" s="111"/>
      <c r="J5" s="111"/>
      <c r="K5" s="111"/>
      <c r="L5" s="112"/>
      <c r="M5" s="113" t="s">
        <v>413</v>
      </c>
    </row>
    <row r="6" spans="1:37" ht="31.5" customHeight="1" x14ac:dyDescent="0.3">
      <c r="A6" s="116"/>
      <c r="B6" s="116"/>
      <c r="C6" s="117"/>
      <c r="D6" s="10" t="s">
        <v>53</v>
      </c>
      <c r="E6" s="10" t="s">
        <v>54</v>
      </c>
      <c r="F6" s="119"/>
      <c r="G6" s="101" t="s">
        <v>414</v>
      </c>
      <c r="H6" s="101" t="s">
        <v>415</v>
      </c>
      <c r="I6" s="101" t="s">
        <v>416</v>
      </c>
      <c r="J6" s="101" t="s">
        <v>417</v>
      </c>
      <c r="K6" s="101" t="s">
        <v>418</v>
      </c>
      <c r="L6" s="101" t="s">
        <v>419</v>
      </c>
      <c r="M6" s="114"/>
    </row>
    <row r="7" spans="1:37" s="7" customFormat="1" ht="25.2" customHeight="1" x14ac:dyDescent="0.3">
      <c r="A7" s="11"/>
      <c r="B7" s="12" t="s">
        <v>16</v>
      </c>
      <c r="C7" s="13" t="s">
        <v>17</v>
      </c>
      <c r="D7" s="14">
        <f>+D8</f>
        <v>150713900</v>
      </c>
      <c r="E7" s="14">
        <f>+E8</f>
        <v>150713900</v>
      </c>
      <c r="F7" s="14">
        <f>+F8</f>
        <v>0</v>
      </c>
      <c r="G7" s="89"/>
      <c r="H7" s="89"/>
      <c r="I7" s="89"/>
      <c r="J7" s="89"/>
      <c r="K7" s="89"/>
      <c r="L7" s="8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s="4" customFormat="1" ht="25.2" customHeight="1" x14ac:dyDescent="0.3">
      <c r="A8" s="15">
        <v>1</v>
      </c>
      <c r="B8" s="16" t="s">
        <v>18</v>
      </c>
      <c r="C8" s="17" t="s">
        <v>19</v>
      </c>
      <c r="D8" s="18">
        <v>150713900</v>
      </c>
      <c r="E8" s="19">
        <v>150713900</v>
      </c>
      <c r="F8" s="18">
        <f>+E8-D8</f>
        <v>0</v>
      </c>
      <c r="G8" s="90">
        <v>119520000</v>
      </c>
      <c r="H8" s="90"/>
      <c r="I8" s="91"/>
      <c r="J8" s="92"/>
      <c r="K8" s="90">
        <v>31193900</v>
      </c>
      <c r="L8" s="92"/>
    </row>
    <row r="9" spans="1:37" s="7" customFormat="1" ht="25.2" customHeight="1" x14ac:dyDescent="0.3">
      <c r="A9" s="11"/>
      <c r="B9" s="12" t="s">
        <v>20</v>
      </c>
      <c r="C9" s="13" t="s">
        <v>21</v>
      </c>
      <c r="D9" s="14">
        <f>+D10+D11</f>
        <v>179925000</v>
      </c>
      <c r="E9" s="14">
        <f>+E10+E11</f>
        <v>179925000</v>
      </c>
      <c r="F9" s="14">
        <f>+F10+F11</f>
        <v>0</v>
      </c>
      <c r="G9" s="89"/>
      <c r="H9" s="89"/>
      <c r="I9" s="89"/>
      <c r="J9" s="89"/>
      <c r="K9" s="89"/>
      <c r="L9" s="8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s="4" customFormat="1" ht="25.2" customHeight="1" x14ac:dyDescent="0.3">
      <c r="A10" s="15">
        <v>2</v>
      </c>
      <c r="B10" s="16" t="s">
        <v>22</v>
      </c>
      <c r="C10" s="17" t="s">
        <v>23</v>
      </c>
      <c r="D10" s="18">
        <v>52725000</v>
      </c>
      <c r="E10" s="19">
        <v>52725000</v>
      </c>
      <c r="F10" s="18">
        <f t="shared" ref="F10:F11" si="0">+E10-D10</f>
        <v>0</v>
      </c>
      <c r="G10" s="91"/>
      <c r="H10" s="90">
        <v>52725000</v>
      </c>
      <c r="I10" s="91"/>
      <c r="J10" s="92"/>
      <c r="K10" s="92"/>
      <c r="L10" s="92"/>
    </row>
    <row r="11" spans="1:37" s="4" customFormat="1" ht="25.2" customHeight="1" x14ac:dyDescent="0.3">
      <c r="A11" s="15">
        <v>3</v>
      </c>
      <c r="B11" s="16" t="s">
        <v>24</v>
      </c>
      <c r="C11" s="17" t="s">
        <v>25</v>
      </c>
      <c r="D11" s="18">
        <v>127200000</v>
      </c>
      <c r="E11" s="19">
        <v>127200000</v>
      </c>
      <c r="F11" s="18">
        <f t="shared" si="0"/>
        <v>0</v>
      </c>
      <c r="G11" s="91"/>
      <c r="H11" s="91"/>
      <c r="I11" s="90">
        <v>24000000</v>
      </c>
      <c r="J11" s="90">
        <v>103200000</v>
      </c>
      <c r="K11" s="92"/>
      <c r="L11" s="92"/>
    </row>
    <row r="12" spans="1:37" s="7" customFormat="1" ht="25.2" customHeight="1" x14ac:dyDescent="0.3">
      <c r="A12" s="11"/>
      <c r="B12" s="12" t="s">
        <v>26</v>
      </c>
      <c r="C12" s="13" t="s">
        <v>27</v>
      </c>
      <c r="D12" s="14">
        <f>+D13+D14</f>
        <v>263168000</v>
      </c>
      <c r="E12" s="14">
        <f>+E13+E14</f>
        <v>263168000</v>
      </c>
      <c r="F12" s="14">
        <f>+F13+F14</f>
        <v>0</v>
      </c>
      <c r="G12" s="91"/>
      <c r="H12" s="91"/>
      <c r="I12" s="91"/>
      <c r="J12" s="92"/>
      <c r="K12" s="92"/>
      <c r="L12" s="9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s="4" customFormat="1" ht="25.2" customHeight="1" x14ac:dyDescent="0.3">
      <c r="A13" s="15">
        <v>4</v>
      </c>
      <c r="B13" s="16" t="s">
        <v>28</v>
      </c>
      <c r="C13" s="17" t="s">
        <v>29</v>
      </c>
      <c r="D13" s="18">
        <v>30268000</v>
      </c>
      <c r="E13" s="19">
        <v>30268000</v>
      </c>
      <c r="F13" s="18">
        <f t="shared" ref="F13:F14" si="1">+E13-D13</f>
        <v>0</v>
      </c>
      <c r="G13" s="91"/>
      <c r="H13" s="90">
        <v>16476000</v>
      </c>
      <c r="I13" s="91"/>
      <c r="J13" s="92"/>
      <c r="K13" s="92"/>
      <c r="L13" s="90">
        <v>13792000</v>
      </c>
    </row>
    <row r="14" spans="1:37" s="4" customFormat="1" ht="25.2" customHeight="1" x14ac:dyDescent="0.3">
      <c r="A14" s="15">
        <v>5</v>
      </c>
      <c r="B14" s="16" t="s">
        <v>30</v>
      </c>
      <c r="C14" s="17" t="s">
        <v>31</v>
      </c>
      <c r="D14" s="18">
        <v>232900000</v>
      </c>
      <c r="E14" s="19">
        <v>232900000</v>
      </c>
      <c r="F14" s="18">
        <f t="shared" si="1"/>
        <v>0</v>
      </c>
      <c r="G14" s="91"/>
      <c r="H14" s="90">
        <v>28300000</v>
      </c>
      <c r="I14" s="91"/>
      <c r="J14" s="90">
        <v>204600000</v>
      </c>
      <c r="K14" s="92"/>
      <c r="L14" s="92"/>
    </row>
    <row r="15" spans="1:37" s="7" customFormat="1" ht="25.2" customHeight="1" x14ac:dyDescent="0.3">
      <c r="A15" s="11"/>
      <c r="B15" s="12" t="s">
        <v>32</v>
      </c>
      <c r="C15" s="13" t="s">
        <v>33</v>
      </c>
      <c r="D15" s="14">
        <f>+D16+D17+D18</f>
        <v>532410800</v>
      </c>
      <c r="E15" s="14">
        <f>+E16+E17+E18</f>
        <v>532410800</v>
      </c>
      <c r="F15" s="14">
        <f>+F16+F17+F18</f>
        <v>0</v>
      </c>
      <c r="G15" s="91"/>
      <c r="H15" s="91"/>
      <c r="I15" s="91"/>
      <c r="J15" s="92"/>
      <c r="K15" s="92"/>
      <c r="L15" s="9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s="4" customFormat="1" ht="25.2" customHeight="1" x14ac:dyDescent="0.3">
      <c r="A16" s="15">
        <v>6</v>
      </c>
      <c r="B16" s="16" t="s">
        <v>34</v>
      </c>
      <c r="C16" s="17" t="s">
        <v>35</v>
      </c>
      <c r="D16" s="18">
        <v>85291000</v>
      </c>
      <c r="E16" s="19">
        <v>85291000</v>
      </c>
      <c r="F16" s="18">
        <f t="shared" ref="F16:F18" si="2">+E16-D16</f>
        <v>0</v>
      </c>
      <c r="G16" s="91"/>
      <c r="H16" s="91"/>
      <c r="I16" s="91"/>
      <c r="J16" s="92"/>
      <c r="K16" s="92"/>
      <c r="L16" s="90">
        <v>85291000</v>
      </c>
    </row>
    <row r="17" spans="1:44" s="4" customFormat="1" ht="25.2" customHeight="1" x14ac:dyDescent="0.3">
      <c r="A17" s="15">
        <v>7</v>
      </c>
      <c r="B17" s="16" t="s">
        <v>36</v>
      </c>
      <c r="C17" s="17" t="s">
        <v>37</v>
      </c>
      <c r="D17" s="18">
        <v>248827000</v>
      </c>
      <c r="E17" s="19">
        <v>248827000</v>
      </c>
      <c r="F17" s="18">
        <f t="shared" si="2"/>
        <v>0</v>
      </c>
      <c r="G17" s="91"/>
      <c r="H17" s="91"/>
      <c r="I17" s="91"/>
      <c r="J17" s="92"/>
      <c r="K17" s="92"/>
      <c r="L17" s="90">
        <v>248827000</v>
      </c>
    </row>
    <row r="18" spans="1:44" s="4" customFormat="1" ht="25.2" customHeight="1" x14ac:dyDescent="0.3">
      <c r="A18" s="15">
        <v>8</v>
      </c>
      <c r="B18" s="16" t="s">
        <v>38</v>
      </c>
      <c r="C18" s="17" t="s">
        <v>39</v>
      </c>
      <c r="D18" s="18">
        <v>198292800</v>
      </c>
      <c r="E18" s="19">
        <v>198292800</v>
      </c>
      <c r="F18" s="18">
        <f t="shared" si="2"/>
        <v>0</v>
      </c>
      <c r="G18" s="91"/>
      <c r="H18" s="91"/>
      <c r="I18" s="91"/>
      <c r="J18" s="92"/>
      <c r="K18" s="92"/>
      <c r="L18" s="90">
        <v>198292800</v>
      </c>
    </row>
    <row r="19" spans="1:44" s="7" customFormat="1" ht="25.2" customHeight="1" x14ac:dyDescent="0.3">
      <c r="A19" s="11"/>
      <c r="B19" s="12" t="s">
        <v>40</v>
      </c>
      <c r="C19" s="13" t="s">
        <v>41</v>
      </c>
      <c r="D19" s="14">
        <f>+D20+D21</f>
        <v>621667500</v>
      </c>
      <c r="E19" s="14">
        <f>+E20+E21</f>
        <v>621667500</v>
      </c>
      <c r="F19" s="14">
        <f>+F20+F21</f>
        <v>0</v>
      </c>
      <c r="G19" s="91"/>
      <c r="H19" s="91"/>
      <c r="I19" s="91"/>
      <c r="J19" s="92"/>
      <c r="K19" s="92"/>
      <c r="L19" s="9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44" s="4" customFormat="1" ht="25.2" customHeight="1" x14ac:dyDescent="0.3">
      <c r="A20" s="15">
        <v>9</v>
      </c>
      <c r="B20" s="16" t="s">
        <v>42</v>
      </c>
      <c r="C20" s="17" t="s">
        <v>43</v>
      </c>
      <c r="D20" s="18">
        <v>90754700</v>
      </c>
      <c r="E20" s="19">
        <v>90754700</v>
      </c>
      <c r="F20" s="18">
        <f t="shared" ref="F20:F21" si="3">+E20-D20</f>
        <v>0</v>
      </c>
      <c r="G20" s="91"/>
      <c r="H20" s="90"/>
      <c r="I20" s="90">
        <v>90754700</v>
      </c>
      <c r="J20" s="90"/>
      <c r="K20" s="92"/>
      <c r="L20" s="90"/>
    </row>
    <row r="21" spans="1:44" s="4" customFormat="1" ht="25.2" customHeight="1" x14ac:dyDescent="0.3">
      <c r="A21" s="15">
        <v>10</v>
      </c>
      <c r="B21" s="16" t="s">
        <v>44</v>
      </c>
      <c r="C21" s="17" t="s">
        <v>45</v>
      </c>
      <c r="D21" s="18">
        <v>530912800</v>
      </c>
      <c r="E21" s="19">
        <v>530912800</v>
      </c>
      <c r="F21" s="18">
        <f t="shared" si="3"/>
        <v>0</v>
      </c>
      <c r="G21" s="89"/>
      <c r="H21" s="89"/>
      <c r="I21" s="90">
        <v>530912800</v>
      </c>
      <c r="J21" s="89"/>
      <c r="K21" s="89"/>
      <c r="L21" s="89"/>
    </row>
    <row r="22" spans="1:44" s="7" customFormat="1" ht="25.2" customHeight="1" x14ac:dyDescent="0.3">
      <c r="A22" s="11"/>
      <c r="B22" s="12" t="s">
        <v>46</v>
      </c>
      <c r="C22" s="13" t="s">
        <v>47</v>
      </c>
      <c r="D22" s="14">
        <f>+D23</f>
        <v>174287000</v>
      </c>
      <c r="E22" s="14">
        <f>+E23</f>
        <v>174287000</v>
      </c>
      <c r="F22" s="14">
        <f>+F23</f>
        <v>0</v>
      </c>
      <c r="G22" s="89"/>
      <c r="H22" s="89"/>
      <c r="I22" s="90"/>
      <c r="J22" s="89"/>
      <c r="K22" s="89"/>
      <c r="L22" s="8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44" s="4" customFormat="1" ht="30.75" customHeight="1" x14ac:dyDescent="0.3">
      <c r="A23" s="15">
        <v>11</v>
      </c>
      <c r="B23" s="16" t="s">
        <v>48</v>
      </c>
      <c r="C23" s="17" t="s">
        <v>49</v>
      </c>
      <c r="D23" s="18">
        <v>174287000</v>
      </c>
      <c r="E23" s="19">
        <v>174287000</v>
      </c>
      <c r="F23" s="18">
        <f>+E23-D23</f>
        <v>0</v>
      </c>
      <c r="G23" s="89"/>
      <c r="H23" s="90">
        <v>48300000</v>
      </c>
      <c r="I23" s="90">
        <v>125987000</v>
      </c>
      <c r="J23" s="89"/>
      <c r="K23" s="89"/>
      <c r="L23" s="89"/>
    </row>
    <row r="24" spans="1:44" s="7" customFormat="1" ht="25.2" customHeight="1" x14ac:dyDescent="0.3">
      <c r="A24" s="11"/>
      <c r="B24" s="12" t="s">
        <v>8</v>
      </c>
      <c r="C24" s="13" t="s">
        <v>9</v>
      </c>
      <c r="D24" s="14">
        <f>SUM(D25:D26)</f>
        <v>251760000</v>
      </c>
      <c r="E24" s="14">
        <f>SUM(E25:E26)</f>
        <v>152760000</v>
      </c>
      <c r="F24" s="14">
        <f>SUM(F25:F26)</f>
        <v>-99000000</v>
      </c>
      <c r="G24" s="89"/>
      <c r="H24" s="89"/>
      <c r="I24" s="89"/>
      <c r="J24" s="89"/>
      <c r="K24" s="89"/>
      <c r="L24" s="8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44" s="4" customFormat="1" ht="54.6" customHeight="1" x14ac:dyDescent="0.3">
      <c r="A25" s="15">
        <v>12</v>
      </c>
      <c r="B25" s="16" t="s">
        <v>10</v>
      </c>
      <c r="C25" s="17" t="s">
        <v>11</v>
      </c>
      <c r="D25" s="18">
        <v>88320000</v>
      </c>
      <c r="E25" s="19">
        <v>88320000</v>
      </c>
      <c r="F25" s="18">
        <f t="shared" ref="F25:F26" si="4">+E25-D25</f>
        <v>0</v>
      </c>
      <c r="G25" s="89"/>
      <c r="H25" s="90">
        <v>4320000</v>
      </c>
      <c r="I25" s="94"/>
      <c r="J25" s="90">
        <v>194400000</v>
      </c>
      <c r="K25" s="89"/>
      <c r="L25" s="89"/>
      <c r="M25" s="97">
        <f>+J25/E25*100</f>
        <v>220.10869565217394</v>
      </c>
    </row>
    <row r="26" spans="1:44" s="4" customFormat="1" ht="38.4" customHeight="1" x14ac:dyDescent="0.3">
      <c r="A26" s="15">
        <v>13</v>
      </c>
      <c r="B26" s="16" t="s">
        <v>12</v>
      </c>
      <c r="C26" s="17" t="s">
        <v>13</v>
      </c>
      <c r="D26" s="20">
        <v>163440000</v>
      </c>
      <c r="E26" s="23">
        <v>64440000</v>
      </c>
      <c r="F26" s="18">
        <f t="shared" si="4"/>
        <v>-99000000</v>
      </c>
      <c r="G26" s="89"/>
      <c r="H26" s="90">
        <v>1440000</v>
      </c>
      <c r="I26" s="94"/>
      <c r="J26" s="90">
        <v>162000000</v>
      </c>
      <c r="K26" s="89"/>
      <c r="L26" s="89"/>
      <c r="M26" s="97">
        <f>+J26/E26*100</f>
        <v>251.39664804469274</v>
      </c>
    </row>
    <row r="27" spans="1:44" s="7" customFormat="1" ht="25.2" customHeight="1" x14ac:dyDescent="0.3">
      <c r="A27" s="11"/>
      <c r="B27" s="12" t="s">
        <v>4</v>
      </c>
      <c r="C27" s="13" t="s">
        <v>5</v>
      </c>
      <c r="D27" s="14">
        <f>+D28</f>
        <v>321060000</v>
      </c>
      <c r="E27" s="14">
        <f>+E28</f>
        <v>167460000</v>
      </c>
      <c r="F27" s="14">
        <f>+F28</f>
        <v>-153600000</v>
      </c>
      <c r="G27" s="89"/>
      <c r="H27" s="95"/>
      <c r="I27" s="95"/>
      <c r="J27" s="93"/>
      <c r="K27" s="89"/>
      <c r="L27" s="8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44" s="4" customFormat="1" ht="25.2" customHeight="1" x14ac:dyDescent="0.3">
      <c r="A28" s="15">
        <v>14</v>
      </c>
      <c r="B28" s="16" t="s">
        <v>14</v>
      </c>
      <c r="C28" s="17" t="s">
        <v>15</v>
      </c>
      <c r="D28" s="18">
        <v>321060000</v>
      </c>
      <c r="E28" s="19">
        <v>167460000</v>
      </c>
      <c r="F28" s="18">
        <f>+E28-D28</f>
        <v>-153600000</v>
      </c>
      <c r="G28" s="89"/>
      <c r="H28" s="96">
        <v>33660000</v>
      </c>
      <c r="I28" s="96">
        <v>16200000</v>
      </c>
      <c r="J28" s="96">
        <v>271200000</v>
      </c>
      <c r="K28" s="89"/>
      <c r="L28" s="89"/>
      <c r="M28" s="97">
        <f>+J28/E28*100</f>
        <v>161.94912217843068</v>
      </c>
    </row>
    <row r="29" spans="1:44" s="4" customFormat="1" ht="29.25" customHeight="1" x14ac:dyDescent="0.3">
      <c r="A29" s="21"/>
      <c r="B29" s="22"/>
      <c r="C29" s="24" t="s">
        <v>7</v>
      </c>
      <c r="D29" s="25">
        <f>+D7+D9+D12+D15+D19+D22+D24+D27</f>
        <v>2494992200</v>
      </c>
      <c r="E29" s="25">
        <f>+E7+E9+E12+E15+E19+E22+E24+E27</f>
        <v>2242392200</v>
      </c>
      <c r="F29" s="25">
        <f>+F7+F9+F12+F15+F19+F22+F24+F27</f>
        <v>-252600000</v>
      </c>
      <c r="G29" s="25">
        <f t="shared" ref="G29:L29" si="5">SUM(G7:G28)</f>
        <v>119520000</v>
      </c>
      <c r="H29" s="25">
        <f t="shared" si="5"/>
        <v>185221000</v>
      </c>
      <c r="I29" s="25">
        <f t="shared" si="5"/>
        <v>787854500</v>
      </c>
      <c r="J29" s="25">
        <f t="shared" si="5"/>
        <v>935400000</v>
      </c>
      <c r="K29" s="25">
        <f t="shared" si="5"/>
        <v>31193900</v>
      </c>
      <c r="L29" s="25">
        <f t="shared" si="5"/>
        <v>546202800</v>
      </c>
    </row>
    <row r="30" spans="1:44" s="1" customFormat="1" ht="21.6" customHeight="1" x14ac:dyDescent="0.3">
      <c r="A30" s="8"/>
      <c r="B30" s="5"/>
      <c r="C30" s="2" t="s">
        <v>6</v>
      </c>
      <c r="D30" s="4"/>
      <c r="E30" s="4"/>
      <c r="F30" s="4"/>
      <c r="G30" s="4"/>
      <c r="H30" s="4"/>
      <c r="I30" s="4"/>
      <c r="J30" s="100">
        <f>+J29/E29*100</f>
        <v>41.714379848449347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ht="24.6" customHeight="1" x14ac:dyDescent="0.3">
      <c r="J31" s="98">
        <f>+E29*0.25</f>
        <v>560598050</v>
      </c>
      <c r="K31" s="98">
        <f>+J31-J29</f>
        <v>-374801950</v>
      </c>
    </row>
    <row r="32" spans="1:44" ht="26.4" customHeight="1" x14ac:dyDescent="0.3">
      <c r="I32" s="106">
        <f>+J29-J32</f>
        <v>626400000</v>
      </c>
      <c r="J32" s="105">
        <f>+WASDAL!T11+HHBK!T13+HHBK!T15+KSDAE!T29+KSDAE!T31+KSDAE!T34</f>
        <v>309000000</v>
      </c>
      <c r="K32" s="99">
        <f>+K31/4200000</f>
        <v>-89.238559523809528</v>
      </c>
    </row>
  </sheetData>
  <mergeCells count="9">
    <mergeCell ref="G5:L5"/>
    <mergeCell ref="M5:M6"/>
    <mergeCell ref="A1:F1"/>
    <mergeCell ref="A2:F2"/>
    <mergeCell ref="A3:F3"/>
    <mergeCell ref="A5:A6"/>
    <mergeCell ref="B5:B6"/>
    <mergeCell ref="C5:C6"/>
    <mergeCell ref="F5:F6"/>
  </mergeCells>
  <pageMargins left="0.70866141732283472" right="0.70866141732283472" top="0.39370078740157483" bottom="0.74803149606299213" header="0.31496062992125984" footer="0.31496062992125984"/>
  <pageSetup paperSize="5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O20"/>
  <sheetViews>
    <sheetView zoomScale="145" zoomScaleNormal="145" workbookViewId="0">
      <selection activeCell="O17" sqref="O17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384" width="9.109375" style="48"/>
  </cols>
  <sheetData>
    <row r="1" spans="1:15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</row>
    <row r="2" spans="1:15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40</v>
      </c>
      <c r="G2" s="34"/>
      <c r="J2" s="35" t="s">
        <v>272</v>
      </c>
      <c r="K2" s="36"/>
      <c r="L2" s="34"/>
      <c r="M2" s="36"/>
      <c r="N2" s="37"/>
      <c r="O2" s="38"/>
    </row>
    <row r="3" spans="1:15" s="32" customFormat="1" ht="78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42</v>
      </c>
      <c r="G3" s="40"/>
      <c r="H3" s="42"/>
      <c r="I3" s="42"/>
      <c r="J3" s="120" t="s">
        <v>273</v>
      </c>
      <c r="K3" s="120"/>
      <c r="L3" s="120"/>
      <c r="M3" s="120"/>
      <c r="N3" s="120"/>
      <c r="O3" s="121"/>
    </row>
    <row r="4" spans="1:15" ht="14.25" customHeight="1" x14ac:dyDescent="0.25">
      <c r="A4" s="43" t="s">
        <v>274</v>
      </c>
      <c r="B4" s="45"/>
      <c r="C4" s="45"/>
      <c r="D4" s="45"/>
      <c r="E4" s="45"/>
      <c r="F4" s="53" t="s">
        <v>114</v>
      </c>
      <c r="G4" s="34"/>
      <c r="H4" s="54"/>
      <c r="I4" s="55"/>
      <c r="J4" s="32"/>
      <c r="K4" s="46"/>
      <c r="L4" s="56"/>
      <c r="M4" s="50"/>
      <c r="N4" s="51"/>
      <c r="O4" s="52"/>
    </row>
    <row r="5" spans="1:15" ht="14.25" customHeight="1" x14ac:dyDescent="0.25">
      <c r="A5" s="43" t="s">
        <v>275</v>
      </c>
      <c r="B5" s="45"/>
      <c r="C5" s="45"/>
      <c r="D5" s="45"/>
      <c r="E5" s="45"/>
      <c r="F5" s="53" t="s">
        <v>276</v>
      </c>
      <c r="G5" s="34"/>
      <c r="H5" s="54"/>
      <c r="I5" s="55"/>
      <c r="J5" s="32"/>
      <c r="K5" s="46"/>
      <c r="L5" s="56"/>
      <c r="M5" s="50"/>
      <c r="N5" s="51"/>
      <c r="O5" s="52"/>
    </row>
    <row r="6" spans="1:15" ht="14.25" customHeight="1" x14ac:dyDescent="0.25">
      <c r="A6" s="43"/>
      <c r="B6" s="45"/>
      <c r="C6" s="45"/>
      <c r="D6" s="45"/>
      <c r="E6" s="45"/>
      <c r="F6" s="49"/>
      <c r="G6" s="55" t="s">
        <v>277</v>
      </c>
      <c r="H6" s="57"/>
      <c r="I6" s="55"/>
      <c r="J6" s="32"/>
      <c r="K6" s="46"/>
      <c r="L6" s="56"/>
      <c r="M6" s="50"/>
      <c r="N6" s="51"/>
      <c r="O6" s="52"/>
    </row>
    <row r="7" spans="1:15" ht="14.25" customHeight="1" x14ac:dyDescent="0.25">
      <c r="A7" s="43"/>
      <c r="B7" s="45"/>
      <c r="C7" s="45"/>
      <c r="D7" s="45"/>
      <c r="E7" s="45"/>
      <c r="F7" s="49"/>
      <c r="G7" s="57"/>
      <c r="H7" s="58" t="s">
        <v>278</v>
      </c>
      <c r="I7" s="58"/>
      <c r="J7" s="32"/>
      <c r="K7" s="46"/>
      <c r="L7" s="56"/>
      <c r="M7" s="50"/>
      <c r="N7" s="51"/>
      <c r="O7" s="52"/>
    </row>
    <row r="8" spans="1:15" ht="14.25" customHeight="1" x14ac:dyDescent="0.25">
      <c r="A8" s="43"/>
      <c r="B8" s="45"/>
      <c r="C8" s="45"/>
      <c r="D8" s="45"/>
      <c r="E8" s="45"/>
      <c r="F8" s="49"/>
      <c r="G8" s="34"/>
      <c r="H8" s="54" t="s">
        <v>279</v>
      </c>
      <c r="I8" s="55"/>
      <c r="J8" s="32"/>
      <c r="K8" s="46"/>
      <c r="L8" s="62">
        <v>1100</v>
      </c>
      <c r="M8" s="50" t="s">
        <v>280</v>
      </c>
      <c r="N8" s="63">
        <v>8377</v>
      </c>
      <c r="O8" s="64">
        <f>L8*N8</f>
        <v>9214700</v>
      </c>
    </row>
    <row r="9" spans="1:15" ht="14.25" customHeight="1" x14ac:dyDescent="0.25">
      <c r="A9" s="43" t="s">
        <v>281</v>
      </c>
      <c r="B9" s="45"/>
      <c r="C9" s="45"/>
      <c r="D9" s="45"/>
      <c r="E9" s="45"/>
      <c r="F9" s="53" t="s">
        <v>282</v>
      </c>
      <c r="G9" s="34"/>
      <c r="H9" s="54"/>
      <c r="I9" s="55"/>
      <c r="J9" s="32"/>
      <c r="K9" s="46"/>
      <c r="L9" s="56"/>
      <c r="M9" s="50"/>
      <c r="N9" s="51"/>
      <c r="O9" s="52"/>
    </row>
    <row r="10" spans="1:15" ht="14.25" customHeight="1" x14ac:dyDescent="0.25">
      <c r="A10" s="43"/>
      <c r="B10" s="45"/>
      <c r="C10" s="45"/>
      <c r="D10" s="45"/>
      <c r="E10" s="45"/>
      <c r="F10" s="49"/>
      <c r="G10" s="55" t="s">
        <v>283</v>
      </c>
      <c r="H10" s="57"/>
      <c r="I10" s="55"/>
      <c r="J10" s="32"/>
      <c r="K10" s="46"/>
      <c r="L10" s="56"/>
      <c r="M10" s="50"/>
      <c r="N10" s="51"/>
      <c r="O10" s="52"/>
    </row>
    <row r="11" spans="1:15" ht="14.25" customHeight="1" x14ac:dyDescent="0.25">
      <c r="A11" s="43"/>
      <c r="B11" s="45"/>
      <c r="C11" s="45"/>
      <c r="D11" s="45"/>
      <c r="E11" s="45"/>
      <c r="F11" s="49"/>
      <c r="G11" s="57"/>
      <c r="H11" s="58" t="s">
        <v>284</v>
      </c>
      <c r="I11" s="58"/>
      <c r="J11" s="32"/>
      <c r="K11" s="46"/>
      <c r="L11" s="56"/>
      <c r="M11" s="50"/>
      <c r="N11" s="51"/>
      <c r="O11" s="52"/>
    </row>
    <row r="12" spans="1:15" ht="14.25" customHeight="1" x14ac:dyDescent="0.25">
      <c r="A12" s="43"/>
      <c r="B12" s="45"/>
      <c r="C12" s="45"/>
      <c r="D12" s="45"/>
      <c r="E12" s="45"/>
      <c r="F12" s="49"/>
      <c r="G12" s="34"/>
      <c r="H12" s="54" t="s">
        <v>285</v>
      </c>
      <c r="I12" s="55"/>
      <c r="J12" s="32"/>
      <c r="K12" s="46"/>
      <c r="L12" s="62">
        <v>42000</v>
      </c>
      <c r="M12" s="50" t="s">
        <v>286</v>
      </c>
      <c r="N12" s="63">
        <v>1500</v>
      </c>
      <c r="O12" s="64">
        <f>L12*N12</f>
        <v>63000000</v>
      </c>
    </row>
    <row r="13" spans="1:15" ht="14.25" customHeight="1" x14ac:dyDescent="0.25">
      <c r="A13" s="43" t="s">
        <v>287</v>
      </c>
      <c r="B13" s="45"/>
      <c r="C13" s="45"/>
      <c r="D13" s="45"/>
      <c r="E13" s="45"/>
      <c r="F13" s="53" t="s">
        <v>288</v>
      </c>
      <c r="G13" s="34"/>
      <c r="H13" s="54"/>
      <c r="I13" s="55"/>
      <c r="J13" s="32"/>
      <c r="K13" s="46"/>
      <c r="L13" s="56"/>
      <c r="M13" s="50"/>
      <c r="N13" s="51"/>
      <c r="O13" s="52"/>
    </row>
    <row r="14" spans="1:15" ht="14.25" customHeight="1" x14ac:dyDescent="0.25">
      <c r="A14" s="43"/>
      <c r="B14" s="45"/>
      <c r="C14" s="45"/>
      <c r="D14" s="45"/>
      <c r="E14" s="45"/>
      <c r="F14" s="49"/>
      <c r="G14" s="55" t="s">
        <v>289</v>
      </c>
      <c r="H14" s="57"/>
      <c r="I14" s="55"/>
      <c r="J14" s="32"/>
      <c r="K14" s="46"/>
      <c r="L14" s="56"/>
      <c r="M14" s="50"/>
      <c r="N14" s="51"/>
      <c r="O14" s="52"/>
    </row>
    <row r="15" spans="1:15" ht="14.25" customHeight="1" x14ac:dyDescent="0.25">
      <c r="A15" s="43"/>
      <c r="B15" s="45"/>
      <c r="C15" s="45"/>
      <c r="D15" s="45"/>
      <c r="E15" s="45"/>
      <c r="F15" s="49"/>
      <c r="G15" s="57"/>
      <c r="H15" s="58" t="s">
        <v>290</v>
      </c>
      <c r="I15" s="58"/>
      <c r="J15" s="32"/>
      <c r="K15" s="46"/>
      <c r="L15" s="56"/>
      <c r="M15" s="50"/>
      <c r="N15" s="51"/>
      <c r="O15" s="52"/>
    </row>
    <row r="16" spans="1:15" ht="14.25" customHeight="1" thickBot="1" x14ac:dyDescent="0.3">
      <c r="A16" s="43"/>
      <c r="B16" s="45"/>
      <c r="C16" s="45"/>
      <c r="D16" s="45"/>
      <c r="E16" s="45"/>
      <c r="F16" s="49"/>
      <c r="G16" s="34"/>
      <c r="H16" s="54" t="s">
        <v>291</v>
      </c>
      <c r="I16" s="55"/>
      <c r="J16" s="32"/>
      <c r="K16" s="46"/>
      <c r="L16" s="62">
        <v>12</v>
      </c>
      <c r="M16" s="50" t="s">
        <v>292</v>
      </c>
      <c r="N16" s="63">
        <v>1545000</v>
      </c>
      <c r="O16" s="64">
        <f>L16*N16</f>
        <v>18540000</v>
      </c>
    </row>
    <row r="17" spans="1:15" ht="14.25" customHeight="1" thickBot="1" x14ac:dyDescent="0.3">
      <c r="A17" s="72"/>
      <c r="B17" s="73"/>
      <c r="C17" s="73"/>
      <c r="D17" s="73"/>
      <c r="E17" s="73"/>
      <c r="F17" s="74"/>
      <c r="G17" s="75"/>
      <c r="H17" s="76"/>
      <c r="I17" s="76"/>
      <c r="J17" s="76"/>
      <c r="K17" s="77"/>
      <c r="L17" s="78"/>
      <c r="M17" s="79"/>
      <c r="N17" s="80"/>
      <c r="O17" s="81">
        <f>SUM(O5:O16)</f>
        <v>90754700</v>
      </c>
    </row>
    <row r="18" spans="1:15" ht="13.5" customHeight="1" x14ac:dyDescent="0.25">
      <c r="I18" s="82"/>
      <c r="J18" s="82"/>
      <c r="K18" s="122"/>
      <c r="L18" s="122"/>
      <c r="M18" s="122"/>
      <c r="N18" s="122"/>
      <c r="O18" s="83"/>
    </row>
    <row r="19" spans="1:15" ht="14.25" customHeight="1" x14ac:dyDescent="0.25">
      <c r="K19" s="122"/>
      <c r="L19" s="122"/>
      <c r="M19" s="122"/>
      <c r="N19" s="122"/>
    </row>
    <row r="20" spans="1:15" x14ac:dyDescent="0.25">
      <c r="K20" s="123"/>
      <c r="L20" s="123"/>
      <c r="M20" s="123"/>
      <c r="N20" s="123"/>
    </row>
  </sheetData>
  <mergeCells count="4">
    <mergeCell ref="J3:O3"/>
    <mergeCell ref="K18:N18"/>
    <mergeCell ref="K19:N19"/>
    <mergeCell ref="K20:N20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O36"/>
  <sheetViews>
    <sheetView topLeftCell="A10" zoomScale="130" zoomScaleNormal="130" workbookViewId="0">
      <selection activeCell="O33" sqref="O33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384" width="9.109375" style="48"/>
  </cols>
  <sheetData>
    <row r="1" spans="1:15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</row>
    <row r="2" spans="1:15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40</v>
      </c>
      <c r="G2" s="34"/>
      <c r="J2" s="35" t="s">
        <v>272</v>
      </c>
      <c r="K2" s="36"/>
      <c r="L2" s="34"/>
      <c r="M2" s="36"/>
      <c r="N2" s="37"/>
      <c r="O2" s="38"/>
    </row>
    <row r="3" spans="1:15" s="32" customFormat="1" ht="78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44</v>
      </c>
      <c r="G3" s="40"/>
      <c r="H3" s="42"/>
      <c r="I3" s="42"/>
      <c r="J3" s="120" t="s">
        <v>293</v>
      </c>
      <c r="K3" s="120"/>
      <c r="L3" s="120"/>
      <c r="M3" s="120"/>
      <c r="N3" s="120"/>
      <c r="O3" s="121"/>
    </row>
    <row r="4" spans="1:15" ht="14.25" customHeight="1" x14ac:dyDescent="0.25">
      <c r="A4" s="43" t="s">
        <v>113</v>
      </c>
      <c r="B4" s="45"/>
      <c r="C4" s="45"/>
      <c r="D4" s="45"/>
      <c r="E4" s="45"/>
      <c r="F4" s="53" t="s">
        <v>114</v>
      </c>
      <c r="G4" s="34"/>
      <c r="H4" s="54"/>
      <c r="I4" s="55"/>
      <c r="J4" s="32"/>
      <c r="K4" s="46"/>
      <c r="L4" s="56"/>
      <c r="M4" s="50"/>
      <c r="N4" s="51"/>
      <c r="O4" s="52"/>
    </row>
    <row r="5" spans="1:15" ht="14.25" customHeight="1" x14ac:dyDescent="0.25">
      <c r="A5" s="43" t="s">
        <v>294</v>
      </c>
      <c r="B5" s="45"/>
      <c r="C5" s="45"/>
      <c r="D5" s="45"/>
      <c r="E5" s="45"/>
      <c r="F5" s="53" t="s">
        <v>295</v>
      </c>
      <c r="G5" s="34"/>
      <c r="H5" s="54"/>
      <c r="I5" s="55"/>
      <c r="J5" s="32"/>
      <c r="K5" s="46"/>
      <c r="L5" s="56"/>
      <c r="M5" s="50"/>
      <c r="N5" s="51"/>
      <c r="O5" s="52"/>
    </row>
    <row r="6" spans="1:15" ht="14.25" customHeight="1" x14ac:dyDescent="0.25">
      <c r="A6" s="43"/>
      <c r="B6" s="45"/>
      <c r="C6" s="45"/>
      <c r="D6" s="45"/>
      <c r="E6" s="45"/>
      <c r="F6" s="49"/>
      <c r="G6" s="55" t="s">
        <v>296</v>
      </c>
      <c r="H6" s="57"/>
      <c r="I6" s="55"/>
      <c r="J6" s="32"/>
      <c r="K6" s="46"/>
      <c r="L6" s="56"/>
      <c r="M6" s="50"/>
      <c r="N6" s="51"/>
      <c r="O6" s="52"/>
    </row>
    <row r="7" spans="1:15" ht="14.25" customHeight="1" x14ac:dyDescent="0.25">
      <c r="A7" s="43"/>
      <c r="B7" s="45"/>
      <c r="C7" s="45"/>
      <c r="D7" s="45"/>
      <c r="E7" s="45"/>
      <c r="F7" s="49"/>
      <c r="G7" s="57"/>
      <c r="H7" s="58" t="s">
        <v>297</v>
      </c>
      <c r="I7" s="58"/>
      <c r="J7" s="32"/>
      <c r="K7" s="46"/>
      <c r="L7" s="56"/>
      <c r="M7" s="50"/>
      <c r="N7" s="51"/>
      <c r="O7" s="52"/>
    </row>
    <row r="8" spans="1:15" ht="14.25" customHeight="1" x14ac:dyDescent="0.25">
      <c r="A8" s="43"/>
      <c r="B8" s="45"/>
      <c r="C8" s="45"/>
      <c r="D8" s="45"/>
      <c r="E8" s="45"/>
      <c r="F8" s="49"/>
      <c r="G8" s="34"/>
      <c r="H8" s="54" t="s">
        <v>299</v>
      </c>
      <c r="I8" s="55"/>
      <c r="J8" s="32"/>
      <c r="K8" s="46"/>
      <c r="L8" s="62">
        <v>39</v>
      </c>
      <c r="M8" s="50" t="s">
        <v>63</v>
      </c>
      <c r="N8" s="63">
        <v>2800000</v>
      </c>
      <c r="O8" s="64">
        <f>L8*N8</f>
        <v>109200000</v>
      </c>
    </row>
    <row r="9" spans="1:15" ht="14.25" customHeight="1" x14ac:dyDescent="0.25">
      <c r="A9" s="43"/>
      <c r="B9" s="45"/>
      <c r="C9" s="45"/>
      <c r="D9" s="45"/>
      <c r="E9" s="45"/>
      <c r="F9" s="49"/>
      <c r="G9" s="57"/>
      <c r="H9" s="58" t="s">
        <v>298</v>
      </c>
      <c r="I9" s="58"/>
      <c r="J9" s="32"/>
      <c r="K9" s="46"/>
      <c r="L9" s="56"/>
      <c r="M9" s="50"/>
      <c r="N9" s="51"/>
      <c r="O9" s="52"/>
    </row>
    <row r="10" spans="1:15" ht="14.25" customHeight="1" x14ac:dyDescent="0.25">
      <c r="A10" s="43"/>
      <c r="B10" s="45"/>
      <c r="C10" s="45"/>
      <c r="D10" s="45"/>
      <c r="E10" s="45"/>
      <c r="F10" s="49"/>
      <c r="G10" s="34"/>
      <c r="H10" s="54" t="s">
        <v>299</v>
      </c>
      <c r="I10" s="55"/>
      <c r="J10" s="32"/>
      <c r="K10" s="46"/>
      <c r="L10" s="62">
        <v>26</v>
      </c>
      <c r="M10" s="50" t="s">
        <v>63</v>
      </c>
      <c r="N10" s="63">
        <v>2800000</v>
      </c>
      <c r="O10" s="64">
        <f>L10*N10</f>
        <v>72800000</v>
      </c>
    </row>
    <row r="11" spans="1:15" ht="14.25" customHeight="1" x14ac:dyDescent="0.25">
      <c r="A11" s="43"/>
      <c r="B11" s="45"/>
      <c r="C11" s="45"/>
      <c r="D11" s="45"/>
      <c r="E11" s="45"/>
      <c r="F11" s="49"/>
      <c r="G11" s="57"/>
      <c r="H11" s="58" t="s">
        <v>300</v>
      </c>
      <c r="I11" s="58"/>
      <c r="J11" s="32"/>
      <c r="K11" s="46"/>
      <c r="L11" s="56"/>
      <c r="M11" s="50"/>
      <c r="N11" s="51"/>
      <c r="O11" s="52"/>
    </row>
    <row r="12" spans="1:15" ht="14.25" customHeight="1" x14ac:dyDescent="0.25">
      <c r="A12" s="43"/>
      <c r="B12" s="45"/>
      <c r="C12" s="45"/>
      <c r="D12" s="45"/>
      <c r="E12" s="45"/>
      <c r="F12" s="49"/>
      <c r="G12" s="34"/>
      <c r="H12" s="54" t="s">
        <v>301</v>
      </c>
      <c r="I12" s="55"/>
      <c r="J12" s="32"/>
      <c r="K12" s="46"/>
      <c r="L12" s="62">
        <v>13</v>
      </c>
      <c r="M12" s="50" t="s">
        <v>63</v>
      </c>
      <c r="N12" s="63">
        <v>2750000</v>
      </c>
      <c r="O12" s="64">
        <f>L12*N12</f>
        <v>35750000</v>
      </c>
    </row>
    <row r="13" spans="1:15" ht="14.25" customHeight="1" x14ac:dyDescent="0.25">
      <c r="A13" s="43"/>
      <c r="B13" s="45"/>
      <c r="C13" s="45"/>
      <c r="D13" s="45"/>
      <c r="E13" s="45"/>
      <c r="F13" s="49"/>
      <c r="G13" s="57"/>
      <c r="H13" s="58" t="s">
        <v>302</v>
      </c>
      <c r="I13" s="58"/>
      <c r="J13" s="32"/>
      <c r="K13" s="46"/>
      <c r="L13" s="56"/>
      <c r="M13" s="50"/>
      <c r="N13" s="51"/>
      <c r="O13" s="52"/>
    </row>
    <row r="14" spans="1:15" ht="14.25" customHeight="1" x14ac:dyDescent="0.25">
      <c r="A14" s="43"/>
      <c r="B14" s="45"/>
      <c r="C14" s="45"/>
      <c r="D14" s="45"/>
      <c r="E14" s="45"/>
      <c r="F14" s="49"/>
      <c r="G14" s="34"/>
      <c r="H14" s="54" t="s">
        <v>299</v>
      </c>
      <c r="I14" s="55"/>
      <c r="J14" s="32"/>
      <c r="K14" s="46"/>
      <c r="L14" s="62">
        <v>13</v>
      </c>
      <c r="M14" s="50" t="s">
        <v>63</v>
      </c>
      <c r="N14" s="63">
        <v>2800000</v>
      </c>
      <c r="O14" s="64">
        <f>L14*N14</f>
        <v>36400000</v>
      </c>
    </row>
    <row r="15" spans="1:15" ht="14.25" customHeight="1" x14ac:dyDescent="0.25">
      <c r="A15" s="43"/>
      <c r="B15" s="45"/>
      <c r="C15" s="45"/>
      <c r="D15" s="45"/>
      <c r="E15" s="45"/>
      <c r="F15" s="49"/>
      <c r="G15" s="57"/>
      <c r="H15" s="58" t="s">
        <v>303</v>
      </c>
      <c r="I15" s="58"/>
      <c r="J15" s="32"/>
      <c r="K15" s="46"/>
      <c r="L15" s="56"/>
      <c r="M15" s="50"/>
      <c r="N15" s="51"/>
      <c r="O15" s="52"/>
    </row>
    <row r="16" spans="1:15" ht="14.25" customHeight="1" x14ac:dyDescent="0.25">
      <c r="A16" s="43"/>
      <c r="B16" s="45"/>
      <c r="C16" s="45"/>
      <c r="D16" s="45"/>
      <c r="E16" s="45"/>
      <c r="F16" s="49"/>
      <c r="G16" s="34"/>
      <c r="H16" s="54" t="s">
        <v>304</v>
      </c>
      <c r="I16" s="55"/>
      <c r="J16" s="32"/>
      <c r="K16" s="46"/>
      <c r="L16" s="62">
        <v>13</v>
      </c>
      <c r="M16" s="50" t="s">
        <v>63</v>
      </c>
      <c r="N16" s="63">
        <v>3000000</v>
      </c>
      <c r="O16" s="64">
        <f>L16*N16</f>
        <v>39000000</v>
      </c>
    </row>
    <row r="17" spans="1:15" ht="14.25" customHeight="1" x14ac:dyDescent="0.25">
      <c r="A17" s="43"/>
      <c r="B17" s="45"/>
      <c r="C17" s="45"/>
      <c r="D17" s="45"/>
      <c r="E17" s="45"/>
      <c r="F17" s="49"/>
      <c r="G17" s="57"/>
      <c r="H17" s="58" t="s">
        <v>320</v>
      </c>
      <c r="I17" s="58"/>
      <c r="J17" s="32"/>
      <c r="K17" s="46"/>
      <c r="L17" s="56"/>
      <c r="M17" s="50"/>
      <c r="N17" s="51"/>
      <c r="O17" s="52"/>
    </row>
    <row r="18" spans="1:15" ht="14.25" customHeight="1" x14ac:dyDescent="0.25">
      <c r="A18" s="43"/>
      <c r="B18" s="45"/>
      <c r="C18" s="45"/>
      <c r="D18" s="45"/>
      <c r="E18" s="45"/>
      <c r="F18" s="49"/>
      <c r="G18" s="34"/>
      <c r="H18" s="54" t="s">
        <v>304</v>
      </c>
      <c r="I18" s="55"/>
      <c r="J18" s="32"/>
      <c r="K18" s="46"/>
      <c r="L18" s="62">
        <v>13</v>
      </c>
      <c r="M18" s="50" t="s">
        <v>63</v>
      </c>
      <c r="N18" s="63">
        <v>3000000</v>
      </c>
      <c r="O18" s="64">
        <f>L18*N18</f>
        <v>39000000</v>
      </c>
    </row>
    <row r="19" spans="1:15" ht="14.25" customHeight="1" x14ac:dyDescent="0.25">
      <c r="A19" s="43"/>
      <c r="B19" s="45"/>
      <c r="C19" s="45"/>
      <c r="D19" s="45"/>
      <c r="E19" s="45"/>
      <c r="F19" s="49"/>
      <c r="G19" s="57"/>
      <c r="H19" s="58" t="s">
        <v>305</v>
      </c>
      <c r="I19" s="58"/>
      <c r="J19" s="32"/>
      <c r="K19" s="46"/>
      <c r="L19" s="56"/>
      <c r="M19" s="50"/>
      <c r="N19" s="51"/>
      <c r="O19" s="52"/>
    </row>
    <row r="20" spans="1:15" ht="14.25" customHeight="1" x14ac:dyDescent="0.25">
      <c r="A20" s="43"/>
      <c r="B20" s="45"/>
      <c r="C20" s="45"/>
      <c r="D20" s="45"/>
      <c r="E20" s="45"/>
      <c r="F20" s="49"/>
      <c r="G20" s="34"/>
      <c r="H20" s="54" t="s">
        <v>299</v>
      </c>
      <c r="I20" s="55"/>
      <c r="J20" s="32"/>
      <c r="K20" s="46"/>
      <c r="L20" s="62">
        <v>26</v>
      </c>
      <c r="M20" s="50" t="s">
        <v>63</v>
      </c>
      <c r="N20" s="63">
        <v>2800000</v>
      </c>
      <c r="O20" s="64">
        <f>L20*N20</f>
        <v>72800000</v>
      </c>
    </row>
    <row r="21" spans="1:15" ht="14.25" customHeight="1" x14ac:dyDescent="0.25">
      <c r="A21" s="43"/>
      <c r="B21" s="45"/>
      <c r="C21" s="45"/>
      <c r="D21" s="45"/>
      <c r="E21" s="45"/>
      <c r="F21" s="49"/>
      <c r="G21" s="34"/>
      <c r="H21" s="54" t="s">
        <v>304</v>
      </c>
      <c r="I21" s="55"/>
      <c r="J21" s="32"/>
      <c r="K21" s="46"/>
      <c r="L21" s="62">
        <v>26</v>
      </c>
      <c r="M21" s="50" t="s">
        <v>63</v>
      </c>
      <c r="N21" s="63">
        <v>3000000</v>
      </c>
      <c r="O21" s="64">
        <f>L21*N21</f>
        <v>78000000</v>
      </c>
    </row>
    <row r="22" spans="1:15" ht="14.25" customHeight="1" x14ac:dyDescent="0.25">
      <c r="A22" s="43" t="s">
        <v>306</v>
      </c>
      <c r="B22" s="45"/>
      <c r="C22" s="45"/>
      <c r="D22" s="45"/>
      <c r="E22" s="45"/>
      <c r="F22" s="53" t="s">
        <v>307</v>
      </c>
      <c r="G22" s="34"/>
      <c r="H22" s="54"/>
      <c r="I22" s="55"/>
      <c r="J22" s="32"/>
      <c r="K22" s="46"/>
      <c r="L22" s="56"/>
      <c r="M22" s="50"/>
      <c r="N22" s="51"/>
      <c r="O22" s="52"/>
    </row>
    <row r="23" spans="1:15" x14ac:dyDescent="0.25">
      <c r="A23" s="43" t="s">
        <v>308</v>
      </c>
      <c r="B23" s="45"/>
      <c r="C23" s="45"/>
      <c r="D23" s="45"/>
      <c r="E23" s="45"/>
      <c r="F23" s="53" t="s">
        <v>309</v>
      </c>
      <c r="G23" s="34"/>
      <c r="H23" s="54"/>
      <c r="I23" s="55"/>
      <c r="J23" s="32"/>
      <c r="K23" s="46"/>
      <c r="L23" s="56"/>
      <c r="M23" s="50"/>
      <c r="N23" s="51"/>
      <c r="O23" s="52"/>
    </row>
    <row r="24" spans="1:15" ht="14.25" customHeight="1" x14ac:dyDescent="0.25">
      <c r="A24" s="43"/>
      <c r="B24" s="45"/>
      <c r="C24" s="45"/>
      <c r="D24" s="45"/>
      <c r="E24" s="45"/>
      <c r="F24" s="49"/>
      <c r="G24" s="55" t="s">
        <v>310</v>
      </c>
      <c r="H24" s="57"/>
      <c r="I24" s="55"/>
      <c r="J24" s="32"/>
      <c r="K24" s="46"/>
      <c r="L24" s="56"/>
      <c r="M24" s="50"/>
      <c r="N24" s="51"/>
      <c r="O24" s="52"/>
    </row>
    <row r="25" spans="1:15" ht="14.25" customHeight="1" x14ac:dyDescent="0.25">
      <c r="A25" s="43"/>
      <c r="B25" s="45"/>
      <c r="C25" s="45"/>
      <c r="D25" s="45"/>
      <c r="E25" s="45"/>
      <c r="F25" s="49"/>
      <c r="G25" s="57"/>
      <c r="H25" s="58" t="s">
        <v>311</v>
      </c>
      <c r="I25" s="58"/>
      <c r="J25" s="32"/>
      <c r="K25" s="46"/>
      <c r="L25" s="56"/>
      <c r="M25" s="50"/>
      <c r="N25" s="51"/>
      <c r="O25" s="52"/>
    </row>
    <row r="26" spans="1:15" ht="14.25" customHeight="1" x14ac:dyDescent="0.25">
      <c r="A26" s="43"/>
      <c r="B26" s="45"/>
      <c r="C26" s="45"/>
      <c r="D26" s="45"/>
      <c r="E26" s="45"/>
      <c r="F26" s="49"/>
      <c r="G26" s="34"/>
      <c r="H26" s="54" t="s">
        <v>312</v>
      </c>
      <c r="I26" s="55"/>
      <c r="J26" s="32"/>
      <c r="K26" s="46"/>
      <c r="L26" s="62">
        <v>150</v>
      </c>
      <c r="M26" s="50" t="s">
        <v>63</v>
      </c>
      <c r="N26" s="63">
        <v>135464</v>
      </c>
      <c r="O26" s="64">
        <f>L26*N26</f>
        <v>20319600</v>
      </c>
    </row>
    <row r="27" spans="1:15" ht="14.25" customHeight="1" x14ac:dyDescent="0.25">
      <c r="A27" s="43" t="s">
        <v>313</v>
      </c>
      <c r="B27" s="45"/>
      <c r="C27" s="45"/>
      <c r="D27" s="45"/>
      <c r="E27" s="45"/>
      <c r="F27" s="53" t="s">
        <v>314</v>
      </c>
      <c r="G27" s="34"/>
      <c r="H27" s="54"/>
      <c r="I27" s="55"/>
      <c r="J27" s="32"/>
      <c r="K27" s="46"/>
      <c r="L27" s="56"/>
      <c r="M27" s="50"/>
      <c r="N27" s="51"/>
      <c r="O27" s="52"/>
    </row>
    <row r="28" spans="1:15" ht="14.25" customHeight="1" x14ac:dyDescent="0.25">
      <c r="A28" s="43"/>
      <c r="B28" s="45"/>
      <c r="C28" s="45"/>
      <c r="D28" s="45"/>
      <c r="E28" s="45"/>
      <c r="F28" s="49"/>
      <c r="G28" s="55" t="s">
        <v>315</v>
      </c>
      <c r="H28" s="57"/>
      <c r="I28" s="55"/>
      <c r="J28" s="32"/>
      <c r="K28" s="46"/>
      <c r="L28" s="56"/>
      <c r="M28" s="50"/>
      <c r="N28" s="51"/>
      <c r="O28" s="52"/>
    </row>
    <row r="29" spans="1:15" ht="14.25" customHeight="1" x14ac:dyDescent="0.25">
      <c r="A29" s="43"/>
      <c r="B29" s="45"/>
      <c r="C29" s="45"/>
      <c r="D29" s="45"/>
      <c r="E29" s="45"/>
      <c r="F29" s="49"/>
      <c r="G29" s="57"/>
      <c r="H29" s="58" t="s">
        <v>316</v>
      </c>
      <c r="I29" s="58"/>
      <c r="J29" s="32"/>
      <c r="K29" s="46"/>
      <c r="L29" s="56"/>
      <c r="M29" s="50"/>
      <c r="N29" s="51"/>
      <c r="O29" s="52"/>
    </row>
    <row r="30" spans="1:15" ht="14.25" customHeight="1" x14ac:dyDescent="0.25">
      <c r="A30" s="43"/>
      <c r="B30" s="45"/>
      <c r="C30" s="45"/>
      <c r="D30" s="45"/>
      <c r="E30" s="45"/>
      <c r="F30" s="49"/>
      <c r="G30" s="34"/>
      <c r="H30" s="54" t="s">
        <v>317</v>
      </c>
      <c r="I30" s="55"/>
      <c r="J30" s="32"/>
      <c r="K30" s="46"/>
      <c r="L30" s="62">
        <v>12</v>
      </c>
      <c r="M30" s="50" t="s">
        <v>63</v>
      </c>
      <c r="N30" s="63">
        <v>171600</v>
      </c>
      <c r="O30" s="64">
        <f>L30*N30</f>
        <v>2059200</v>
      </c>
    </row>
    <row r="31" spans="1:15" ht="14.25" customHeight="1" x14ac:dyDescent="0.25">
      <c r="A31" s="43"/>
      <c r="B31" s="45"/>
      <c r="C31" s="45"/>
      <c r="D31" s="45"/>
      <c r="E31" s="45"/>
      <c r="F31" s="49"/>
      <c r="G31" s="34"/>
      <c r="H31" s="54" t="s">
        <v>318</v>
      </c>
      <c r="I31" s="55"/>
      <c r="J31" s="32"/>
      <c r="K31" s="46"/>
      <c r="L31" s="62">
        <v>95</v>
      </c>
      <c r="M31" s="50" t="s">
        <v>63</v>
      </c>
      <c r="N31" s="63">
        <v>174720</v>
      </c>
      <c r="O31" s="64">
        <f>L31*N31</f>
        <v>16598400</v>
      </c>
    </row>
    <row r="32" spans="1:15" ht="14.25" customHeight="1" thickBot="1" x14ac:dyDescent="0.3">
      <c r="A32" s="43"/>
      <c r="B32" s="45"/>
      <c r="C32" s="45"/>
      <c r="D32" s="45"/>
      <c r="E32" s="45"/>
      <c r="F32" s="49"/>
      <c r="G32" s="34"/>
      <c r="H32" s="54" t="s">
        <v>319</v>
      </c>
      <c r="I32" s="55"/>
      <c r="J32" s="32"/>
      <c r="K32" s="46"/>
      <c r="L32" s="62">
        <v>48</v>
      </c>
      <c r="M32" s="50" t="s">
        <v>63</v>
      </c>
      <c r="N32" s="63">
        <v>187200</v>
      </c>
      <c r="O32" s="64">
        <f>L32*N32</f>
        <v>8985600</v>
      </c>
    </row>
    <row r="33" spans="1:15" ht="14.25" customHeight="1" thickBot="1" x14ac:dyDescent="0.3">
      <c r="A33" s="72"/>
      <c r="B33" s="73"/>
      <c r="C33" s="73"/>
      <c r="D33" s="73"/>
      <c r="E33" s="73"/>
      <c r="F33" s="74"/>
      <c r="G33" s="75"/>
      <c r="H33" s="76"/>
      <c r="I33" s="76"/>
      <c r="J33" s="76"/>
      <c r="K33" s="77"/>
      <c r="L33" s="78"/>
      <c r="M33" s="79"/>
      <c r="N33" s="80"/>
      <c r="O33" s="81">
        <f>SUM(O5:O32)</f>
        <v>530912800</v>
      </c>
    </row>
    <row r="34" spans="1:15" ht="13.5" customHeight="1" x14ac:dyDescent="0.25">
      <c r="I34" s="82"/>
      <c r="J34" s="82"/>
      <c r="K34" s="122"/>
      <c r="L34" s="122"/>
      <c r="M34" s="122"/>
      <c r="N34" s="122"/>
      <c r="O34" s="83"/>
    </row>
    <row r="35" spans="1:15" ht="14.25" customHeight="1" x14ac:dyDescent="0.25">
      <c r="K35" s="122"/>
      <c r="L35" s="122"/>
      <c r="M35" s="122"/>
      <c r="N35" s="122"/>
    </row>
    <row r="36" spans="1:15" x14ac:dyDescent="0.25">
      <c r="K36" s="123"/>
      <c r="L36" s="123"/>
      <c r="M36" s="123"/>
      <c r="N36" s="123"/>
    </row>
  </sheetData>
  <mergeCells count="4">
    <mergeCell ref="J3:O3"/>
    <mergeCell ref="K34:N34"/>
    <mergeCell ref="K35:N35"/>
    <mergeCell ref="K36:N36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O35"/>
  <sheetViews>
    <sheetView topLeftCell="A10" zoomScale="145" zoomScaleNormal="145" workbookViewId="0">
      <selection activeCell="O32" sqref="O32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384" width="9.109375" style="48"/>
  </cols>
  <sheetData>
    <row r="1" spans="1:15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</row>
    <row r="2" spans="1:15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46</v>
      </c>
      <c r="G2" s="34"/>
      <c r="J2" s="35" t="s">
        <v>321</v>
      </c>
      <c r="K2" s="36"/>
      <c r="L2" s="34"/>
      <c r="M2" s="36"/>
      <c r="N2" s="37"/>
      <c r="O2" s="38"/>
    </row>
    <row r="3" spans="1:15" s="32" customFormat="1" ht="16.5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48</v>
      </c>
      <c r="G3" s="40"/>
      <c r="H3" s="42"/>
      <c r="I3" s="42"/>
      <c r="J3" s="120" t="s">
        <v>322</v>
      </c>
      <c r="K3" s="120"/>
      <c r="L3" s="120"/>
      <c r="M3" s="120"/>
      <c r="N3" s="120"/>
      <c r="O3" s="121"/>
    </row>
    <row r="4" spans="1:15" ht="14.25" customHeight="1" x14ac:dyDescent="0.25">
      <c r="A4" s="43" t="s">
        <v>221</v>
      </c>
      <c r="B4" s="45"/>
      <c r="C4" s="45"/>
      <c r="D4" s="45"/>
      <c r="E4" s="45"/>
      <c r="F4" s="53" t="s">
        <v>112</v>
      </c>
      <c r="G4" s="34"/>
      <c r="H4" s="54"/>
      <c r="I4" s="55"/>
      <c r="J4" s="32"/>
      <c r="K4" s="46"/>
      <c r="L4" s="56"/>
      <c r="M4" s="50"/>
      <c r="N4" s="51"/>
      <c r="O4" s="52"/>
    </row>
    <row r="5" spans="1:15" ht="14.25" customHeight="1" x14ac:dyDescent="0.25">
      <c r="A5" s="43" t="s">
        <v>323</v>
      </c>
      <c r="B5" s="45"/>
      <c r="C5" s="45"/>
      <c r="D5" s="45"/>
      <c r="E5" s="45"/>
      <c r="F5" s="53" t="s">
        <v>324</v>
      </c>
      <c r="G5" s="34"/>
      <c r="H5" s="54"/>
      <c r="I5" s="55"/>
      <c r="J5" s="32"/>
      <c r="K5" s="46"/>
      <c r="L5" s="56"/>
      <c r="M5" s="50"/>
      <c r="N5" s="51"/>
      <c r="O5" s="52"/>
    </row>
    <row r="6" spans="1:15" ht="14.25" customHeight="1" x14ac:dyDescent="0.25">
      <c r="A6" s="43"/>
      <c r="B6" s="45"/>
      <c r="C6" s="45"/>
      <c r="D6" s="45"/>
      <c r="E6" s="45"/>
      <c r="F6" s="49"/>
      <c r="G6" s="55" t="s">
        <v>325</v>
      </c>
      <c r="H6" s="57"/>
      <c r="I6" s="55"/>
      <c r="J6" s="32"/>
      <c r="K6" s="46"/>
      <c r="L6" s="56"/>
      <c r="M6" s="50"/>
      <c r="N6" s="51"/>
      <c r="O6" s="52"/>
    </row>
    <row r="7" spans="1:15" ht="14.25" customHeight="1" x14ac:dyDescent="0.25">
      <c r="A7" s="43"/>
      <c r="B7" s="45"/>
      <c r="C7" s="45"/>
      <c r="D7" s="45"/>
      <c r="E7" s="45"/>
      <c r="F7" s="49"/>
      <c r="G7" s="57"/>
      <c r="H7" s="58" t="s">
        <v>384</v>
      </c>
      <c r="I7" s="58"/>
      <c r="J7" s="32"/>
      <c r="K7" s="46"/>
      <c r="L7" s="56"/>
      <c r="M7" s="50"/>
      <c r="N7" s="51"/>
      <c r="O7" s="52"/>
    </row>
    <row r="8" spans="1:15" ht="14.25" customHeight="1" x14ac:dyDescent="0.25">
      <c r="A8" s="43"/>
      <c r="B8" s="45"/>
      <c r="C8" s="45"/>
      <c r="D8" s="45"/>
      <c r="E8" s="45"/>
      <c r="F8" s="49"/>
      <c r="G8" s="34"/>
      <c r="H8" s="54" t="s">
        <v>385</v>
      </c>
      <c r="I8" s="55"/>
      <c r="J8" s="32"/>
      <c r="K8" s="46"/>
      <c r="L8" s="62">
        <v>2</v>
      </c>
      <c r="M8" s="50" t="s">
        <v>386</v>
      </c>
      <c r="N8" s="63">
        <v>23562000</v>
      </c>
      <c r="O8" s="64">
        <f>L8*N8</f>
        <v>47124000</v>
      </c>
    </row>
    <row r="9" spans="1:15" ht="14.25" customHeight="1" x14ac:dyDescent="0.25">
      <c r="A9" s="43"/>
      <c r="B9" s="45"/>
      <c r="C9" s="45"/>
      <c r="D9" s="45"/>
      <c r="E9" s="45"/>
      <c r="F9" s="49"/>
      <c r="G9" s="34"/>
      <c r="H9" s="54" t="s">
        <v>387</v>
      </c>
      <c r="I9" s="55"/>
      <c r="J9" s="32"/>
      <c r="K9" s="46"/>
      <c r="L9" s="62">
        <v>24</v>
      </c>
      <c r="M9" s="50" t="s">
        <v>326</v>
      </c>
      <c r="N9" s="63">
        <v>49000</v>
      </c>
      <c r="O9" s="64">
        <f>L9*N9</f>
        <v>1176000</v>
      </c>
    </row>
    <row r="10" spans="1:15" ht="14.25" customHeight="1" x14ac:dyDescent="0.25">
      <c r="A10" s="43" t="s">
        <v>113</v>
      </c>
      <c r="B10" s="45"/>
      <c r="C10" s="45"/>
      <c r="D10" s="45"/>
      <c r="E10" s="45"/>
      <c r="F10" s="53" t="s">
        <v>114</v>
      </c>
      <c r="G10" s="34"/>
      <c r="H10" s="54"/>
      <c r="I10" s="55"/>
      <c r="J10" s="32"/>
      <c r="K10" s="46"/>
      <c r="L10" s="56"/>
      <c r="M10" s="50"/>
      <c r="N10" s="51"/>
      <c r="O10" s="52"/>
    </row>
    <row r="11" spans="1:15" x14ac:dyDescent="0.25">
      <c r="A11" s="43" t="s">
        <v>388</v>
      </c>
      <c r="B11" s="45"/>
      <c r="C11" s="45"/>
      <c r="D11" s="45"/>
      <c r="E11" s="45"/>
      <c r="F11" s="53" t="s">
        <v>389</v>
      </c>
      <c r="G11" s="34"/>
      <c r="H11" s="54"/>
      <c r="I11" s="55"/>
      <c r="J11" s="32"/>
      <c r="K11" s="46"/>
      <c r="L11" s="56"/>
      <c r="M11" s="50"/>
      <c r="N11" s="51"/>
      <c r="O11" s="52"/>
    </row>
    <row r="12" spans="1:15" ht="14.25" customHeight="1" x14ac:dyDescent="0.25">
      <c r="A12" s="43"/>
      <c r="B12" s="45"/>
      <c r="C12" s="45"/>
      <c r="D12" s="45"/>
      <c r="E12" s="45"/>
      <c r="F12" s="49"/>
      <c r="G12" s="55" t="s">
        <v>327</v>
      </c>
      <c r="H12" s="57"/>
      <c r="I12" s="55"/>
      <c r="J12" s="32"/>
      <c r="K12" s="46"/>
      <c r="L12" s="56"/>
      <c r="M12" s="50"/>
      <c r="N12" s="51"/>
      <c r="O12" s="52"/>
    </row>
    <row r="13" spans="1:15" ht="14.25" customHeight="1" x14ac:dyDescent="0.25">
      <c r="A13" s="43"/>
      <c r="B13" s="45"/>
      <c r="C13" s="45"/>
      <c r="D13" s="45"/>
      <c r="E13" s="45"/>
      <c r="F13" s="49"/>
      <c r="G13" s="57"/>
      <c r="H13" s="58" t="s">
        <v>409</v>
      </c>
      <c r="I13" s="58"/>
      <c r="J13" s="32"/>
      <c r="K13" s="46"/>
      <c r="L13" s="56"/>
      <c r="M13" s="50"/>
      <c r="N13" s="51"/>
      <c r="O13" s="52"/>
    </row>
    <row r="14" spans="1:15" ht="14.25" customHeight="1" x14ac:dyDescent="0.25">
      <c r="A14" s="43"/>
      <c r="B14" s="45"/>
      <c r="C14" s="45"/>
      <c r="D14" s="45"/>
      <c r="E14" s="45"/>
      <c r="F14" s="49"/>
      <c r="G14" s="34"/>
      <c r="H14" s="54" t="s">
        <v>390</v>
      </c>
      <c r="I14" s="55"/>
      <c r="J14" s="32"/>
      <c r="K14" s="46"/>
      <c r="L14" s="62">
        <v>9</v>
      </c>
      <c r="M14" s="50" t="s">
        <v>148</v>
      </c>
      <c r="N14" s="63">
        <v>2000000</v>
      </c>
      <c r="O14" s="64">
        <f>L14*N14</f>
        <v>18000000</v>
      </c>
    </row>
    <row r="15" spans="1:15" ht="14.25" customHeight="1" x14ac:dyDescent="0.25">
      <c r="A15" s="43"/>
      <c r="B15" s="45"/>
      <c r="C15" s="45"/>
      <c r="D15" s="45"/>
      <c r="E15" s="45"/>
      <c r="F15" s="49"/>
      <c r="G15" s="34"/>
      <c r="H15" s="54" t="s">
        <v>391</v>
      </c>
      <c r="I15" s="55"/>
      <c r="J15" s="32"/>
      <c r="K15" s="46"/>
      <c r="L15" s="62">
        <v>6</v>
      </c>
      <c r="M15" s="50" t="s">
        <v>148</v>
      </c>
      <c r="N15" s="63">
        <v>500000</v>
      </c>
      <c r="O15" s="64">
        <f>L15*N15</f>
        <v>3000000</v>
      </c>
    </row>
    <row r="16" spans="1:15" ht="14.25" customHeight="1" x14ac:dyDescent="0.25">
      <c r="A16" s="43" t="s">
        <v>393</v>
      </c>
      <c r="B16" s="45"/>
      <c r="C16" s="45"/>
      <c r="D16" s="45"/>
      <c r="E16" s="45"/>
      <c r="F16" s="53" t="s">
        <v>392</v>
      </c>
      <c r="G16" s="34"/>
      <c r="H16" s="54"/>
      <c r="I16" s="55"/>
      <c r="J16" s="32"/>
      <c r="K16" s="46"/>
      <c r="L16" s="56"/>
      <c r="M16" s="50"/>
      <c r="N16" s="51"/>
      <c r="O16" s="52"/>
    </row>
    <row r="17" spans="1:15" ht="14.25" customHeight="1" x14ac:dyDescent="0.25">
      <c r="A17" s="43" t="s">
        <v>313</v>
      </c>
      <c r="B17" s="45"/>
      <c r="C17" s="45"/>
      <c r="D17" s="45"/>
      <c r="E17" s="45"/>
      <c r="F17" s="53" t="s">
        <v>395</v>
      </c>
      <c r="G17" s="34"/>
      <c r="H17" s="54"/>
      <c r="I17" s="55"/>
      <c r="J17" s="32"/>
      <c r="K17" s="46"/>
      <c r="L17" s="56"/>
      <c r="M17" s="50"/>
      <c r="N17" s="51"/>
      <c r="O17" s="52"/>
    </row>
    <row r="18" spans="1:15" ht="14.25" customHeight="1" x14ac:dyDescent="0.25">
      <c r="A18" s="43"/>
      <c r="B18" s="45"/>
      <c r="C18" s="45"/>
      <c r="D18" s="45"/>
      <c r="E18" s="45"/>
      <c r="F18" s="49"/>
      <c r="G18" s="55" t="s">
        <v>404</v>
      </c>
      <c r="H18" s="57"/>
      <c r="I18" s="55"/>
      <c r="J18" s="32"/>
      <c r="K18" s="46"/>
      <c r="L18" s="56"/>
      <c r="M18" s="50"/>
      <c r="N18" s="51"/>
      <c r="O18" s="52"/>
    </row>
    <row r="19" spans="1:15" ht="14.25" customHeight="1" x14ac:dyDescent="0.25">
      <c r="A19" s="43"/>
      <c r="B19" s="45"/>
      <c r="C19" s="45"/>
      <c r="D19" s="45"/>
      <c r="E19" s="45"/>
      <c r="F19" s="49"/>
      <c r="G19" s="57"/>
      <c r="H19" s="58" t="s">
        <v>403</v>
      </c>
      <c r="I19" s="58"/>
      <c r="J19" s="32"/>
      <c r="K19" s="46"/>
      <c r="L19" s="56"/>
      <c r="M19" s="50"/>
      <c r="N19" s="51"/>
      <c r="O19" s="52"/>
    </row>
    <row r="20" spans="1:15" ht="14.25" customHeight="1" x14ac:dyDescent="0.25">
      <c r="A20" s="43"/>
      <c r="B20" s="45"/>
      <c r="C20" s="45"/>
      <c r="D20" s="45"/>
      <c r="E20" s="45"/>
      <c r="F20" s="49"/>
      <c r="G20" s="34"/>
      <c r="H20" s="54" t="s">
        <v>394</v>
      </c>
      <c r="I20" s="55"/>
      <c r="J20" s="32"/>
      <c r="K20" s="46"/>
      <c r="L20" s="62">
        <v>9</v>
      </c>
      <c r="M20" s="50" t="s">
        <v>386</v>
      </c>
      <c r="N20" s="63">
        <v>10203000</v>
      </c>
      <c r="O20" s="64">
        <f>L20*N20</f>
        <v>91827000</v>
      </c>
    </row>
    <row r="21" spans="1:15" ht="14.25" customHeight="1" x14ac:dyDescent="0.25">
      <c r="A21" s="43" t="s">
        <v>396</v>
      </c>
      <c r="B21" s="45"/>
      <c r="C21" s="45"/>
      <c r="D21" s="45"/>
      <c r="E21" s="45"/>
      <c r="F21" s="53" t="s">
        <v>397</v>
      </c>
      <c r="G21" s="34"/>
      <c r="H21" s="54"/>
      <c r="I21" s="55"/>
      <c r="J21" s="32"/>
      <c r="K21" s="46"/>
      <c r="L21" s="56"/>
      <c r="M21" s="50"/>
      <c r="N21" s="51"/>
      <c r="O21" s="52"/>
    </row>
    <row r="22" spans="1:15" ht="14.25" customHeight="1" x14ac:dyDescent="0.25">
      <c r="A22" s="43"/>
      <c r="B22" s="45"/>
      <c r="C22" s="45"/>
      <c r="D22" s="45"/>
      <c r="E22" s="45"/>
      <c r="F22" s="49"/>
      <c r="G22" s="57"/>
      <c r="H22" s="58" t="s">
        <v>402</v>
      </c>
      <c r="I22" s="58"/>
      <c r="J22" s="32"/>
      <c r="K22" s="46"/>
      <c r="L22" s="56"/>
      <c r="M22" s="50"/>
      <c r="N22" s="51"/>
      <c r="O22" s="52"/>
    </row>
    <row r="23" spans="1:15" ht="14.25" customHeight="1" x14ac:dyDescent="0.25">
      <c r="A23" s="43"/>
      <c r="B23" s="45"/>
      <c r="C23" s="45"/>
      <c r="D23" s="45"/>
      <c r="E23" s="45"/>
      <c r="F23" s="49"/>
      <c r="G23" s="34"/>
      <c r="H23" s="54" t="s">
        <v>398</v>
      </c>
      <c r="I23" s="55"/>
      <c r="J23" s="32"/>
      <c r="K23" s="46"/>
      <c r="L23" s="62">
        <v>6</v>
      </c>
      <c r="M23" s="50" t="s">
        <v>386</v>
      </c>
      <c r="N23" s="63">
        <v>1110000</v>
      </c>
      <c r="O23" s="64">
        <f>L23*N23</f>
        <v>6660000</v>
      </c>
    </row>
    <row r="24" spans="1:15" ht="14.25" customHeight="1" x14ac:dyDescent="0.25">
      <c r="A24" s="43" t="s">
        <v>328</v>
      </c>
      <c r="B24" s="45"/>
      <c r="C24" s="45"/>
      <c r="D24" s="45"/>
      <c r="E24" s="45"/>
      <c r="F24" s="53" t="s">
        <v>399</v>
      </c>
      <c r="G24" s="34"/>
      <c r="H24" s="54"/>
      <c r="I24" s="55"/>
      <c r="J24" s="32"/>
      <c r="K24" s="46"/>
      <c r="L24" s="56"/>
      <c r="M24" s="50"/>
      <c r="N24" s="51"/>
      <c r="O24" s="52"/>
    </row>
    <row r="25" spans="1:15" ht="14.25" customHeight="1" x14ac:dyDescent="0.25">
      <c r="A25" s="43"/>
      <c r="B25" s="45"/>
      <c r="C25" s="45"/>
      <c r="D25" s="45"/>
      <c r="E25" s="45"/>
      <c r="F25" s="49"/>
      <c r="G25" s="55" t="s">
        <v>401</v>
      </c>
      <c r="H25" s="57"/>
      <c r="I25" s="55"/>
      <c r="J25" s="32"/>
      <c r="K25" s="46"/>
      <c r="L25" s="56"/>
      <c r="M25" s="50"/>
      <c r="N25" s="51"/>
      <c r="O25" s="52"/>
    </row>
    <row r="26" spans="1:15" ht="14.25" customHeight="1" x14ac:dyDescent="0.25">
      <c r="A26" s="43"/>
      <c r="B26" s="45"/>
      <c r="C26" s="45"/>
      <c r="D26" s="45"/>
      <c r="E26" s="45"/>
      <c r="F26" s="49"/>
      <c r="G26" s="57"/>
      <c r="H26" s="58" t="s">
        <v>400</v>
      </c>
      <c r="I26" s="58"/>
      <c r="J26" s="32"/>
      <c r="K26" s="46"/>
      <c r="L26" s="56"/>
      <c r="M26" s="50"/>
      <c r="N26" s="51"/>
      <c r="O26" s="52"/>
    </row>
    <row r="27" spans="1:15" ht="14.25" customHeight="1" x14ac:dyDescent="0.25">
      <c r="A27" s="43"/>
      <c r="B27" s="45"/>
      <c r="C27" s="45"/>
      <c r="D27" s="45"/>
      <c r="E27" s="45"/>
      <c r="F27" s="49"/>
      <c r="G27" s="34"/>
      <c r="H27" s="54" t="s">
        <v>405</v>
      </c>
      <c r="I27" s="55"/>
      <c r="J27" s="32"/>
      <c r="K27" s="46"/>
      <c r="L27" s="62">
        <v>5</v>
      </c>
      <c r="M27" s="50" t="s">
        <v>386</v>
      </c>
      <c r="N27" s="63">
        <v>610000</v>
      </c>
      <c r="O27" s="64">
        <f>L27*N27</f>
        <v>3050000</v>
      </c>
    </row>
    <row r="28" spans="1:15" ht="14.25" customHeight="1" x14ac:dyDescent="0.25">
      <c r="A28" s="43" t="s">
        <v>406</v>
      </c>
      <c r="B28" s="45"/>
      <c r="C28" s="45"/>
      <c r="D28" s="45"/>
      <c r="E28" s="45"/>
      <c r="F28" s="53" t="s">
        <v>329</v>
      </c>
      <c r="G28" s="34"/>
      <c r="H28" s="54"/>
      <c r="I28" s="55"/>
      <c r="J28" s="32"/>
      <c r="K28" s="46"/>
      <c r="L28" s="56"/>
      <c r="M28" s="50"/>
      <c r="N28" s="51"/>
      <c r="O28" s="52"/>
    </row>
    <row r="29" spans="1:15" ht="14.25" customHeight="1" x14ac:dyDescent="0.25">
      <c r="A29" s="43"/>
      <c r="B29" s="45"/>
      <c r="C29" s="45"/>
      <c r="D29" s="45"/>
      <c r="E29" s="45"/>
      <c r="F29" s="49"/>
      <c r="G29" s="55" t="s">
        <v>330</v>
      </c>
      <c r="H29" s="57"/>
      <c r="I29" s="55"/>
      <c r="J29" s="32"/>
      <c r="K29" s="46"/>
      <c r="L29" s="56"/>
      <c r="M29" s="50"/>
      <c r="N29" s="51"/>
      <c r="O29" s="52"/>
    </row>
    <row r="30" spans="1:15" ht="14.25" customHeight="1" x14ac:dyDescent="0.25">
      <c r="A30" s="43"/>
      <c r="B30" s="45"/>
      <c r="C30" s="45"/>
      <c r="D30" s="45"/>
      <c r="E30" s="45"/>
      <c r="F30" s="49"/>
      <c r="G30" s="57"/>
      <c r="H30" s="58" t="s">
        <v>407</v>
      </c>
      <c r="I30" s="58"/>
      <c r="J30" s="32"/>
      <c r="K30" s="46"/>
      <c r="L30" s="56"/>
      <c r="M30" s="50"/>
      <c r="N30" s="51"/>
      <c r="O30" s="52"/>
    </row>
    <row r="31" spans="1:15" ht="14.25" customHeight="1" thickBot="1" x14ac:dyDescent="0.3">
      <c r="A31" s="43"/>
      <c r="B31" s="45"/>
      <c r="C31" s="45"/>
      <c r="D31" s="45"/>
      <c r="E31" s="45"/>
      <c r="F31" s="49"/>
      <c r="G31" s="34"/>
      <c r="H31" s="54" t="s">
        <v>408</v>
      </c>
      <c r="I31" s="55"/>
      <c r="J31" s="32"/>
      <c r="K31" s="46"/>
      <c r="L31" s="62">
        <v>5</v>
      </c>
      <c r="M31" s="50" t="s">
        <v>386</v>
      </c>
      <c r="N31" s="63">
        <v>690000</v>
      </c>
      <c r="O31" s="64">
        <f>L31*N31</f>
        <v>3450000</v>
      </c>
    </row>
    <row r="32" spans="1:15" ht="14.25" customHeight="1" thickBot="1" x14ac:dyDescent="0.3">
      <c r="A32" s="72"/>
      <c r="B32" s="73"/>
      <c r="C32" s="73"/>
      <c r="D32" s="73"/>
      <c r="E32" s="73"/>
      <c r="F32" s="74"/>
      <c r="G32" s="75"/>
      <c r="H32" s="76"/>
      <c r="I32" s="76"/>
      <c r="J32" s="76"/>
      <c r="K32" s="77"/>
      <c r="L32" s="78"/>
      <c r="M32" s="79"/>
      <c r="N32" s="80"/>
      <c r="O32" s="81">
        <f>SUM(O5:O31)</f>
        <v>174287000</v>
      </c>
    </row>
    <row r="33" spans="9:15" ht="13.5" customHeight="1" x14ac:dyDescent="0.25">
      <c r="I33" s="82"/>
      <c r="J33" s="82"/>
      <c r="K33" s="122"/>
      <c r="L33" s="122"/>
      <c r="M33" s="122"/>
      <c r="N33" s="122"/>
      <c r="O33" s="83"/>
    </row>
    <row r="34" spans="9:15" ht="14.25" customHeight="1" x14ac:dyDescent="0.25">
      <c r="K34" s="122"/>
      <c r="L34" s="122"/>
      <c r="M34" s="122"/>
      <c r="N34" s="122"/>
    </row>
    <row r="35" spans="9:15" x14ac:dyDescent="0.25">
      <c r="K35" s="123"/>
      <c r="L35" s="123"/>
      <c r="M35" s="123"/>
      <c r="N35" s="123"/>
    </row>
  </sheetData>
  <mergeCells count="4">
    <mergeCell ref="J3:O3"/>
    <mergeCell ref="K33:N33"/>
    <mergeCell ref="K34:N34"/>
    <mergeCell ref="K35:N35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T18"/>
  <sheetViews>
    <sheetView topLeftCell="L1" zoomScale="145" zoomScaleNormal="145" workbookViewId="0">
      <selection activeCell="S15" sqref="S15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" width="7.88671875" style="48" customWidth="1"/>
    <col min="17" max="17" width="10" style="48" customWidth="1"/>
    <col min="18" max="18" width="12.44140625" style="48" customWidth="1"/>
    <col min="19" max="19" width="20" style="48" customWidth="1"/>
    <col min="20" max="20" width="14" style="48" customWidth="1"/>
    <col min="21" max="16384" width="9.109375" style="48"/>
  </cols>
  <sheetData>
    <row r="1" spans="1:20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68</v>
      </c>
      <c r="G1" s="27"/>
      <c r="H1" s="29"/>
      <c r="I1" s="29"/>
      <c r="J1" s="28" t="s">
        <v>58</v>
      </c>
      <c r="K1" s="27"/>
      <c r="L1" s="30"/>
      <c r="M1" s="30"/>
      <c r="N1" s="30"/>
      <c r="O1" s="31"/>
      <c r="P1" s="30"/>
      <c r="Q1" s="30"/>
      <c r="R1" s="30"/>
      <c r="S1" s="31"/>
    </row>
    <row r="2" spans="1:20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70</v>
      </c>
      <c r="G2" s="34"/>
      <c r="J2" s="35" t="s">
        <v>71</v>
      </c>
      <c r="K2" s="36"/>
      <c r="L2" s="34"/>
      <c r="M2" s="36"/>
      <c r="N2" s="37"/>
      <c r="O2" s="38"/>
      <c r="P2" s="34"/>
      <c r="Q2" s="36"/>
      <c r="R2" s="37"/>
      <c r="S2" s="38"/>
    </row>
    <row r="3" spans="1:20" s="32" customFormat="1" ht="27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10</v>
      </c>
      <c r="G3" s="40"/>
      <c r="H3" s="42"/>
      <c r="I3" s="42"/>
      <c r="J3" s="120" t="s">
        <v>72</v>
      </c>
      <c r="K3" s="120"/>
      <c r="L3" s="120"/>
      <c r="M3" s="120"/>
      <c r="N3" s="120"/>
      <c r="O3" s="121"/>
      <c r="P3" s="102"/>
      <c r="Q3" s="102"/>
      <c r="R3" s="102"/>
      <c r="S3" s="102"/>
    </row>
    <row r="4" spans="1:20" ht="14.25" customHeight="1" x14ac:dyDescent="0.25">
      <c r="A4" s="43" t="s">
        <v>61</v>
      </c>
      <c r="B4" s="45"/>
      <c r="C4" s="45"/>
      <c r="D4" s="45"/>
      <c r="E4" s="45"/>
      <c r="F4" s="53" t="s">
        <v>62</v>
      </c>
      <c r="G4" s="34"/>
      <c r="H4" s="54"/>
      <c r="I4" s="55"/>
      <c r="J4" s="32"/>
      <c r="K4" s="46"/>
      <c r="L4" s="56"/>
      <c r="M4" s="50"/>
      <c r="N4" s="51"/>
      <c r="O4" s="52"/>
      <c r="P4" s="56"/>
      <c r="Q4" s="50"/>
      <c r="R4" s="51"/>
      <c r="S4" s="52"/>
    </row>
    <row r="5" spans="1:20" ht="14.25" customHeight="1" x14ac:dyDescent="0.25">
      <c r="A5" s="43"/>
      <c r="B5" s="45"/>
      <c r="C5" s="45"/>
      <c r="D5" s="45"/>
      <c r="E5" s="45"/>
      <c r="F5" s="49"/>
      <c r="G5" s="55" t="s">
        <v>73</v>
      </c>
      <c r="H5" s="57"/>
      <c r="I5" s="55"/>
      <c r="J5" s="32"/>
      <c r="K5" s="46"/>
      <c r="L5" s="56"/>
      <c r="M5" s="50"/>
      <c r="N5" s="51"/>
      <c r="O5" s="52"/>
      <c r="P5" s="56"/>
      <c r="Q5" s="50"/>
      <c r="R5" s="51"/>
      <c r="S5" s="52"/>
    </row>
    <row r="6" spans="1:20" ht="14.25" customHeight="1" x14ac:dyDescent="0.25">
      <c r="A6" s="43"/>
      <c r="B6" s="45"/>
      <c r="C6" s="45"/>
      <c r="D6" s="45"/>
      <c r="E6" s="45"/>
      <c r="F6" s="49"/>
      <c r="G6" s="57"/>
      <c r="H6" s="58" t="s">
        <v>74</v>
      </c>
      <c r="I6" s="58"/>
      <c r="J6" s="32"/>
      <c r="K6" s="46"/>
      <c r="L6" s="56"/>
      <c r="M6" s="50"/>
      <c r="N6" s="51"/>
      <c r="O6" s="52"/>
      <c r="P6" s="56"/>
      <c r="Q6" s="50"/>
      <c r="R6" s="51"/>
      <c r="S6" s="52"/>
    </row>
    <row r="7" spans="1:20" ht="14.25" customHeight="1" x14ac:dyDescent="0.25">
      <c r="A7" s="43"/>
      <c r="B7" s="45"/>
      <c r="C7" s="45"/>
      <c r="D7" s="45"/>
      <c r="E7" s="45"/>
      <c r="F7" s="49"/>
      <c r="G7" s="34"/>
      <c r="H7" s="54" t="s">
        <v>75</v>
      </c>
      <c r="I7" s="55"/>
      <c r="J7" s="32"/>
      <c r="K7" s="46"/>
      <c r="L7" s="62">
        <v>180</v>
      </c>
      <c r="M7" s="50" t="s">
        <v>63</v>
      </c>
      <c r="N7" s="63">
        <v>24000</v>
      </c>
      <c r="O7" s="64">
        <f>L7*N7</f>
        <v>4320000</v>
      </c>
      <c r="P7" s="62">
        <v>180</v>
      </c>
      <c r="Q7" s="50" t="s">
        <v>63</v>
      </c>
      <c r="R7" s="63">
        <v>24000</v>
      </c>
      <c r="S7" s="64">
        <f>P7*R7</f>
        <v>4320000</v>
      </c>
    </row>
    <row r="8" spans="1:20" ht="14.25" customHeight="1" x14ac:dyDescent="0.25">
      <c r="A8" s="43" t="s">
        <v>64</v>
      </c>
      <c r="B8" s="44"/>
      <c r="C8" s="44"/>
      <c r="D8" s="44"/>
      <c r="E8" s="45"/>
      <c r="F8" s="67" t="s">
        <v>65</v>
      </c>
      <c r="G8" s="57"/>
      <c r="H8" s="57"/>
      <c r="I8" s="57"/>
      <c r="J8" s="57"/>
      <c r="K8" s="66"/>
      <c r="L8" s="68"/>
      <c r="M8" s="69"/>
      <c r="N8" s="46"/>
      <c r="O8" s="47"/>
      <c r="P8" s="68"/>
      <c r="Q8" s="69"/>
      <c r="R8" s="46"/>
      <c r="S8" s="47"/>
    </row>
    <row r="9" spans="1:20" ht="14.25" customHeight="1" x14ac:dyDescent="0.25">
      <c r="A9" s="43"/>
      <c r="B9" s="45"/>
      <c r="C9" s="45"/>
      <c r="D9" s="45"/>
      <c r="E9" s="45"/>
      <c r="F9" s="61"/>
      <c r="G9" s="55" t="s">
        <v>66</v>
      </c>
      <c r="H9" s="57"/>
      <c r="I9" s="55"/>
      <c r="J9" s="32"/>
      <c r="K9" s="46"/>
      <c r="L9" s="70"/>
      <c r="M9" s="69"/>
      <c r="N9" s="46"/>
      <c r="O9" s="47"/>
      <c r="P9" s="70"/>
      <c r="Q9" s="69"/>
      <c r="R9" s="46"/>
      <c r="S9" s="47"/>
    </row>
    <row r="10" spans="1:20" ht="14.25" customHeight="1" x14ac:dyDescent="0.25">
      <c r="A10" s="43"/>
      <c r="B10" s="45"/>
      <c r="C10" s="45"/>
      <c r="D10" s="45"/>
      <c r="E10" s="45"/>
      <c r="F10" s="65"/>
      <c r="G10" s="57"/>
      <c r="H10" s="58" t="s">
        <v>76</v>
      </c>
      <c r="I10" s="59"/>
      <c r="J10" s="59"/>
      <c r="K10" s="60"/>
      <c r="L10" s="56"/>
      <c r="M10" s="50"/>
      <c r="N10" s="51"/>
      <c r="O10" s="52"/>
      <c r="P10" s="56"/>
      <c r="Q10" s="50"/>
      <c r="R10" s="51"/>
      <c r="S10" s="52"/>
    </row>
    <row r="11" spans="1:20" ht="14.25" customHeight="1" x14ac:dyDescent="0.25">
      <c r="A11" s="43"/>
      <c r="B11" s="45"/>
      <c r="C11" s="45"/>
      <c r="D11" s="45"/>
      <c r="E11" s="45"/>
      <c r="F11" s="49"/>
      <c r="G11" s="34"/>
      <c r="H11" s="58" t="s">
        <v>69</v>
      </c>
      <c r="I11" s="58"/>
      <c r="J11" s="58"/>
      <c r="K11" s="71"/>
      <c r="L11" s="56">
        <v>42</v>
      </c>
      <c r="M11" s="50" t="s">
        <v>63</v>
      </c>
      <c r="N11" s="51">
        <v>4200000</v>
      </c>
      <c r="O11" s="52">
        <f>L11*N11</f>
        <v>176400000</v>
      </c>
      <c r="P11" s="56">
        <v>20</v>
      </c>
      <c r="Q11" s="50" t="s">
        <v>63</v>
      </c>
      <c r="R11" s="51">
        <v>4200000</v>
      </c>
      <c r="S11" s="52">
        <f>P11*R11</f>
        <v>84000000</v>
      </c>
      <c r="T11" s="103">
        <f>+O11-S11</f>
        <v>92400000</v>
      </c>
    </row>
    <row r="12" spans="1:20" ht="14.25" customHeight="1" x14ac:dyDescent="0.25">
      <c r="A12" s="43"/>
      <c r="B12" s="45"/>
      <c r="C12" s="45"/>
      <c r="D12" s="45"/>
      <c r="E12" s="45"/>
      <c r="F12" s="61"/>
      <c r="G12" s="55" t="s">
        <v>67</v>
      </c>
      <c r="H12" s="57"/>
      <c r="I12" s="55"/>
      <c r="J12" s="32"/>
      <c r="K12" s="46"/>
      <c r="L12" s="70"/>
      <c r="M12" s="69"/>
      <c r="N12" s="46"/>
      <c r="O12" s="47"/>
      <c r="P12" s="70"/>
      <c r="Q12" s="69"/>
      <c r="R12" s="46"/>
      <c r="S12" s="47"/>
    </row>
    <row r="13" spans="1:20" ht="14.25" customHeight="1" x14ac:dyDescent="0.25">
      <c r="A13" s="43"/>
      <c r="B13" s="45"/>
      <c r="C13" s="45"/>
      <c r="D13" s="45"/>
      <c r="E13" s="45"/>
      <c r="F13" s="65"/>
      <c r="G13" s="57"/>
      <c r="H13" s="58" t="s">
        <v>77</v>
      </c>
      <c r="I13" s="59"/>
      <c r="J13" s="59"/>
      <c r="K13" s="60"/>
      <c r="L13" s="56"/>
      <c r="M13" s="50"/>
      <c r="N13" s="51"/>
      <c r="O13" s="52"/>
      <c r="P13" s="56"/>
      <c r="Q13" s="50"/>
      <c r="R13" s="51"/>
      <c r="S13" s="52"/>
    </row>
    <row r="14" spans="1:20" ht="14.25" customHeight="1" thickBot="1" x14ac:dyDescent="0.3">
      <c r="A14" s="43"/>
      <c r="B14" s="45"/>
      <c r="C14" s="45"/>
      <c r="D14" s="45"/>
      <c r="E14" s="45"/>
      <c r="F14" s="49"/>
      <c r="G14" s="34"/>
      <c r="H14" s="54" t="s">
        <v>78</v>
      </c>
      <c r="I14" s="59"/>
      <c r="J14" s="59"/>
      <c r="K14" s="60"/>
      <c r="L14" s="56">
        <v>2</v>
      </c>
      <c r="M14" s="50" t="s">
        <v>63</v>
      </c>
      <c r="N14" s="51">
        <v>9000000</v>
      </c>
      <c r="O14" s="52">
        <f>L14*N14</f>
        <v>18000000</v>
      </c>
      <c r="P14" s="56">
        <v>0</v>
      </c>
      <c r="Q14" s="50" t="s">
        <v>63</v>
      </c>
      <c r="R14" s="51">
        <v>9000000</v>
      </c>
      <c r="S14" s="52">
        <f>P14*R14</f>
        <v>0</v>
      </c>
      <c r="T14" s="103">
        <f>+O14-S14</f>
        <v>18000000</v>
      </c>
    </row>
    <row r="15" spans="1:20" ht="14.25" customHeight="1" thickBot="1" x14ac:dyDescent="0.3">
      <c r="A15" s="72"/>
      <c r="B15" s="73"/>
      <c r="C15" s="73"/>
      <c r="D15" s="73"/>
      <c r="E15" s="73"/>
      <c r="F15" s="74"/>
      <c r="G15" s="75"/>
      <c r="H15" s="76"/>
      <c r="I15" s="76"/>
      <c r="J15" s="76"/>
      <c r="K15" s="77"/>
      <c r="L15" s="78"/>
      <c r="M15" s="79"/>
      <c r="N15" s="80"/>
      <c r="O15" s="81">
        <f>SUM(O4:O14)</f>
        <v>198720000</v>
      </c>
      <c r="P15" s="78"/>
      <c r="Q15" s="79"/>
      <c r="R15" s="80"/>
      <c r="S15" s="81">
        <f>SUM(S4:S14)</f>
        <v>88320000</v>
      </c>
    </row>
    <row r="16" spans="1:20" ht="13.5" customHeight="1" x14ac:dyDescent="0.25">
      <c r="I16" s="82"/>
      <c r="J16" s="82"/>
      <c r="K16" s="122"/>
      <c r="L16" s="122"/>
      <c r="M16" s="122"/>
      <c r="N16" s="122"/>
      <c r="O16" s="83"/>
      <c r="P16" s="83"/>
      <c r="Q16" s="83"/>
      <c r="R16" s="83"/>
      <c r="S16" s="83"/>
      <c r="T16" s="103">
        <f>SUM(T11:T14)</f>
        <v>110400000</v>
      </c>
    </row>
    <row r="17" spans="11:14" ht="14.25" customHeight="1" x14ac:dyDescent="0.25">
      <c r="K17" s="122"/>
      <c r="L17" s="122"/>
      <c r="M17" s="122"/>
      <c r="N17" s="122"/>
    </row>
    <row r="18" spans="11:14" x14ac:dyDescent="0.25">
      <c r="K18" s="123"/>
      <c r="L18" s="123"/>
      <c r="M18" s="123"/>
      <c r="N18" s="123"/>
    </row>
  </sheetData>
  <mergeCells count="4">
    <mergeCell ref="K18:N18"/>
    <mergeCell ref="J3:O3"/>
    <mergeCell ref="K16:N16"/>
    <mergeCell ref="K17:N17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T22"/>
  <sheetViews>
    <sheetView topLeftCell="M1" zoomScale="145" zoomScaleNormal="145" workbookViewId="0">
      <selection activeCell="S19" sqref="S19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" width="7.88671875" style="48" customWidth="1"/>
    <col min="17" max="17" width="10" style="48" customWidth="1"/>
    <col min="18" max="18" width="12.44140625" style="48" customWidth="1"/>
    <col min="19" max="19" width="20" style="48" customWidth="1"/>
    <col min="20" max="20" width="14.33203125" style="48" bestFit="1" customWidth="1"/>
    <col min="21" max="16384" width="9.109375" style="48"/>
  </cols>
  <sheetData>
    <row r="1" spans="1:20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219</v>
      </c>
      <c r="G1" s="27"/>
      <c r="H1" s="29"/>
      <c r="I1" s="29"/>
      <c r="J1" s="28" t="s">
        <v>58</v>
      </c>
      <c r="K1" s="27"/>
      <c r="L1" s="30"/>
      <c r="M1" s="30"/>
      <c r="N1" s="30"/>
      <c r="O1" s="31"/>
      <c r="P1" s="30"/>
      <c r="Q1" s="30"/>
      <c r="R1" s="30"/>
      <c r="S1" s="31"/>
    </row>
    <row r="2" spans="1:20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70</v>
      </c>
      <c r="G2" s="34"/>
      <c r="J2" s="35" t="s">
        <v>71</v>
      </c>
      <c r="K2" s="36"/>
      <c r="L2" s="34"/>
      <c r="M2" s="36"/>
      <c r="N2" s="37"/>
      <c r="O2" s="38"/>
      <c r="P2" s="34"/>
      <c r="Q2" s="36"/>
      <c r="R2" s="37"/>
      <c r="S2" s="38"/>
    </row>
    <row r="3" spans="1:20" s="32" customFormat="1" ht="19.5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220</v>
      </c>
      <c r="G3" s="40"/>
      <c r="H3" s="42"/>
      <c r="I3" s="42"/>
      <c r="J3" s="120" t="s">
        <v>411</v>
      </c>
      <c r="K3" s="120"/>
      <c r="L3" s="120"/>
      <c r="M3" s="120"/>
      <c r="N3" s="120"/>
      <c r="O3" s="121"/>
      <c r="P3" s="102"/>
      <c r="Q3" s="102"/>
      <c r="R3" s="102"/>
      <c r="S3" s="102"/>
    </row>
    <row r="4" spans="1:20" ht="14.25" customHeight="1" x14ac:dyDescent="0.25">
      <c r="A4" s="43" t="s">
        <v>221</v>
      </c>
      <c r="B4" s="45"/>
      <c r="C4" s="45"/>
      <c r="D4" s="45"/>
      <c r="E4" s="45"/>
      <c r="F4" s="53" t="s">
        <v>161</v>
      </c>
      <c r="G4" s="34"/>
      <c r="H4" s="54"/>
      <c r="I4" s="55"/>
      <c r="J4" s="32"/>
      <c r="K4" s="46"/>
      <c r="L4" s="56"/>
      <c r="M4" s="50"/>
      <c r="N4" s="51"/>
      <c r="O4" s="52"/>
      <c r="P4" s="56"/>
      <c r="Q4" s="50"/>
      <c r="R4" s="51"/>
      <c r="S4" s="52"/>
    </row>
    <row r="5" spans="1:20" ht="14.25" customHeight="1" x14ac:dyDescent="0.25">
      <c r="A5" s="43" t="s">
        <v>61</v>
      </c>
      <c r="B5" s="45"/>
      <c r="C5" s="45"/>
      <c r="D5" s="45"/>
      <c r="E5" s="45"/>
      <c r="F5" s="53" t="s">
        <v>90</v>
      </c>
      <c r="G5" s="34"/>
      <c r="H5" s="54"/>
      <c r="I5" s="55"/>
      <c r="J5" s="32"/>
      <c r="K5" s="46"/>
      <c r="L5" s="56"/>
      <c r="M5" s="50"/>
      <c r="N5" s="51"/>
      <c r="O5" s="52"/>
      <c r="P5" s="56"/>
      <c r="Q5" s="50"/>
      <c r="R5" s="51"/>
      <c r="S5" s="52"/>
    </row>
    <row r="6" spans="1:20" ht="14.25" customHeight="1" x14ac:dyDescent="0.25">
      <c r="A6" s="43"/>
      <c r="B6" s="45"/>
      <c r="C6" s="45"/>
      <c r="D6" s="45"/>
      <c r="E6" s="45"/>
      <c r="F6" s="49"/>
      <c r="G6" s="55" t="s">
        <v>222</v>
      </c>
      <c r="H6" s="57"/>
      <c r="I6" s="55"/>
      <c r="J6" s="32"/>
      <c r="K6" s="46"/>
      <c r="L6" s="56"/>
      <c r="M6" s="50"/>
      <c r="N6" s="51"/>
      <c r="O6" s="52"/>
      <c r="P6" s="56"/>
      <c r="Q6" s="50"/>
      <c r="R6" s="51"/>
      <c r="S6" s="52"/>
    </row>
    <row r="7" spans="1:20" ht="14.25" customHeight="1" x14ac:dyDescent="0.25">
      <c r="A7" s="43"/>
      <c r="B7" s="45"/>
      <c r="C7" s="45"/>
      <c r="D7" s="45"/>
      <c r="E7" s="45"/>
      <c r="F7" s="49"/>
      <c r="G7" s="57"/>
      <c r="H7" s="58" t="s">
        <v>223</v>
      </c>
      <c r="I7" s="58"/>
      <c r="J7" s="32"/>
      <c r="K7" s="46"/>
      <c r="L7" s="56"/>
      <c r="M7" s="50"/>
      <c r="N7" s="51"/>
      <c r="O7" s="52"/>
      <c r="P7" s="56"/>
      <c r="Q7" s="50"/>
      <c r="R7" s="51"/>
      <c r="S7" s="52"/>
    </row>
    <row r="8" spans="1:20" ht="14.25" customHeight="1" x14ac:dyDescent="0.25">
      <c r="A8" s="43"/>
      <c r="B8" s="45"/>
      <c r="C8" s="45"/>
      <c r="D8" s="45"/>
      <c r="E8" s="45"/>
      <c r="F8" s="49"/>
      <c r="G8" s="34"/>
      <c r="H8" s="54" t="s">
        <v>224</v>
      </c>
      <c r="I8" s="55"/>
      <c r="J8" s="32"/>
      <c r="K8" s="46"/>
      <c r="L8" s="62">
        <v>60</v>
      </c>
      <c r="M8" s="50" t="s">
        <v>63</v>
      </c>
      <c r="N8" s="63">
        <v>24000</v>
      </c>
      <c r="O8" s="64">
        <f>L8*N8</f>
        <v>1440000</v>
      </c>
      <c r="P8" s="62">
        <v>60</v>
      </c>
      <c r="Q8" s="50" t="s">
        <v>63</v>
      </c>
      <c r="R8" s="63">
        <v>24000</v>
      </c>
      <c r="S8" s="64">
        <f>P8*R8</f>
        <v>1440000</v>
      </c>
    </row>
    <row r="9" spans="1:20" ht="14.25" customHeight="1" x14ac:dyDescent="0.25">
      <c r="A9" s="43" t="s">
        <v>123</v>
      </c>
      <c r="B9" s="45"/>
      <c r="C9" s="45"/>
      <c r="D9" s="45"/>
      <c r="E9" s="45"/>
      <c r="F9" s="53" t="s">
        <v>225</v>
      </c>
      <c r="G9" s="34"/>
      <c r="H9" s="54"/>
      <c r="I9" s="55"/>
      <c r="J9" s="32"/>
      <c r="K9" s="46"/>
      <c r="L9" s="56"/>
      <c r="M9" s="50"/>
      <c r="N9" s="51"/>
      <c r="O9" s="52"/>
      <c r="P9" s="56"/>
      <c r="Q9" s="50"/>
      <c r="R9" s="51"/>
      <c r="S9" s="52"/>
    </row>
    <row r="10" spans="1:20" ht="14.25" customHeight="1" x14ac:dyDescent="0.25">
      <c r="A10" s="43" t="s">
        <v>226</v>
      </c>
      <c r="B10" s="45"/>
      <c r="C10" s="45"/>
      <c r="D10" s="45"/>
      <c r="E10" s="45"/>
      <c r="F10" s="53" t="s">
        <v>65</v>
      </c>
      <c r="G10" s="34"/>
      <c r="H10" s="54"/>
      <c r="I10" s="55"/>
      <c r="J10" s="32"/>
      <c r="K10" s="46"/>
      <c r="L10" s="56"/>
      <c r="M10" s="50"/>
      <c r="N10" s="51"/>
      <c r="O10" s="52"/>
      <c r="P10" s="56"/>
      <c r="Q10" s="50"/>
      <c r="R10" s="51"/>
      <c r="S10" s="52"/>
    </row>
    <row r="11" spans="1:20" ht="14.25" customHeight="1" x14ac:dyDescent="0.25">
      <c r="A11" s="43"/>
      <c r="B11" s="45"/>
      <c r="C11" s="45"/>
      <c r="D11" s="45"/>
      <c r="E11" s="45"/>
      <c r="F11" s="49"/>
      <c r="G11" s="55" t="s">
        <v>227</v>
      </c>
      <c r="H11" s="57"/>
      <c r="I11" s="55"/>
      <c r="J11" s="32"/>
      <c r="K11" s="46"/>
      <c r="L11" s="56"/>
      <c r="M11" s="50"/>
      <c r="N11" s="51"/>
      <c r="O11" s="52"/>
      <c r="P11" s="56"/>
      <c r="Q11" s="50"/>
      <c r="R11" s="51"/>
      <c r="S11" s="52"/>
    </row>
    <row r="12" spans="1:20" ht="14.25" customHeight="1" x14ac:dyDescent="0.25">
      <c r="A12" s="43"/>
      <c r="B12" s="45"/>
      <c r="C12" s="45"/>
      <c r="D12" s="45"/>
      <c r="E12" s="45"/>
      <c r="F12" s="49"/>
      <c r="G12" s="57"/>
      <c r="H12" s="58" t="s">
        <v>228</v>
      </c>
      <c r="I12" s="58"/>
      <c r="J12" s="32"/>
      <c r="K12" s="46"/>
      <c r="L12" s="56"/>
      <c r="M12" s="50"/>
      <c r="N12" s="51"/>
      <c r="O12" s="52"/>
      <c r="P12" s="56"/>
      <c r="Q12" s="50"/>
      <c r="R12" s="51"/>
      <c r="S12" s="52"/>
    </row>
    <row r="13" spans="1:20" ht="14.25" customHeight="1" x14ac:dyDescent="0.25">
      <c r="A13" s="43"/>
      <c r="B13" s="45"/>
      <c r="C13" s="45"/>
      <c r="D13" s="45"/>
      <c r="E13" s="45"/>
      <c r="F13" s="49"/>
      <c r="G13" s="34"/>
      <c r="H13" s="54" t="s">
        <v>229</v>
      </c>
      <c r="I13" s="55"/>
      <c r="J13" s="32"/>
      <c r="K13" s="46"/>
      <c r="L13" s="62">
        <v>6</v>
      </c>
      <c r="M13" s="50" t="s">
        <v>63</v>
      </c>
      <c r="N13" s="63">
        <v>4200000</v>
      </c>
      <c r="O13" s="64">
        <f>L13*N13</f>
        <v>25200000</v>
      </c>
      <c r="P13" s="62">
        <v>3</v>
      </c>
      <c r="Q13" s="50" t="s">
        <v>63</v>
      </c>
      <c r="R13" s="63">
        <v>4200000</v>
      </c>
      <c r="S13" s="64">
        <f>P13*R13</f>
        <v>12600000</v>
      </c>
      <c r="T13" s="104">
        <f>+O13-S13</f>
        <v>12600000</v>
      </c>
    </row>
    <row r="14" spans="1:20" ht="14.25" customHeight="1" x14ac:dyDescent="0.25">
      <c r="A14" s="43"/>
      <c r="B14" s="45"/>
      <c r="C14" s="45"/>
      <c r="D14" s="45"/>
      <c r="E14" s="45"/>
      <c r="F14" s="49"/>
      <c r="G14" s="57"/>
      <c r="H14" s="58" t="s">
        <v>230</v>
      </c>
      <c r="I14" s="58"/>
      <c r="J14" s="32"/>
      <c r="K14" s="46"/>
      <c r="L14" s="86"/>
      <c r="M14" s="87"/>
      <c r="N14" s="51"/>
      <c r="O14" s="52"/>
      <c r="P14" s="86"/>
      <c r="Q14" s="87"/>
      <c r="R14" s="51"/>
      <c r="S14" s="52"/>
    </row>
    <row r="15" spans="1:20" ht="14.25" customHeight="1" x14ac:dyDescent="0.25">
      <c r="A15" s="43"/>
      <c r="B15" s="45"/>
      <c r="C15" s="45"/>
      <c r="D15" s="45"/>
      <c r="E15" s="45"/>
      <c r="F15" s="49"/>
      <c r="G15" s="34"/>
      <c r="H15" s="54" t="s">
        <v>229</v>
      </c>
      <c r="I15" s="55"/>
      <c r="J15" s="32"/>
      <c r="K15" s="46"/>
      <c r="L15" s="62">
        <v>24</v>
      </c>
      <c r="M15" s="50" t="s">
        <v>63</v>
      </c>
      <c r="N15" s="63">
        <v>4200000</v>
      </c>
      <c r="O15" s="64">
        <f>L15*N15</f>
        <v>100800000</v>
      </c>
      <c r="P15" s="62">
        <v>12</v>
      </c>
      <c r="Q15" s="50" t="s">
        <v>63</v>
      </c>
      <c r="R15" s="63">
        <v>4200000</v>
      </c>
      <c r="S15" s="64">
        <f>P15*R15</f>
        <v>50400000</v>
      </c>
      <c r="T15" s="104">
        <f>+O15-S15</f>
        <v>50400000</v>
      </c>
    </row>
    <row r="16" spans="1:20" ht="14.25" customHeight="1" x14ac:dyDescent="0.25">
      <c r="A16" s="43"/>
      <c r="B16" s="45"/>
      <c r="C16" s="45"/>
      <c r="D16" s="45"/>
      <c r="E16" s="45"/>
      <c r="F16" s="49"/>
      <c r="G16" s="55" t="s">
        <v>231</v>
      </c>
      <c r="H16" s="57"/>
      <c r="I16" s="55"/>
      <c r="J16" s="32"/>
      <c r="K16" s="46"/>
      <c r="L16" s="56"/>
      <c r="M16" s="50"/>
      <c r="N16" s="51"/>
      <c r="O16" s="52"/>
      <c r="P16" s="56"/>
      <c r="Q16" s="50"/>
      <c r="R16" s="51"/>
      <c r="S16" s="52"/>
    </row>
    <row r="17" spans="1:20" ht="14.25" customHeight="1" x14ac:dyDescent="0.25">
      <c r="A17" s="43"/>
      <c r="B17" s="45"/>
      <c r="C17" s="45"/>
      <c r="D17" s="45"/>
      <c r="E17" s="45"/>
      <c r="F17" s="49"/>
      <c r="G17" s="57"/>
      <c r="H17" s="58" t="s">
        <v>232</v>
      </c>
      <c r="I17" s="58"/>
      <c r="J17" s="32"/>
      <c r="K17" s="46"/>
      <c r="L17" s="56"/>
      <c r="M17" s="50"/>
      <c r="N17" s="51"/>
      <c r="O17" s="52"/>
      <c r="P17" s="56"/>
      <c r="Q17" s="50"/>
      <c r="R17" s="51"/>
      <c r="S17" s="52"/>
    </row>
    <row r="18" spans="1:20" ht="14.25" customHeight="1" thickBot="1" x14ac:dyDescent="0.3">
      <c r="A18" s="43"/>
      <c r="B18" s="45"/>
      <c r="C18" s="45"/>
      <c r="D18" s="45"/>
      <c r="E18" s="45"/>
      <c r="F18" s="49"/>
      <c r="G18" s="34"/>
      <c r="H18" s="54" t="s">
        <v>233</v>
      </c>
      <c r="I18" s="55"/>
      <c r="J18" s="32"/>
      <c r="K18" s="46"/>
      <c r="L18" s="62">
        <v>4</v>
      </c>
      <c r="M18" s="50" t="s">
        <v>63</v>
      </c>
      <c r="N18" s="63">
        <v>9000000</v>
      </c>
      <c r="O18" s="64">
        <f>L18*N18</f>
        <v>36000000</v>
      </c>
      <c r="P18" s="62">
        <v>0</v>
      </c>
      <c r="Q18" s="50" t="s">
        <v>63</v>
      </c>
      <c r="R18" s="63">
        <v>9000000</v>
      </c>
      <c r="S18" s="64">
        <f>P18*R18</f>
        <v>0</v>
      </c>
      <c r="T18" s="104">
        <f>+O18-S18</f>
        <v>36000000</v>
      </c>
    </row>
    <row r="19" spans="1:20" ht="14.25" customHeight="1" thickBot="1" x14ac:dyDescent="0.3">
      <c r="A19" s="72"/>
      <c r="B19" s="73"/>
      <c r="C19" s="73"/>
      <c r="D19" s="73"/>
      <c r="E19" s="73"/>
      <c r="F19" s="74"/>
      <c r="G19" s="75"/>
      <c r="H19" s="76"/>
      <c r="I19" s="76"/>
      <c r="J19" s="76"/>
      <c r="K19" s="77"/>
      <c r="L19" s="78"/>
      <c r="M19" s="79"/>
      <c r="N19" s="80"/>
      <c r="O19" s="81">
        <f>SUM(O5:O18)</f>
        <v>163440000</v>
      </c>
      <c r="P19" s="78"/>
      <c r="Q19" s="79"/>
      <c r="R19" s="80"/>
      <c r="S19" s="81">
        <f>SUM(S5:S18)</f>
        <v>64440000</v>
      </c>
    </row>
    <row r="20" spans="1:20" ht="13.5" customHeight="1" x14ac:dyDescent="0.25">
      <c r="I20" s="82"/>
      <c r="J20" s="82"/>
      <c r="K20" s="122"/>
      <c r="L20" s="122"/>
      <c r="M20" s="122"/>
      <c r="N20" s="122"/>
      <c r="O20" s="83"/>
      <c r="P20" s="83"/>
      <c r="Q20" s="83"/>
      <c r="R20" s="83"/>
      <c r="S20" s="83"/>
      <c r="T20" s="104">
        <f>SUM(T13:T18)</f>
        <v>99000000</v>
      </c>
    </row>
    <row r="21" spans="1:20" ht="14.25" customHeight="1" x14ac:dyDescent="0.25">
      <c r="K21" s="122"/>
      <c r="L21" s="122"/>
      <c r="M21" s="122"/>
      <c r="N21" s="122"/>
    </row>
    <row r="22" spans="1:20" x14ac:dyDescent="0.25">
      <c r="K22" s="123"/>
      <c r="L22" s="123"/>
      <c r="M22" s="123"/>
      <c r="N22" s="123"/>
    </row>
  </sheetData>
  <mergeCells count="4">
    <mergeCell ref="J3:O3"/>
    <mergeCell ref="K20:N20"/>
    <mergeCell ref="K21:N21"/>
    <mergeCell ref="K22:N22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T38"/>
  <sheetViews>
    <sheetView topLeftCell="N17" zoomScale="145" zoomScaleNormal="145" workbookViewId="0">
      <selection activeCell="S35" sqref="S35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" width="7.88671875" style="48" customWidth="1"/>
    <col min="17" max="17" width="10" style="48" customWidth="1"/>
    <col min="18" max="18" width="12.44140625" style="48" customWidth="1"/>
    <col min="19" max="19" width="20" style="48" customWidth="1"/>
    <col min="20" max="20" width="14.109375" style="48" bestFit="1" customWidth="1"/>
    <col min="21" max="16384" width="9.109375" style="48"/>
  </cols>
  <sheetData>
    <row r="1" spans="1:19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68</v>
      </c>
      <c r="G1" s="27"/>
      <c r="H1" s="29"/>
      <c r="I1" s="29"/>
      <c r="J1" s="28" t="s">
        <v>58</v>
      </c>
      <c r="K1" s="27"/>
      <c r="L1" s="30"/>
      <c r="M1" s="30"/>
      <c r="N1" s="30"/>
      <c r="O1" s="31"/>
      <c r="P1" s="30"/>
      <c r="Q1" s="30"/>
      <c r="R1" s="30"/>
      <c r="S1" s="31"/>
    </row>
    <row r="2" spans="1:19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70</v>
      </c>
      <c r="G2" s="34"/>
      <c r="J2" s="35" t="s">
        <v>79</v>
      </c>
      <c r="K2" s="36"/>
      <c r="L2" s="34"/>
      <c r="M2" s="36"/>
      <c r="N2" s="37"/>
      <c r="O2" s="38"/>
      <c r="P2" s="34"/>
      <c r="Q2" s="36"/>
      <c r="R2" s="37"/>
      <c r="S2" s="38"/>
    </row>
    <row r="3" spans="1:19" s="32" customFormat="1" ht="14.4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14</v>
      </c>
      <c r="G3" s="40"/>
      <c r="H3" s="42"/>
      <c r="I3" s="42"/>
      <c r="J3" s="120" t="s">
        <v>80</v>
      </c>
      <c r="K3" s="120"/>
      <c r="L3" s="120"/>
      <c r="M3" s="120"/>
      <c r="N3" s="120"/>
      <c r="O3" s="121"/>
      <c r="P3" s="102"/>
      <c r="Q3" s="102"/>
      <c r="R3" s="102"/>
      <c r="S3" s="102"/>
    </row>
    <row r="4" spans="1:19" ht="14.25" customHeight="1" x14ac:dyDescent="0.25">
      <c r="A4" s="43" t="s">
        <v>81</v>
      </c>
      <c r="B4" s="45"/>
      <c r="C4" s="45"/>
      <c r="D4" s="45"/>
      <c r="E4" s="45"/>
      <c r="F4" s="53" t="s">
        <v>112</v>
      </c>
      <c r="G4" s="34"/>
      <c r="H4" s="54"/>
      <c r="I4" s="55"/>
      <c r="J4" s="32"/>
      <c r="K4" s="46"/>
      <c r="L4" s="56"/>
      <c r="M4" s="50"/>
      <c r="N4" s="51"/>
      <c r="O4" s="52"/>
      <c r="P4" s="56"/>
      <c r="Q4" s="50"/>
      <c r="R4" s="51"/>
      <c r="S4" s="52"/>
    </row>
    <row r="5" spans="1:19" ht="14.25" customHeight="1" x14ac:dyDescent="0.25">
      <c r="A5" s="43" t="s">
        <v>81</v>
      </c>
      <c r="B5" s="45"/>
      <c r="C5" s="45"/>
      <c r="D5" s="45"/>
      <c r="E5" s="45"/>
      <c r="F5" s="53" t="s">
        <v>82</v>
      </c>
      <c r="G5" s="34"/>
      <c r="H5" s="54"/>
      <c r="I5" s="55"/>
      <c r="J5" s="32"/>
      <c r="K5" s="46"/>
      <c r="L5" s="56"/>
      <c r="M5" s="50"/>
      <c r="N5" s="51"/>
      <c r="O5" s="52"/>
      <c r="P5" s="56"/>
      <c r="Q5" s="50"/>
      <c r="R5" s="51"/>
      <c r="S5" s="52"/>
    </row>
    <row r="6" spans="1:19" ht="14.25" customHeight="1" x14ac:dyDescent="0.25">
      <c r="A6" s="43"/>
      <c r="B6" s="45"/>
      <c r="C6" s="45"/>
      <c r="D6" s="45"/>
      <c r="E6" s="45"/>
      <c r="F6" s="49"/>
      <c r="G6" s="55" t="s">
        <v>83</v>
      </c>
      <c r="H6" s="57"/>
      <c r="I6" s="55"/>
      <c r="J6" s="32"/>
      <c r="K6" s="46"/>
      <c r="L6" s="56"/>
      <c r="M6" s="50"/>
      <c r="N6" s="51"/>
      <c r="O6" s="52"/>
      <c r="P6" s="56"/>
      <c r="Q6" s="50"/>
      <c r="R6" s="51"/>
      <c r="S6" s="52"/>
    </row>
    <row r="7" spans="1:19" ht="14.25" customHeight="1" x14ac:dyDescent="0.25">
      <c r="A7" s="43"/>
      <c r="B7" s="45"/>
      <c r="C7" s="45"/>
      <c r="D7" s="45"/>
      <c r="E7" s="45"/>
      <c r="F7" s="49"/>
      <c r="G7" s="57"/>
      <c r="H7" s="58" t="s">
        <v>84</v>
      </c>
      <c r="I7" s="58"/>
      <c r="J7" s="32"/>
      <c r="K7" s="46"/>
      <c r="L7" s="56"/>
      <c r="M7" s="50"/>
      <c r="N7" s="51"/>
      <c r="O7" s="52"/>
      <c r="P7" s="56"/>
      <c r="Q7" s="50"/>
      <c r="R7" s="51"/>
      <c r="S7" s="52"/>
    </row>
    <row r="8" spans="1:19" ht="14.25" customHeight="1" x14ac:dyDescent="0.25">
      <c r="A8" s="43"/>
      <c r="B8" s="45"/>
      <c r="C8" s="45"/>
      <c r="D8" s="45"/>
      <c r="E8" s="45"/>
      <c r="F8" s="49"/>
      <c r="G8" s="34"/>
      <c r="H8" s="54" t="s">
        <v>85</v>
      </c>
      <c r="I8" s="55"/>
      <c r="J8" s="32"/>
      <c r="K8" s="46"/>
      <c r="L8" s="62">
        <v>360</v>
      </c>
      <c r="M8" s="50" t="s">
        <v>63</v>
      </c>
      <c r="N8" s="63">
        <v>23000</v>
      </c>
      <c r="O8" s="64">
        <f>L8*N8</f>
        <v>8280000</v>
      </c>
      <c r="P8" s="62">
        <v>360</v>
      </c>
      <c r="Q8" s="50" t="s">
        <v>63</v>
      </c>
      <c r="R8" s="63">
        <v>23000</v>
      </c>
      <c r="S8" s="64">
        <f>P8*R8</f>
        <v>8280000</v>
      </c>
    </row>
    <row r="9" spans="1:19" ht="14.25" customHeight="1" x14ac:dyDescent="0.25">
      <c r="A9" s="43"/>
      <c r="B9" s="45"/>
      <c r="C9" s="45"/>
      <c r="D9" s="45"/>
      <c r="E9" s="45"/>
      <c r="F9" s="49"/>
      <c r="G9" s="57"/>
      <c r="H9" s="58" t="s">
        <v>86</v>
      </c>
      <c r="I9" s="58"/>
      <c r="J9" s="32"/>
      <c r="K9" s="46"/>
      <c r="L9" s="56"/>
      <c r="M9" s="50"/>
      <c r="N9" s="51"/>
      <c r="O9" s="52"/>
      <c r="P9" s="56"/>
      <c r="Q9" s="50"/>
      <c r="R9" s="51"/>
      <c r="S9" s="52"/>
    </row>
    <row r="10" spans="1:19" ht="14.25" customHeight="1" x14ac:dyDescent="0.25">
      <c r="A10" s="43"/>
      <c r="B10" s="45"/>
      <c r="C10" s="45"/>
      <c r="D10" s="45"/>
      <c r="E10" s="45"/>
      <c r="F10" s="49"/>
      <c r="G10" s="34"/>
      <c r="H10" s="54" t="s">
        <v>87</v>
      </c>
      <c r="I10" s="55"/>
      <c r="J10" s="32"/>
      <c r="K10" s="46"/>
      <c r="L10" s="62">
        <v>18</v>
      </c>
      <c r="M10" s="50" t="s">
        <v>88</v>
      </c>
      <c r="N10" s="63">
        <v>40000</v>
      </c>
      <c r="O10" s="64">
        <f>L10*N10</f>
        <v>720000</v>
      </c>
      <c r="P10" s="62">
        <v>18</v>
      </c>
      <c r="Q10" s="50" t="s">
        <v>88</v>
      </c>
      <c r="R10" s="63">
        <v>40000</v>
      </c>
      <c r="S10" s="64">
        <f>P10*R10</f>
        <v>720000</v>
      </c>
    </row>
    <row r="11" spans="1:19" ht="14.25" customHeight="1" x14ac:dyDescent="0.25">
      <c r="A11" s="43" t="s">
        <v>89</v>
      </c>
      <c r="B11" s="44"/>
      <c r="C11" s="44"/>
      <c r="D11" s="44"/>
      <c r="E11" s="45"/>
      <c r="F11" s="67" t="s">
        <v>90</v>
      </c>
      <c r="G11" s="57"/>
      <c r="H11" s="57"/>
      <c r="I11" s="57"/>
      <c r="J11" s="57"/>
      <c r="K11" s="66"/>
      <c r="L11" s="68"/>
      <c r="M11" s="69"/>
      <c r="N11" s="46"/>
      <c r="O11" s="47"/>
      <c r="P11" s="68"/>
      <c r="Q11" s="69"/>
      <c r="R11" s="46"/>
      <c r="S11" s="47"/>
    </row>
    <row r="12" spans="1:19" ht="14.25" customHeight="1" x14ac:dyDescent="0.25">
      <c r="A12" s="43"/>
      <c r="B12" s="45"/>
      <c r="C12" s="45"/>
      <c r="D12" s="45"/>
      <c r="E12" s="45"/>
      <c r="F12" s="61"/>
      <c r="G12" s="55" t="s">
        <v>91</v>
      </c>
      <c r="H12" s="57"/>
      <c r="I12" s="55"/>
      <c r="J12" s="32"/>
      <c r="K12" s="46"/>
      <c r="L12" s="70"/>
      <c r="M12" s="69"/>
      <c r="N12" s="46"/>
      <c r="O12" s="47"/>
      <c r="P12" s="70"/>
      <c r="Q12" s="69"/>
      <c r="R12" s="46"/>
      <c r="S12" s="47"/>
    </row>
    <row r="13" spans="1:19" ht="14.25" customHeight="1" x14ac:dyDescent="0.25">
      <c r="A13" s="43"/>
      <c r="B13" s="45"/>
      <c r="C13" s="45"/>
      <c r="E13" s="45"/>
      <c r="F13" s="65"/>
      <c r="G13" s="57"/>
      <c r="H13" s="58" t="s">
        <v>92</v>
      </c>
      <c r="I13" s="59"/>
      <c r="J13" s="59"/>
      <c r="K13" s="60"/>
      <c r="L13" s="56"/>
      <c r="M13" s="50"/>
      <c r="N13" s="51"/>
      <c r="O13" s="52"/>
      <c r="P13" s="56"/>
      <c r="Q13" s="50"/>
      <c r="R13" s="51"/>
      <c r="S13" s="52"/>
    </row>
    <row r="14" spans="1:19" ht="14.25" customHeight="1" x14ac:dyDescent="0.25">
      <c r="A14" s="43"/>
      <c r="B14" s="45"/>
      <c r="C14" s="45"/>
      <c r="D14" s="45"/>
      <c r="E14" s="45"/>
      <c r="F14" s="49"/>
      <c r="G14" s="34"/>
      <c r="H14" s="58" t="s">
        <v>93</v>
      </c>
      <c r="I14" s="58"/>
      <c r="J14" s="58"/>
      <c r="K14" s="71"/>
      <c r="L14" s="56">
        <v>60</v>
      </c>
      <c r="M14" s="50" t="s">
        <v>63</v>
      </c>
      <c r="N14" s="51">
        <v>24000</v>
      </c>
      <c r="O14" s="52">
        <f>L14*N14</f>
        <v>1440000</v>
      </c>
      <c r="P14" s="56">
        <v>60</v>
      </c>
      <c r="Q14" s="50" t="s">
        <v>63</v>
      </c>
      <c r="R14" s="51">
        <v>24000</v>
      </c>
      <c r="S14" s="52">
        <f>P14*R14</f>
        <v>1440000</v>
      </c>
    </row>
    <row r="15" spans="1:19" ht="14.25" customHeight="1" x14ac:dyDescent="0.25">
      <c r="A15" s="43"/>
      <c r="B15" s="45"/>
      <c r="C15" s="45"/>
      <c r="D15" s="45"/>
      <c r="E15" s="45"/>
      <c r="F15" s="65"/>
      <c r="G15" s="57"/>
      <c r="H15" s="58" t="s">
        <v>94</v>
      </c>
      <c r="I15" s="59"/>
      <c r="J15" s="59"/>
      <c r="K15" s="60"/>
      <c r="L15" s="56"/>
      <c r="M15" s="50"/>
      <c r="N15" s="51"/>
      <c r="O15" s="52"/>
      <c r="P15" s="56"/>
      <c r="Q15" s="50"/>
      <c r="R15" s="51"/>
      <c r="S15" s="52"/>
    </row>
    <row r="16" spans="1:19" ht="14.25" customHeight="1" x14ac:dyDescent="0.25">
      <c r="A16" s="43"/>
      <c r="B16" s="45"/>
      <c r="C16" s="45"/>
      <c r="D16" s="45"/>
      <c r="E16" s="45"/>
      <c r="F16" s="49"/>
      <c r="G16" s="34"/>
      <c r="H16" s="54" t="s">
        <v>95</v>
      </c>
      <c r="I16" s="59"/>
      <c r="J16" s="59"/>
      <c r="K16" s="60"/>
      <c r="L16" s="56">
        <v>180</v>
      </c>
      <c r="M16" s="50" t="s">
        <v>63</v>
      </c>
      <c r="N16" s="51">
        <v>24000</v>
      </c>
      <c r="O16" s="52">
        <f>L16*N16</f>
        <v>4320000</v>
      </c>
      <c r="P16" s="56">
        <v>180</v>
      </c>
      <c r="Q16" s="50" t="s">
        <v>63</v>
      </c>
      <c r="R16" s="51">
        <v>24000</v>
      </c>
      <c r="S16" s="52">
        <f>P16*R16</f>
        <v>4320000</v>
      </c>
    </row>
    <row r="17" spans="1:20" ht="14.25" customHeight="1" x14ac:dyDescent="0.25">
      <c r="A17" s="43"/>
      <c r="B17" s="45"/>
      <c r="C17" s="45"/>
      <c r="D17" s="45"/>
      <c r="E17" s="45"/>
      <c r="F17" s="61"/>
      <c r="G17" s="55" t="s">
        <v>96</v>
      </c>
      <c r="H17" s="57"/>
      <c r="I17" s="55"/>
      <c r="J17" s="32"/>
      <c r="K17" s="46"/>
      <c r="L17" s="70"/>
      <c r="M17" s="69"/>
      <c r="N17" s="46"/>
      <c r="O17" s="47"/>
      <c r="P17" s="70"/>
      <c r="Q17" s="69"/>
      <c r="R17" s="46"/>
      <c r="S17" s="47"/>
    </row>
    <row r="18" spans="1:20" ht="14.25" customHeight="1" x14ac:dyDescent="0.25">
      <c r="A18" s="43"/>
      <c r="B18" s="45"/>
      <c r="C18" s="45"/>
      <c r="D18" s="45"/>
      <c r="E18" s="45"/>
      <c r="F18" s="65"/>
      <c r="G18" s="57"/>
      <c r="H18" s="58" t="s">
        <v>97</v>
      </c>
      <c r="I18" s="59"/>
      <c r="J18" s="59"/>
      <c r="K18" s="60"/>
      <c r="L18" s="56"/>
      <c r="M18" s="50"/>
      <c r="N18" s="51"/>
      <c r="O18" s="52"/>
      <c r="P18" s="56"/>
      <c r="Q18" s="50"/>
      <c r="R18" s="51"/>
      <c r="S18" s="52"/>
    </row>
    <row r="19" spans="1:20" ht="14.25" customHeight="1" x14ac:dyDescent="0.25">
      <c r="A19" s="43"/>
      <c r="B19" s="45"/>
      <c r="C19" s="45"/>
      <c r="D19" s="45"/>
      <c r="E19" s="45"/>
      <c r="F19" s="49"/>
      <c r="G19" s="34"/>
      <c r="H19" s="58" t="s">
        <v>98</v>
      </c>
      <c r="I19" s="58"/>
      <c r="J19" s="58"/>
      <c r="K19" s="71"/>
      <c r="L19" s="56">
        <v>180</v>
      </c>
      <c r="M19" s="50" t="s">
        <v>63</v>
      </c>
      <c r="N19" s="51">
        <v>105000</v>
      </c>
      <c r="O19" s="52">
        <f>L19*N19</f>
        <v>18900000</v>
      </c>
      <c r="P19" s="56">
        <v>180</v>
      </c>
      <c r="Q19" s="50" t="s">
        <v>63</v>
      </c>
      <c r="R19" s="51">
        <v>105000</v>
      </c>
      <c r="S19" s="52">
        <f>P19*R19</f>
        <v>18900000</v>
      </c>
    </row>
    <row r="20" spans="1:20" ht="14.25" customHeight="1" x14ac:dyDescent="0.25">
      <c r="A20" s="43" t="s">
        <v>113</v>
      </c>
      <c r="B20" s="45"/>
      <c r="C20" s="45"/>
      <c r="D20" s="45"/>
      <c r="E20" s="45"/>
      <c r="F20" s="53" t="s">
        <v>114</v>
      </c>
      <c r="G20" s="34"/>
      <c r="H20" s="54"/>
      <c r="I20" s="55"/>
      <c r="J20" s="32"/>
      <c r="K20" s="46"/>
      <c r="L20" s="56"/>
      <c r="M20" s="50"/>
      <c r="N20" s="51"/>
      <c r="O20" s="52"/>
      <c r="P20" s="56"/>
      <c r="Q20" s="50"/>
      <c r="R20" s="51"/>
      <c r="S20" s="52"/>
    </row>
    <row r="21" spans="1:20" ht="14.25" customHeight="1" x14ac:dyDescent="0.25">
      <c r="A21" s="43" t="s">
        <v>99</v>
      </c>
      <c r="B21" s="44"/>
      <c r="C21" s="44"/>
      <c r="D21" s="44"/>
      <c r="E21" s="45"/>
      <c r="F21" s="67" t="s">
        <v>108</v>
      </c>
      <c r="G21" s="57"/>
      <c r="H21" s="57"/>
      <c r="I21" s="57"/>
      <c r="J21" s="57"/>
      <c r="K21" s="66"/>
      <c r="L21" s="68"/>
      <c r="M21" s="69"/>
      <c r="N21" s="46"/>
      <c r="O21" s="47"/>
      <c r="P21" s="68"/>
      <c r="Q21" s="69"/>
      <c r="R21" s="46"/>
      <c r="S21" s="47"/>
    </row>
    <row r="22" spans="1:20" ht="14.25" customHeight="1" x14ac:dyDescent="0.25">
      <c r="A22" s="43"/>
      <c r="B22" s="45"/>
      <c r="C22" s="45"/>
      <c r="D22" s="45"/>
      <c r="E22" s="45"/>
      <c r="F22" s="61"/>
      <c r="G22" s="55" t="s">
        <v>109</v>
      </c>
      <c r="H22" s="57"/>
      <c r="I22" s="55"/>
      <c r="J22" s="32"/>
      <c r="K22" s="46"/>
      <c r="L22" s="70"/>
      <c r="M22" s="69"/>
      <c r="N22" s="46"/>
      <c r="O22" s="47"/>
      <c r="P22" s="70"/>
      <c r="Q22" s="69"/>
      <c r="R22" s="46"/>
      <c r="S22" s="47"/>
    </row>
    <row r="23" spans="1:20" ht="14.25" customHeight="1" x14ac:dyDescent="0.25">
      <c r="A23" s="43"/>
      <c r="B23" s="45"/>
      <c r="C23" s="45"/>
      <c r="D23" s="45"/>
      <c r="E23" s="45"/>
      <c r="F23" s="65"/>
      <c r="G23" s="57"/>
      <c r="H23" s="58" t="s">
        <v>110</v>
      </c>
      <c r="I23" s="59"/>
      <c r="J23" s="59"/>
      <c r="K23" s="60"/>
      <c r="L23" s="56"/>
      <c r="M23" s="50"/>
      <c r="N23" s="51"/>
      <c r="O23" s="52"/>
      <c r="P23" s="56"/>
      <c r="Q23" s="50"/>
      <c r="R23" s="51"/>
      <c r="S23" s="52"/>
    </row>
    <row r="24" spans="1:20" ht="14.25" customHeight="1" x14ac:dyDescent="0.25">
      <c r="A24" s="43"/>
      <c r="B24" s="45"/>
      <c r="C24" s="45"/>
      <c r="D24" s="45"/>
      <c r="E24" s="45"/>
      <c r="F24" s="49"/>
      <c r="G24" s="34"/>
      <c r="H24" s="58" t="s">
        <v>410</v>
      </c>
      <c r="I24" s="58"/>
      <c r="J24" s="58"/>
      <c r="K24" s="71"/>
      <c r="L24" s="56">
        <v>18</v>
      </c>
      <c r="M24" s="50" t="s">
        <v>111</v>
      </c>
      <c r="N24" s="51">
        <v>900000</v>
      </c>
      <c r="O24" s="52">
        <f>L24*N24</f>
        <v>16200000</v>
      </c>
      <c r="P24" s="56">
        <v>18</v>
      </c>
      <c r="Q24" s="50" t="s">
        <v>111</v>
      </c>
      <c r="R24" s="51">
        <v>900000</v>
      </c>
      <c r="S24" s="52">
        <f>P24*R24</f>
        <v>16200000</v>
      </c>
    </row>
    <row r="25" spans="1:20" ht="14.25" customHeight="1" x14ac:dyDescent="0.25">
      <c r="A25" s="43" t="s">
        <v>115</v>
      </c>
      <c r="B25" s="45"/>
      <c r="C25" s="45"/>
      <c r="D25" s="45"/>
      <c r="E25" s="45"/>
      <c r="F25" s="53" t="s">
        <v>116</v>
      </c>
      <c r="G25" s="34"/>
      <c r="H25" s="54"/>
      <c r="I25" s="55"/>
      <c r="J25" s="32"/>
      <c r="K25" s="46"/>
      <c r="L25" s="56"/>
      <c r="M25" s="50"/>
      <c r="N25" s="51"/>
      <c r="O25" s="52"/>
      <c r="P25" s="56"/>
      <c r="Q25" s="50"/>
      <c r="R25" s="51"/>
      <c r="S25" s="52"/>
    </row>
    <row r="26" spans="1:20" ht="14.25" customHeight="1" x14ac:dyDescent="0.25">
      <c r="A26" s="84" t="s">
        <v>64</v>
      </c>
      <c r="B26" s="45"/>
      <c r="C26" s="45"/>
      <c r="D26" s="45"/>
      <c r="E26" s="85"/>
      <c r="F26" s="84" t="s">
        <v>65</v>
      </c>
      <c r="G26" s="34"/>
      <c r="H26" s="54"/>
      <c r="I26" s="59"/>
      <c r="J26" s="59"/>
      <c r="K26" s="60"/>
      <c r="L26" s="56"/>
      <c r="M26" s="50"/>
      <c r="N26" s="51"/>
      <c r="O26" s="52"/>
      <c r="P26" s="56"/>
      <c r="Q26" s="50"/>
      <c r="R26" s="51"/>
      <c r="S26" s="52"/>
    </row>
    <row r="27" spans="1:20" ht="14.25" customHeight="1" x14ac:dyDescent="0.25">
      <c r="A27" s="43"/>
      <c r="B27" s="45"/>
      <c r="C27" s="45"/>
      <c r="D27" s="45"/>
      <c r="E27" s="45"/>
      <c r="F27" s="61"/>
      <c r="G27" s="55" t="s">
        <v>100</v>
      </c>
      <c r="H27" s="57"/>
      <c r="I27" s="55"/>
      <c r="J27" s="32"/>
      <c r="K27" s="46"/>
      <c r="L27" s="70"/>
      <c r="M27" s="69"/>
      <c r="N27" s="46"/>
      <c r="O27" s="47"/>
      <c r="P27" s="70"/>
      <c r="Q27" s="69"/>
      <c r="R27" s="46"/>
      <c r="S27" s="47"/>
    </row>
    <row r="28" spans="1:20" ht="14.25" customHeight="1" x14ac:dyDescent="0.25">
      <c r="A28" s="43"/>
      <c r="B28" s="45"/>
      <c r="C28" s="45"/>
      <c r="D28" s="45"/>
      <c r="E28" s="45"/>
      <c r="F28" s="65"/>
      <c r="G28" s="57"/>
      <c r="H28" s="58" t="s">
        <v>101</v>
      </c>
      <c r="I28" s="59"/>
      <c r="J28" s="59"/>
      <c r="K28" s="60"/>
      <c r="L28" s="56"/>
      <c r="M28" s="50"/>
      <c r="N28" s="51"/>
      <c r="O28" s="52"/>
      <c r="P28" s="56"/>
      <c r="Q28" s="50"/>
      <c r="R28" s="51"/>
      <c r="S28" s="52"/>
    </row>
    <row r="29" spans="1:20" ht="14.25" customHeight="1" x14ac:dyDescent="0.25">
      <c r="A29" s="43"/>
      <c r="B29" s="45"/>
      <c r="C29" s="45"/>
      <c r="D29" s="45"/>
      <c r="E29" s="45"/>
      <c r="F29" s="49"/>
      <c r="G29" s="34"/>
      <c r="H29" s="58" t="s">
        <v>102</v>
      </c>
      <c r="I29" s="58"/>
      <c r="J29" s="58"/>
      <c r="K29" s="71"/>
      <c r="L29" s="56">
        <v>24</v>
      </c>
      <c r="M29" s="50" t="s">
        <v>63</v>
      </c>
      <c r="N29" s="51">
        <v>4200000</v>
      </c>
      <c r="O29" s="52">
        <f>L29*N29</f>
        <v>100800000</v>
      </c>
      <c r="P29" s="56">
        <v>12</v>
      </c>
      <c r="Q29" s="50" t="s">
        <v>63</v>
      </c>
      <c r="R29" s="51">
        <v>4200000</v>
      </c>
      <c r="S29" s="52">
        <f>P29*R29</f>
        <v>50400000</v>
      </c>
      <c r="T29" s="103">
        <f>+O29-S29</f>
        <v>50400000</v>
      </c>
    </row>
    <row r="30" spans="1:20" ht="14.25" customHeight="1" x14ac:dyDescent="0.25">
      <c r="A30" s="43"/>
      <c r="B30" s="45"/>
      <c r="C30" s="45"/>
      <c r="D30" s="45"/>
      <c r="E30" s="45"/>
      <c r="F30" s="65"/>
      <c r="G30" s="57"/>
      <c r="H30" s="58" t="s">
        <v>103</v>
      </c>
      <c r="I30" s="59"/>
      <c r="J30" s="59"/>
      <c r="K30" s="60"/>
      <c r="L30" s="56"/>
      <c r="M30" s="50"/>
      <c r="N30" s="51"/>
      <c r="O30" s="52"/>
      <c r="P30" s="56"/>
      <c r="Q30" s="50"/>
      <c r="R30" s="51"/>
      <c r="S30" s="52"/>
    </row>
    <row r="31" spans="1:20" ht="14.25" customHeight="1" x14ac:dyDescent="0.25">
      <c r="A31" s="43"/>
      <c r="B31" s="45"/>
      <c r="C31" s="45"/>
      <c r="D31" s="45"/>
      <c r="E31" s="45"/>
      <c r="F31" s="49"/>
      <c r="G31" s="34"/>
      <c r="H31" s="54" t="s">
        <v>104</v>
      </c>
      <c r="I31" s="59"/>
      <c r="J31" s="59"/>
      <c r="K31" s="60"/>
      <c r="L31" s="56">
        <v>32</v>
      </c>
      <c r="M31" s="50" t="s">
        <v>63</v>
      </c>
      <c r="N31" s="51">
        <v>4200000</v>
      </c>
      <c r="O31" s="52">
        <f>L31*N31</f>
        <v>134400000</v>
      </c>
      <c r="P31" s="56">
        <v>16</v>
      </c>
      <c r="Q31" s="50" t="s">
        <v>63</v>
      </c>
      <c r="R31" s="51">
        <v>4200000</v>
      </c>
      <c r="S31" s="52">
        <f>P31*R31</f>
        <v>67200000</v>
      </c>
      <c r="T31" s="103">
        <f>+O31-S31</f>
        <v>67200000</v>
      </c>
    </row>
    <row r="32" spans="1:20" ht="14.25" customHeight="1" x14ac:dyDescent="0.25">
      <c r="A32" s="43"/>
      <c r="B32" s="45"/>
      <c r="C32" s="45"/>
      <c r="D32" s="45"/>
      <c r="E32" s="45"/>
      <c r="F32" s="61"/>
      <c r="G32" s="55" t="s">
        <v>105</v>
      </c>
      <c r="H32" s="57"/>
      <c r="I32" s="55"/>
      <c r="J32" s="32"/>
      <c r="K32" s="46"/>
      <c r="L32" s="70"/>
      <c r="M32" s="69"/>
      <c r="N32" s="46"/>
      <c r="O32" s="47"/>
      <c r="P32" s="70"/>
      <c r="Q32" s="69"/>
      <c r="R32" s="46"/>
      <c r="S32" s="47"/>
    </row>
    <row r="33" spans="1:20" ht="14.25" customHeight="1" x14ac:dyDescent="0.25">
      <c r="A33" s="43"/>
      <c r="B33" s="45"/>
      <c r="C33" s="45"/>
      <c r="D33" s="45"/>
      <c r="E33" s="45"/>
      <c r="F33" s="65"/>
      <c r="G33" s="57"/>
      <c r="H33" s="58" t="s">
        <v>106</v>
      </c>
      <c r="I33" s="59"/>
      <c r="J33" s="59"/>
      <c r="K33" s="60"/>
      <c r="L33" s="56"/>
      <c r="M33" s="50"/>
      <c r="N33" s="51"/>
      <c r="O33" s="52"/>
      <c r="P33" s="56"/>
      <c r="Q33" s="50"/>
      <c r="R33" s="51"/>
      <c r="S33" s="52"/>
    </row>
    <row r="34" spans="1:20" ht="14.25" customHeight="1" thickBot="1" x14ac:dyDescent="0.3">
      <c r="A34" s="43"/>
      <c r="B34" s="45"/>
      <c r="C34" s="45"/>
      <c r="D34" s="45"/>
      <c r="E34" s="45"/>
      <c r="F34" s="49"/>
      <c r="G34" s="34"/>
      <c r="H34" s="58" t="s">
        <v>107</v>
      </c>
      <c r="I34" s="58"/>
      <c r="J34" s="58"/>
      <c r="K34" s="71"/>
      <c r="L34" s="56">
        <v>4</v>
      </c>
      <c r="M34" s="50" t="s">
        <v>63</v>
      </c>
      <c r="N34" s="51">
        <v>9000000</v>
      </c>
      <c r="O34" s="52">
        <f>L34*N34</f>
        <v>36000000</v>
      </c>
      <c r="P34" s="56">
        <v>0</v>
      </c>
      <c r="Q34" s="50" t="s">
        <v>63</v>
      </c>
      <c r="R34" s="51">
        <v>9000000</v>
      </c>
      <c r="S34" s="52">
        <f>P34*R34</f>
        <v>0</v>
      </c>
      <c r="T34" s="103">
        <f>+O34-S34</f>
        <v>36000000</v>
      </c>
    </row>
    <row r="35" spans="1:20" ht="14.25" customHeight="1" thickBot="1" x14ac:dyDescent="0.3">
      <c r="A35" s="72"/>
      <c r="B35" s="73"/>
      <c r="C35" s="73"/>
      <c r="D35" s="73"/>
      <c r="E35" s="73"/>
      <c r="F35" s="74"/>
      <c r="G35" s="75"/>
      <c r="H35" s="76"/>
      <c r="I35" s="76"/>
      <c r="J35" s="76"/>
      <c r="K35" s="77"/>
      <c r="L35" s="78"/>
      <c r="M35" s="79"/>
      <c r="N35" s="80"/>
      <c r="O35" s="81">
        <f>SUM(O5:O34)</f>
        <v>321060000</v>
      </c>
      <c r="P35" s="78"/>
      <c r="Q35" s="79"/>
      <c r="R35" s="80"/>
      <c r="S35" s="81">
        <f>SUM(S5:S34)</f>
        <v>167460000</v>
      </c>
    </row>
    <row r="36" spans="1:20" ht="13.5" customHeight="1" x14ac:dyDescent="0.25">
      <c r="I36" s="82"/>
      <c r="J36" s="82"/>
      <c r="K36" s="122"/>
      <c r="L36" s="122"/>
      <c r="M36" s="122"/>
      <c r="N36" s="122"/>
      <c r="O36" s="83"/>
      <c r="P36" s="83"/>
      <c r="Q36" s="83"/>
      <c r="R36" s="83"/>
      <c r="S36" s="83"/>
    </row>
    <row r="37" spans="1:20" ht="14.25" customHeight="1" x14ac:dyDescent="0.25">
      <c r="K37" s="122"/>
      <c r="L37" s="122"/>
      <c r="M37" s="122"/>
      <c r="N37" s="122"/>
      <c r="T37" s="103">
        <f>SUM(T29:T34)</f>
        <v>153600000</v>
      </c>
    </row>
    <row r="38" spans="1:20" x14ac:dyDescent="0.25">
      <c r="K38" s="123"/>
      <c r="L38" s="123"/>
      <c r="M38" s="123"/>
      <c r="N38" s="123"/>
    </row>
  </sheetData>
  <mergeCells count="4">
    <mergeCell ref="J3:O3"/>
    <mergeCell ref="K36:N36"/>
    <mergeCell ref="K37:N37"/>
    <mergeCell ref="K38:N38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40"/>
  <sheetViews>
    <sheetView zoomScale="145" zoomScaleNormal="145" workbookViewId="0">
      <selection activeCell="H22" sqref="H22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384" width="9.109375" style="48"/>
  </cols>
  <sheetData>
    <row r="1" spans="1:15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234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</row>
    <row r="2" spans="1:15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16</v>
      </c>
      <c r="G2" s="34"/>
      <c r="J2" s="35" t="s">
        <v>235</v>
      </c>
      <c r="K2" s="36"/>
      <c r="L2" s="34"/>
      <c r="M2" s="36"/>
      <c r="N2" s="37"/>
      <c r="O2" s="38"/>
    </row>
    <row r="3" spans="1:15" s="32" customFormat="1" ht="50.25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236</v>
      </c>
      <c r="G3" s="40"/>
      <c r="H3" s="42"/>
      <c r="I3" s="42"/>
      <c r="J3" s="120" t="s">
        <v>237</v>
      </c>
      <c r="K3" s="120"/>
      <c r="L3" s="120"/>
      <c r="M3" s="120"/>
      <c r="N3" s="120"/>
      <c r="O3" s="121"/>
    </row>
    <row r="4" spans="1:15" ht="14.25" customHeight="1" x14ac:dyDescent="0.25">
      <c r="A4" s="43" t="s">
        <v>238</v>
      </c>
      <c r="B4" s="45"/>
      <c r="C4" s="45"/>
      <c r="D4" s="45"/>
      <c r="E4" s="45"/>
      <c r="F4" s="53" t="s">
        <v>239</v>
      </c>
      <c r="G4" s="34"/>
      <c r="H4" s="54"/>
      <c r="I4" s="55"/>
      <c r="J4" s="32"/>
      <c r="K4" s="46"/>
      <c r="L4" s="56"/>
      <c r="M4" s="50"/>
      <c r="N4" s="51"/>
      <c r="O4" s="52"/>
    </row>
    <row r="5" spans="1:15" ht="14.25" customHeight="1" x14ac:dyDescent="0.25">
      <c r="A5" s="43" t="s">
        <v>240</v>
      </c>
      <c r="B5" s="45"/>
      <c r="C5" s="45"/>
      <c r="D5" s="45"/>
      <c r="E5" s="45"/>
      <c r="F5" s="53" t="s">
        <v>241</v>
      </c>
      <c r="G5" s="34"/>
      <c r="H5" s="54"/>
      <c r="I5" s="55"/>
      <c r="J5" s="32"/>
      <c r="K5" s="46"/>
      <c r="L5" s="56"/>
      <c r="M5" s="50"/>
      <c r="N5" s="51"/>
      <c r="O5" s="52"/>
    </row>
    <row r="6" spans="1:15" ht="14.25" customHeight="1" x14ac:dyDescent="0.25">
      <c r="A6" s="43"/>
      <c r="B6" s="45"/>
      <c r="C6" s="45"/>
      <c r="D6" s="45"/>
      <c r="E6" s="45"/>
      <c r="F6" s="49"/>
      <c r="G6" s="55" t="s">
        <v>242</v>
      </c>
      <c r="H6" s="57"/>
      <c r="I6" s="55"/>
      <c r="J6" s="32"/>
      <c r="K6" s="46"/>
      <c r="L6" s="56"/>
      <c r="M6" s="50"/>
      <c r="N6" s="51"/>
      <c r="O6" s="52"/>
    </row>
    <row r="7" spans="1:15" ht="14.25" customHeight="1" x14ac:dyDescent="0.25">
      <c r="A7" s="43"/>
      <c r="B7" s="45"/>
      <c r="C7" s="45"/>
      <c r="D7" s="45"/>
      <c r="E7" s="45"/>
      <c r="F7" s="49"/>
      <c r="G7" s="57"/>
      <c r="H7" s="58" t="s">
        <v>243</v>
      </c>
      <c r="I7" s="58"/>
      <c r="J7" s="32"/>
      <c r="K7" s="46"/>
      <c r="L7" s="56"/>
      <c r="M7" s="50"/>
      <c r="N7" s="51"/>
      <c r="O7" s="52"/>
    </row>
    <row r="8" spans="1:15" ht="14.25" customHeight="1" x14ac:dyDescent="0.25">
      <c r="A8" s="43"/>
      <c r="B8" s="45"/>
      <c r="C8" s="45"/>
      <c r="D8" s="45"/>
      <c r="E8" s="45"/>
      <c r="F8" s="49"/>
      <c r="G8" s="34"/>
      <c r="H8" s="54" t="s">
        <v>244</v>
      </c>
      <c r="I8" s="55"/>
      <c r="J8" s="32"/>
      <c r="K8" s="46"/>
      <c r="L8" s="62">
        <v>12</v>
      </c>
      <c r="M8" s="50" t="s">
        <v>251</v>
      </c>
      <c r="N8" s="63">
        <v>2590000</v>
      </c>
      <c r="O8" s="64">
        <f>L8*N8</f>
        <v>31080000</v>
      </c>
    </row>
    <row r="9" spans="1:15" ht="14.25" customHeight="1" x14ac:dyDescent="0.25">
      <c r="A9" s="43"/>
      <c r="B9" s="45"/>
      <c r="C9" s="45"/>
      <c r="D9" s="45"/>
      <c r="E9" s="45"/>
      <c r="F9" s="49"/>
      <c r="G9" s="57"/>
      <c r="H9" s="58" t="s">
        <v>245</v>
      </c>
      <c r="I9" s="58"/>
      <c r="J9" s="32"/>
      <c r="K9" s="46"/>
      <c r="L9" s="56"/>
      <c r="M9" s="50"/>
      <c r="N9" s="51"/>
      <c r="O9" s="52"/>
    </row>
    <row r="10" spans="1:15" ht="14.25" customHeight="1" x14ac:dyDescent="0.25">
      <c r="A10" s="43"/>
      <c r="B10" s="45"/>
      <c r="C10" s="45"/>
      <c r="D10" s="45"/>
      <c r="E10" s="45"/>
      <c r="F10" s="49"/>
      <c r="G10" s="34"/>
      <c r="H10" s="54" t="s">
        <v>246</v>
      </c>
      <c r="I10" s="55"/>
      <c r="J10" s="32"/>
      <c r="K10" s="46"/>
      <c r="L10" s="62">
        <v>24</v>
      </c>
      <c r="M10" s="50" t="s">
        <v>251</v>
      </c>
      <c r="N10" s="63">
        <v>2210000</v>
      </c>
      <c r="O10" s="64">
        <f>L10*N10</f>
        <v>53040000</v>
      </c>
    </row>
    <row r="11" spans="1:15" ht="14.25" customHeight="1" x14ac:dyDescent="0.25">
      <c r="A11" s="43"/>
      <c r="B11" s="45"/>
      <c r="C11" s="45"/>
      <c r="D11" s="45"/>
      <c r="E11" s="45"/>
      <c r="F11" s="49"/>
      <c r="G11" s="57"/>
      <c r="H11" s="58" t="s">
        <v>247</v>
      </c>
      <c r="I11" s="58"/>
      <c r="J11" s="32"/>
      <c r="K11" s="46"/>
      <c r="L11" s="56"/>
      <c r="M11" s="50"/>
      <c r="N11" s="51"/>
      <c r="O11" s="52"/>
    </row>
    <row r="12" spans="1:15" ht="14.25" customHeight="1" x14ac:dyDescent="0.25">
      <c r="A12" s="43"/>
      <c r="B12" s="45"/>
      <c r="C12" s="45"/>
      <c r="D12" s="45"/>
      <c r="E12" s="45"/>
      <c r="F12" s="49"/>
      <c r="G12" s="34"/>
      <c r="H12" s="54" t="s">
        <v>248</v>
      </c>
      <c r="I12" s="55"/>
      <c r="J12" s="32"/>
      <c r="K12" s="46"/>
      <c r="L12" s="62">
        <v>12</v>
      </c>
      <c r="M12" s="50" t="s">
        <v>251</v>
      </c>
      <c r="N12" s="63">
        <v>990000</v>
      </c>
      <c r="O12" s="64">
        <f>L12*N12</f>
        <v>11880000</v>
      </c>
    </row>
    <row r="13" spans="1:15" ht="14.25" customHeight="1" x14ac:dyDescent="0.25">
      <c r="A13" s="43"/>
      <c r="B13" s="45"/>
      <c r="C13" s="45"/>
      <c r="D13" s="45"/>
      <c r="E13" s="45"/>
      <c r="F13" s="49"/>
      <c r="G13" s="57"/>
      <c r="H13" s="58" t="s">
        <v>249</v>
      </c>
      <c r="I13" s="58"/>
      <c r="J13" s="32"/>
      <c r="K13" s="46"/>
      <c r="L13" s="56"/>
      <c r="M13" s="50"/>
      <c r="N13" s="51"/>
      <c r="O13" s="52"/>
    </row>
    <row r="14" spans="1:15" ht="14.25" customHeight="1" x14ac:dyDescent="0.25">
      <c r="A14" s="43"/>
      <c r="B14" s="45"/>
      <c r="C14" s="45"/>
      <c r="D14" s="45"/>
      <c r="E14" s="45"/>
      <c r="F14" s="49"/>
      <c r="G14" s="34"/>
      <c r="H14" s="54" t="s">
        <v>250</v>
      </c>
      <c r="I14" s="55"/>
      <c r="J14" s="32"/>
      <c r="K14" s="46"/>
      <c r="L14" s="62">
        <v>12</v>
      </c>
      <c r="M14" s="50" t="s">
        <v>251</v>
      </c>
      <c r="N14" s="63">
        <v>640000</v>
      </c>
      <c r="O14" s="64">
        <f>L14*N14</f>
        <v>7680000</v>
      </c>
    </row>
    <row r="15" spans="1:15" ht="14.25" customHeight="1" x14ac:dyDescent="0.25">
      <c r="A15" s="43" t="s">
        <v>252</v>
      </c>
      <c r="B15" s="45"/>
      <c r="C15" s="45"/>
      <c r="D15" s="45"/>
      <c r="E15" s="45"/>
      <c r="F15" s="53" t="s">
        <v>253</v>
      </c>
      <c r="G15" s="34"/>
      <c r="H15" s="54"/>
      <c r="I15" s="55"/>
      <c r="J15" s="32"/>
      <c r="K15" s="46"/>
      <c r="L15" s="56"/>
      <c r="M15" s="50"/>
      <c r="N15" s="51"/>
      <c r="O15" s="52"/>
    </row>
    <row r="16" spans="1:15" ht="14.25" customHeight="1" x14ac:dyDescent="0.25">
      <c r="A16" s="43"/>
      <c r="B16" s="45"/>
      <c r="C16" s="45"/>
      <c r="D16" s="45"/>
      <c r="E16" s="45"/>
      <c r="F16" s="49"/>
      <c r="G16" s="55" t="s">
        <v>425</v>
      </c>
      <c r="H16" s="57"/>
      <c r="I16" s="55"/>
      <c r="J16" s="32"/>
      <c r="K16" s="46"/>
      <c r="L16" s="56"/>
      <c r="M16" s="50"/>
      <c r="N16" s="51"/>
      <c r="O16" s="52"/>
    </row>
    <row r="17" spans="1:15" ht="14.25" customHeight="1" x14ac:dyDescent="0.25">
      <c r="A17" s="43"/>
      <c r="B17" s="45"/>
      <c r="C17" s="45"/>
      <c r="D17" s="45"/>
      <c r="E17" s="45"/>
      <c r="F17" s="49"/>
      <c r="G17" s="57"/>
      <c r="H17" s="58" t="s">
        <v>254</v>
      </c>
      <c r="I17" s="58"/>
      <c r="J17" s="32"/>
      <c r="K17" s="46"/>
      <c r="L17" s="56"/>
      <c r="M17" s="50"/>
      <c r="N17" s="51"/>
      <c r="O17" s="52"/>
    </row>
    <row r="18" spans="1:15" ht="14.25" customHeight="1" x14ac:dyDescent="0.25">
      <c r="A18" s="43"/>
      <c r="B18" s="45"/>
      <c r="C18" s="45"/>
      <c r="D18" s="45"/>
      <c r="E18" s="45"/>
      <c r="F18" s="49"/>
      <c r="G18" s="34"/>
      <c r="H18" s="54" t="s">
        <v>255</v>
      </c>
      <c r="I18" s="55"/>
      <c r="J18" s="32"/>
      <c r="K18" s="46"/>
      <c r="L18" s="62">
        <v>12</v>
      </c>
      <c r="M18" s="50" t="s">
        <v>63</v>
      </c>
      <c r="N18" s="63">
        <v>680000</v>
      </c>
      <c r="O18" s="64">
        <f>L18*N18</f>
        <v>8160000</v>
      </c>
    </row>
    <row r="19" spans="1:15" ht="14.25" customHeight="1" x14ac:dyDescent="0.25">
      <c r="A19" s="43" t="s">
        <v>256</v>
      </c>
      <c r="B19" s="45"/>
      <c r="C19" s="45"/>
      <c r="D19" s="45"/>
      <c r="E19" s="45"/>
      <c r="F19" s="53" t="s">
        <v>257</v>
      </c>
      <c r="G19" s="34"/>
      <c r="H19" s="54"/>
      <c r="I19" s="55"/>
      <c r="J19" s="32"/>
      <c r="K19" s="46"/>
      <c r="L19" s="56"/>
      <c r="M19" s="50"/>
      <c r="N19" s="51"/>
      <c r="O19" s="52"/>
    </row>
    <row r="20" spans="1:15" ht="14.25" customHeight="1" x14ac:dyDescent="0.25">
      <c r="A20" s="43" t="s">
        <v>258</v>
      </c>
      <c r="B20" s="45"/>
      <c r="C20" s="45"/>
      <c r="D20" s="45"/>
      <c r="E20" s="45"/>
      <c r="F20" s="53" t="s">
        <v>259</v>
      </c>
      <c r="G20" s="34"/>
      <c r="H20" s="54"/>
      <c r="I20" s="55"/>
      <c r="J20" s="32"/>
      <c r="K20" s="46"/>
      <c r="L20" s="56"/>
      <c r="M20" s="50"/>
      <c r="N20" s="51"/>
      <c r="O20" s="52"/>
    </row>
    <row r="21" spans="1:15" ht="14.25" customHeight="1" x14ac:dyDescent="0.25">
      <c r="A21" s="43"/>
      <c r="B21" s="45"/>
      <c r="C21" s="45"/>
      <c r="D21" s="45"/>
      <c r="E21" s="45"/>
      <c r="F21" s="49"/>
      <c r="G21" s="55" t="s">
        <v>260</v>
      </c>
      <c r="H21" s="57"/>
      <c r="I21" s="55"/>
      <c r="J21" s="32"/>
      <c r="K21" s="46"/>
      <c r="L21" s="56"/>
      <c r="M21" s="50"/>
      <c r="N21" s="51"/>
      <c r="O21" s="52"/>
    </row>
    <row r="22" spans="1:15" ht="14.25" customHeight="1" x14ac:dyDescent="0.25">
      <c r="A22" s="43"/>
      <c r="B22" s="45"/>
      <c r="C22" s="45"/>
      <c r="D22" s="45"/>
      <c r="E22" s="45"/>
      <c r="F22" s="49"/>
      <c r="G22" s="57"/>
      <c r="H22" s="58" t="s">
        <v>422</v>
      </c>
      <c r="I22" s="58"/>
      <c r="J22" s="32"/>
      <c r="K22" s="46"/>
      <c r="L22" s="56"/>
      <c r="M22" s="50"/>
      <c r="N22" s="51"/>
      <c r="O22" s="52"/>
    </row>
    <row r="23" spans="1:15" ht="14.25" customHeight="1" x14ac:dyDescent="0.25">
      <c r="A23" s="43"/>
      <c r="B23" s="45"/>
      <c r="C23" s="45"/>
      <c r="D23" s="45"/>
      <c r="E23" s="45"/>
      <c r="F23" s="49"/>
      <c r="G23" s="34"/>
      <c r="H23" s="54" t="s">
        <v>421</v>
      </c>
      <c r="I23" s="55"/>
      <c r="J23" s="32"/>
      <c r="K23" s="46"/>
      <c r="L23" s="62">
        <v>12</v>
      </c>
      <c r="M23" s="50" t="s">
        <v>251</v>
      </c>
      <c r="N23" s="63">
        <v>640000</v>
      </c>
      <c r="O23" s="64">
        <f>L23*N23</f>
        <v>7680000</v>
      </c>
    </row>
    <row r="24" spans="1:15" ht="14.25" customHeight="1" x14ac:dyDescent="0.25">
      <c r="A24" s="43" t="s">
        <v>160</v>
      </c>
      <c r="B24" s="45"/>
      <c r="C24" s="45"/>
      <c r="D24" s="45"/>
      <c r="E24" s="45"/>
      <c r="F24" s="53" t="s">
        <v>112</v>
      </c>
      <c r="G24" s="34"/>
      <c r="H24" s="54"/>
      <c r="I24" s="55"/>
      <c r="J24" s="32"/>
      <c r="K24" s="46"/>
      <c r="L24" s="56"/>
      <c r="M24" s="50"/>
      <c r="N24" s="51"/>
      <c r="O24" s="52"/>
    </row>
    <row r="25" spans="1:15" ht="14.25" customHeight="1" x14ac:dyDescent="0.25">
      <c r="A25" s="43" t="s">
        <v>261</v>
      </c>
      <c r="B25" s="45"/>
      <c r="C25" s="45"/>
      <c r="D25" s="45"/>
      <c r="E25" s="45"/>
      <c r="F25" s="53" t="s">
        <v>262</v>
      </c>
      <c r="G25" s="34"/>
      <c r="H25" s="54"/>
      <c r="I25" s="55"/>
      <c r="J25" s="32"/>
      <c r="K25" s="46"/>
      <c r="L25" s="56"/>
      <c r="M25" s="50"/>
      <c r="N25" s="51"/>
      <c r="O25" s="52"/>
    </row>
    <row r="26" spans="1:15" ht="14.25" customHeight="1" x14ac:dyDescent="0.25">
      <c r="A26" s="43"/>
      <c r="B26" s="45"/>
      <c r="C26" s="45"/>
      <c r="D26" s="45"/>
      <c r="E26" s="45"/>
      <c r="F26" s="49"/>
      <c r="G26" s="55" t="s">
        <v>263</v>
      </c>
      <c r="H26" s="57"/>
      <c r="I26" s="55"/>
      <c r="J26" s="32"/>
      <c r="K26" s="46"/>
      <c r="L26" s="56"/>
      <c r="M26" s="50"/>
      <c r="N26" s="51"/>
      <c r="O26" s="52"/>
    </row>
    <row r="27" spans="1:15" ht="14.25" customHeight="1" x14ac:dyDescent="0.25">
      <c r="A27" s="43"/>
      <c r="B27" s="45"/>
      <c r="C27" s="45"/>
      <c r="D27" s="45"/>
      <c r="E27" s="45"/>
      <c r="F27" s="49"/>
      <c r="G27" s="57"/>
      <c r="H27" s="58" t="s">
        <v>264</v>
      </c>
      <c r="I27" s="58"/>
      <c r="J27" s="32"/>
      <c r="K27" s="46"/>
      <c r="L27" s="56"/>
      <c r="M27" s="50"/>
      <c r="N27" s="51"/>
      <c r="O27" s="52"/>
    </row>
    <row r="28" spans="1:15" ht="14.25" customHeight="1" x14ac:dyDescent="0.25">
      <c r="A28" s="43"/>
      <c r="B28" s="45"/>
      <c r="C28" s="45"/>
      <c r="D28" s="45"/>
      <c r="E28" s="45"/>
      <c r="F28" s="49"/>
      <c r="G28" s="34"/>
      <c r="H28" s="54" t="s">
        <v>265</v>
      </c>
      <c r="I28" s="55"/>
      <c r="J28" s="32"/>
      <c r="K28" s="46"/>
      <c r="L28" s="62">
        <v>9</v>
      </c>
      <c r="M28" s="50" t="s">
        <v>266</v>
      </c>
      <c r="N28" s="63">
        <v>1000000</v>
      </c>
      <c r="O28" s="64">
        <f>L28*N28</f>
        <v>9000000</v>
      </c>
    </row>
    <row r="29" spans="1:15" ht="14.25" customHeight="1" x14ac:dyDescent="0.25">
      <c r="A29" s="43"/>
      <c r="B29" s="45"/>
      <c r="C29" s="45"/>
      <c r="D29" s="45"/>
      <c r="E29" s="45"/>
      <c r="F29" s="49"/>
      <c r="G29" s="57"/>
      <c r="H29" s="58" t="s">
        <v>267</v>
      </c>
      <c r="I29" s="58"/>
      <c r="J29" s="32"/>
      <c r="K29" s="46"/>
      <c r="L29" s="56"/>
      <c r="M29" s="50"/>
      <c r="N29" s="51"/>
      <c r="O29" s="52"/>
    </row>
    <row r="30" spans="1:15" ht="14.25" customHeight="1" x14ac:dyDescent="0.25">
      <c r="A30" s="43"/>
      <c r="B30" s="45"/>
      <c r="C30" s="45"/>
      <c r="D30" s="45"/>
      <c r="E30" s="45"/>
      <c r="F30" s="49"/>
      <c r="G30" s="34"/>
      <c r="H30" s="54" t="s">
        <v>265</v>
      </c>
      <c r="I30" s="55"/>
      <c r="J30" s="32"/>
      <c r="K30" s="46"/>
      <c r="L30" s="62">
        <v>9</v>
      </c>
      <c r="M30" s="50" t="s">
        <v>266</v>
      </c>
      <c r="N30" s="63">
        <v>1000000</v>
      </c>
      <c r="O30" s="64">
        <f>L30*N30</f>
        <v>9000000</v>
      </c>
    </row>
    <row r="31" spans="1:15" ht="14.25" customHeight="1" x14ac:dyDescent="0.25">
      <c r="A31" s="43"/>
      <c r="B31" s="45"/>
      <c r="C31" s="45"/>
      <c r="D31" s="45"/>
      <c r="E31" s="45"/>
      <c r="F31" s="49"/>
      <c r="G31" s="57"/>
      <c r="H31" s="58" t="s">
        <v>268</v>
      </c>
      <c r="I31" s="58"/>
      <c r="J31" s="32"/>
      <c r="K31" s="46"/>
      <c r="L31" s="56"/>
      <c r="M31" s="50"/>
      <c r="N31" s="51"/>
      <c r="O31" s="52"/>
    </row>
    <row r="32" spans="1:15" ht="14.25" customHeight="1" x14ac:dyDescent="0.25">
      <c r="A32" s="43"/>
      <c r="B32" s="45"/>
      <c r="C32" s="45"/>
      <c r="D32" s="45"/>
      <c r="E32" s="45"/>
      <c r="F32" s="49"/>
      <c r="G32" s="34"/>
      <c r="H32" s="54" t="s">
        <v>269</v>
      </c>
      <c r="I32" s="55"/>
      <c r="J32" s="32"/>
      <c r="K32" s="46"/>
      <c r="L32" s="62">
        <v>12</v>
      </c>
      <c r="M32" s="50" t="s">
        <v>266</v>
      </c>
      <c r="N32" s="63">
        <v>1000000</v>
      </c>
      <c r="O32" s="64">
        <f>L32*N32</f>
        <v>12000000</v>
      </c>
    </row>
    <row r="33" spans="1:15" ht="14.25" customHeight="1" x14ac:dyDescent="0.25">
      <c r="A33" s="43" t="s">
        <v>81</v>
      </c>
      <c r="B33" s="45"/>
      <c r="C33" s="45"/>
      <c r="D33" s="45"/>
      <c r="E33" s="45"/>
      <c r="F33" s="53" t="s">
        <v>82</v>
      </c>
      <c r="G33" s="34"/>
      <c r="H33" s="54"/>
      <c r="I33" s="55"/>
      <c r="J33" s="32"/>
      <c r="K33" s="46"/>
      <c r="L33" s="56"/>
      <c r="M33" s="50"/>
      <c r="N33" s="51"/>
      <c r="O33" s="52"/>
    </row>
    <row r="34" spans="1:15" ht="14.25" customHeight="1" x14ac:dyDescent="0.25">
      <c r="A34" s="43"/>
      <c r="B34" s="45"/>
      <c r="C34" s="45"/>
      <c r="D34" s="45"/>
      <c r="E34" s="45"/>
      <c r="F34" s="49"/>
      <c r="G34" s="57"/>
      <c r="H34" s="58" t="s">
        <v>270</v>
      </c>
      <c r="I34" s="58"/>
      <c r="J34" s="32"/>
      <c r="K34" s="46"/>
      <c r="L34" s="56"/>
      <c r="M34" s="50"/>
      <c r="N34" s="51"/>
      <c r="O34" s="52"/>
    </row>
    <row r="35" spans="1:15" ht="14.25" customHeight="1" x14ac:dyDescent="0.25">
      <c r="A35" s="43"/>
      <c r="B35" s="45"/>
      <c r="C35" s="45"/>
      <c r="D35" s="45"/>
      <c r="E35" s="45"/>
      <c r="F35" s="49"/>
      <c r="G35" s="54" t="s">
        <v>423</v>
      </c>
      <c r="I35" s="55"/>
      <c r="J35" s="32"/>
      <c r="K35" s="46"/>
      <c r="L35" s="62">
        <v>1001</v>
      </c>
      <c r="M35" s="50" t="s">
        <v>271</v>
      </c>
      <c r="N35" s="63">
        <v>500</v>
      </c>
      <c r="O35" s="64">
        <f>L35*N35</f>
        <v>500500</v>
      </c>
    </row>
    <row r="36" spans="1:15" ht="14.25" customHeight="1" thickBot="1" x14ac:dyDescent="0.3">
      <c r="A36" s="43"/>
      <c r="B36" s="45"/>
      <c r="C36" s="45"/>
      <c r="D36" s="45"/>
      <c r="E36" s="45"/>
      <c r="F36" s="49"/>
      <c r="G36" s="34"/>
      <c r="H36" s="54" t="s">
        <v>424</v>
      </c>
      <c r="I36" s="55"/>
      <c r="J36" s="32"/>
      <c r="K36" s="46"/>
      <c r="L36" s="62">
        <v>3467</v>
      </c>
      <c r="M36" s="50" t="s">
        <v>271</v>
      </c>
      <c r="N36" s="63">
        <v>200</v>
      </c>
      <c r="O36" s="64">
        <f>L36*N36</f>
        <v>693400</v>
      </c>
    </row>
    <row r="37" spans="1:15" ht="14.25" customHeight="1" thickBot="1" x14ac:dyDescent="0.3">
      <c r="A37" s="72"/>
      <c r="B37" s="73"/>
      <c r="C37" s="73"/>
      <c r="D37" s="73"/>
      <c r="E37" s="73"/>
      <c r="F37" s="74"/>
      <c r="G37" s="75"/>
      <c r="H37" s="76"/>
      <c r="I37" s="76"/>
      <c r="J37" s="76"/>
      <c r="K37" s="77"/>
      <c r="L37" s="78"/>
      <c r="M37" s="79"/>
      <c r="N37" s="80"/>
      <c r="O37" s="81">
        <f>SUM(O5:O36)</f>
        <v>150713900</v>
      </c>
    </row>
    <row r="38" spans="1:15" ht="13.5" customHeight="1" x14ac:dyDescent="0.25">
      <c r="I38" s="82"/>
      <c r="J38" s="82"/>
      <c r="K38" s="122"/>
      <c r="L38" s="122"/>
      <c r="M38" s="122"/>
      <c r="N38" s="122"/>
      <c r="O38" s="83"/>
    </row>
    <row r="39" spans="1:15" ht="14.25" customHeight="1" x14ac:dyDescent="0.25">
      <c r="K39" s="122"/>
      <c r="L39" s="122"/>
      <c r="M39" s="122"/>
      <c r="N39" s="122"/>
    </row>
    <row r="40" spans="1:15" x14ac:dyDescent="0.25">
      <c r="K40" s="123"/>
      <c r="L40" s="123"/>
      <c r="M40" s="123"/>
      <c r="N40" s="123"/>
    </row>
  </sheetData>
  <mergeCells count="4">
    <mergeCell ref="J3:O3"/>
    <mergeCell ref="K38:N38"/>
    <mergeCell ref="K39:N39"/>
    <mergeCell ref="K40:N40"/>
  </mergeCells>
  <pageMargins left="0.39370078740157499" right="0.39370078740157499" top="0.196850393700787" bottom="0.59055118110236204" header="0.196850393700787" footer="0.196850393700787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O16"/>
  <sheetViews>
    <sheetView zoomScale="145" zoomScaleNormal="145" workbookViewId="0">
      <selection activeCell="O13" sqref="O13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384" width="9.109375" style="48"/>
  </cols>
  <sheetData>
    <row r="1" spans="1:15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</row>
    <row r="2" spans="1:15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20</v>
      </c>
      <c r="G2" s="34"/>
      <c r="J2" s="35" t="s">
        <v>130</v>
      </c>
      <c r="K2" s="36"/>
      <c r="L2" s="34"/>
      <c r="M2" s="36"/>
      <c r="N2" s="37"/>
      <c r="O2" s="38"/>
    </row>
    <row r="3" spans="1:15" s="32" customFormat="1" ht="28.5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158</v>
      </c>
      <c r="G3" s="40"/>
      <c r="H3" s="42"/>
      <c r="I3" s="42"/>
      <c r="J3" s="120" t="s">
        <v>159</v>
      </c>
      <c r="K3" s="120"/>
      <c r="L3" s="120"/>
      <c r="M3" s="120"/>
      <c r="N3" s="120"/>
      <c r="O3" s="121"/>
    </row>
    <row r="4" spans="1:15" ht="14.25" customHeight="1" x14ac:dyDescent="0.25">
      <c r="A4" s="43" t="s">
        <v>160</v>
      </c>
      <c r="B4" s="45"/>
      <c r="C4" s="45"/>
      <c r="D4" s="45"/>
      <c r="E4" s="45"/>
      <c r="F4" s="53" t="s">
        <v>161</v>
      </c>
      <c r="G4" s="34"/>
      <c r="H4" s="54"/>
      <c r="I4" s="55"/>
      <c r="J4" s="32"/>
      <c r="K4" s="46"/>
      <c r="L4" s="56"/>
      <c r="M4" s="50"/>
      <c r="N4" s="51"/>
      <c r="O4" s="52"/>
    </row>
    <row r="5" spans="1:15" ht="14.25" customHeight="1" x14ac:dyDescent="0.25">
      <c r="A5" s="43" t="s">
        <v>162</v>
      </c>
      <c r="B5" s="45"/>
      <c r="C5" s="45"/>
      <c r="D5" s="45"/>
      <c r="E5" s="45"/>
      <c r="F5" s="53" t="s">
        <v>163</v>
      </c>
      <c r="G5" s="34"/>
      <c r="H5" s="54"/>
      <c r="I5" s="55"/>
      <c r="J5" s="32"/>
      <c r="K5" s="46"/>
      <c r="L5" s="56"/>
      <c r="M5" s="50"/>
      <c r="N5" s="51"/>
      <c r="O5" s="52"/>
    </row>
    <row r="6" spans="1:15" ht="14.25" customHeight="1" x14ac:dyDescent="0.25">
      <c r="A6" s="43"/>
      <c r="B6" s="45"/>
      <c r="C6" s="45"/>
      <c r="D6" s="45"/>
      <c r="E6" s="45"/>
      <c r="F6" s="49"/>
      <c r="G6" s="55" t="s">
        <v>164</v>
      </c>
      <c r="H6" s="57"/>
      <c r="I6" s="55"/>
      <c r="J6" s="32"/>
      <c r="K6" s="46"/>
      <c r="L6" s="56"/>
      <c r="M6" s="50"/>
      <c r="N6" s="51"/>
      <c r="O6" s="52"/>
    </row>
    <row r="7" spans="1:15" ht="14.25" customHeight="1" x14ac:dyDescent="0.25">
      <c r="A7" s="43"/>
      <c r="B7" s="45"/>
      <c r="C7" s="45"/>
      <c r="D7" s="45"/>
      <c r="E7" s="45"/>
      <c r="F7" s="49"/>
      <c r="G7" s="57"/>
      <c r="H7" s="58" t="s">
        <v>165</v>
      </c>
      <c r="I7" s="58"/>
      <c r="J7" s="32"/>
      <c r="K7" s="46"/>
      <c r="L7" s="56"/>
      <c r="M7" s="50"/>
      <c r="N7" s="51"/>
      <c r="O7" s="52"/>
    </row>
    <row r="8" spans="1:15" ht="14.25" customHeight="1" x14ac:dyDescent="0.25">
      <c r="A8" s="43"/>
      <c r="B8" s="45"/>
      <c r="C8" s="45"/>
      <c r="D8" s="45"/>
      <c r="E8" s="45"/>
      <c r="F8" s="49"/>
      <c r="G8" s="34"/>
      <c r="H8" s="54" t="s">
        <v>382</v>
      </c>
      <c r="I8" s="55"/>
      <c r="J8" s="32"/>
      <c r="K8" s="46"/>
      <c r="L8" s="62">
        <v>26</v>
      </c>
      <c r="M8" s="50" t="s">
        <v>166</v>
      </c>
      <c r="N8" s="63">
        <v>1500000</v>
      </c>
      <c r="O8" s="64">
        <f>L8*N8</f>
        <v>39000000</v>
      </c>
    </row>
    <row r="9" spans="1:15" ht="14.25" customHeight="1" x14ac:dyDescent="0.25">
      <c r="A9" s="43" t="s">
        <v>167</v>
      </c>
      <c r="B9" s="45"/>
      <c r="C9" s="45"/>
      <c r="D9" s="45"/>
      <c r="E9" s="45"/>
      <c r="F9" s="53" t="s">
        <v>168</v>
      </c>
      <c r="G9" s="34"/>
      <c r="H9" s="54"/>
      <c r="I9" s="55"/>
      <c r="J9" s="32"/>
      <c r="K9" s="46"/>
      <c r="L9" s="56"/>
      <c r="M9" s="50"/>
      <c r="N9" s="51"/>
      <c r="O9" s="52"/>
    </row>
    <row r="10" spans="1:15" ht="14.25" customHeight="1" x14ac:dyDescent="0.25">
      <c r="A10" s="43"/>
      <c r="B10" s="45"/>
      <c r="C10" s="45"/>
      <c r="D10" s="45"/>
      <c r="E10" s="45"/>
      <c r="F10" s="49"/>
      <c r="G10" s="55" t="s">
        <v>169</v>
      </c>
      <c r="H10" s="57"/>
      <c r="I10" s="55"/>
      <c r="J10" s="32"/>
      <c r="K10" s="46"/>
      <c r="L10" s="56"/>
      <c r="M10" s="50"/>
      <c r="N10" s="51"/>
      <c r="O10" s="52"/>
    </row>
    <row r="11" spans="1:15" ht="14.25" customHeight="1" x14ac:dyDescent="0.25">
      <c r="A11" s="43"/>
      <c r="B11" s="45"/>
      <c r="C11" s="45"/>
      <c r="D11" s="45"/>
      <c r="E11" s="45"/>
      <c r="F11" s="49"/>
      <c r="G11" s="57"/>
      <c r="H11" s="58" t="s">
        <v>170</v>
      </c>
      <c r="I11" s="58"/>
      <c r="J11" s="32"/>
      <c r="K11" s="46"/>
      <c r="L11" s="56"/>
      <c r="M11" s="50"/>
      <c r="N11" s="51"/>
      <c r="O11" s="52"/>
    </row>
    <row r="12" spans="1:15" ht="14.25" customHeight="1" thickBot="1" x14ac:dyDescent="0.3">
      <c r="A12" s="43"/>
      <c r="B12" s="45"/>
      <c r="C12" s="45"/>
      <c r="D12" s="45"/>
      <c r="E12" s="45"/>
      <c r="F12" s="49"/>
      <c r="G12" s="34"/>
      <c r="H12" s="54" t="s">
        <v>171</v>
      </c>
      <c r="I12" s="55"/>
      <c r="J12" s="32"/>
      <c r="K12" s="46"/>
      <c r="L12" s="62">
        <v>15</v>
      </c>
      <c r="M12" s="50" t="s">
        <v>166</v>
      </c>
      <c r="N12" s="63">
        <v>915000</v>
      </c>
      <c r="O12" s="64">
        <f>L12*N12</f>
        <v>13725000</v>
      </c>
    </row>
    <row r="13" spans="1:15" ht="14.25" customHeight="1" thickBot="1" x14ac:dyDescent="0.3">
      <c r="A13" s="72"/>
      <c r="B13" s="73"/>
      <c r="C13" s="73"/>
      <c r="D13" s="73"/>
      <c r="E13" s="73"/>
      <c r="F13" s="74"/>
      <c r="G13" s="75"/>
      <c r="H13" s="76"/>
      <c r="I13" s="76"/>
      <c r="J13" s="76"/>
      <c r="K13" s="77"/>
      <c r="L13" s="78"/>
      <c r="M13" s="79"/>
      <c r="N13" s="80"/>
      <c r="O13" s="81">
        <f>SUM(O5:O12)</f>
        <v>52725000</v>
      </c>
    </row>
    <row r="14" spans="1:15" ht="13.5" customHeight="1" x14ac:dyDescent="0.25">
      <c r="I14" s="82"/>
      <c r="J14" s="82"/>
      <c r="K14" s="122"/>
      <c r="L14" s="122"/>
      <c r="M14" s="122"/>
      <c r="N14" s="122"/>
      <c r="O14" s="83"/>
    </row>
    <row r="15" spans="1:15" ht="14.25" customHeight="1" x14ac:dyDescent="0.25">
      <c r="K15" s="122"/>
      <c r="L15" s="122"/>
      <c r="M15" s="122"/>
      <c r="N15" s="122"/>
    </row>
    <row r="16" spans="1:15" x14ac:dyDescent="0.25">
      <c r="K16" s="123"/>
      <c r="L16" s="123"/>
      <c r="M16" s="123"/>
      <c r="N16" s="123"/>
    </row>
  </sheetData>
  <mergeCells count="4">
    <mergeCell ref="J3:O3"/>
    <mergeCell ref="K14:N14"/>
    <mergeCell ref="K15:N15"/>
    <mergeCell ref="K16:N16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T19"/>
  <sheetViews>
    <sheetView zoomScale="145" zoomScaleNormal="145" workbookViewId="0">
      <selection activeCell="O13" sqref="O13:O15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" width="7.88671875" style="48" customWidth="1"/>
    <col min="17" max="17" width="10" style="48" customWidth="1"/>
    <col min="18" max="18" width="12.44140625" style="48" customWidth="1"/>
    <col min="19" max="19" width="20" style="48" customWidth="1"/>
    <col min="20" max="20" width="13.109375" style="48" customWidth="1"/>
    <col min="21" max="16384" width="9.109375" style="48"/>
  </cols>
  <sheetData>
    <row r="1" spans="1:20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  <c r="P1" s="30"/>
      <c r="Q1" s="30"/>
      <c r="R1" s="30"/>
      <c r="S1" s="31"/>
    </row>
    <row r="2" spans="1:20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20</v>
      </c>
      <c r="G2" s="34"/>
      <c r="J2" s="35" t="s">
        <v>130</v>
      </c>
      <c r="K2" s="36"/>
      <c r="L2" s="34"/>
      <c r="M2" s="36"/>
      <c r="N2" s="37"/>
      <c r="O2" s="38"/>
      <c r="P2" s="34"/>
      <c r="Q2" s="36"/>
      <c r="R2" s="37"/>
      <c r="S2" s="38"/>
    </row>
    <row r="3" spans="1:20" s="32" customFormat="1" ht="44.4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24</v>
      </c>
      <c r="G3" s="40"/>
      <c r="H3" s="42"/>
      <c r="I3" s="42"/>
      <c r="J3" s="120" t="s">
        <v>131</v>
      </c>
      <c r="K3" s="120"/>
      <c r="L3" s="120"/>
      <c r="M3" s="120"/>
      <c r="N3" s="120"/>
      <c r="O3" s="121"/>
      <c r="P3" s="102"/>
      <c r="Q3" s="102"/>
      <c r="R3" s="102"/>
      <c r="S3" s="102"/>
    </row>
    <row r="4" spans="1:20" ht="14.25" customHeight="1" x14ac:dyDescent="0.25">
      <c r="A4" s="43" t="s">
        <v>117</v>
      </c>
      <c r="B4" s="45"/>
      <c r="C4" s="45"/>
      <c r="D4" s="45"/>
      <c r="E4" s="45"/>
      <c r="F4" s="53" t="s">
        <v>118</v>
      </c>
      <c r="G4" s="34"/>
      <c r="H4" s="54"/>
      <c r="I4" s="55"/>
      <c r="J4" s="32"/>
      <c r="K4" s="46"/>
      <c r="L4" s="56"/>
      <c r="M4" s="50"/>
      <c r="N4" s="51"/>
      <c r="O4" s="52"/>
      <c r="P4" s="56"/>
      <c r="Q4" s="50"/>
      <c r="R4" s="51"/>
      <c r="S4" s="52"/>
    </row>
    <row r="5" spans="1:20" ht="14.25" customHeight="1" x14ac:dyDescent="0.25">
      <c r="A5" s="43" t="s">
        <v>119</v>
      </c>
      <c r="B5" s="45"/>
      <c r="C5" s="45"/>
      <c r="D5" s="45"/>
      <c r="E5" s="45"/>
      <c r="F5" s="53" t="s">
        <v>120</v>
      </c>
      <c r="G5" s="34"/>
      <c r="H5" s="54"/>
      <c r="I5" s="55"/>
      <c r="J5" s="32"/>
      <c r="K5" s="46"/>
      <c r="L5" s="56"/>
      <c r="M5" s="50"/>
      <c r="N5" s="51"/>
      <c r="O5" s="52"/>
      <c r="P5" s="56"/>
      <c r="Q5" s="50"/>
      <c r="R5" s="51"/>
      <c r="S5" s="52"/>
    </row>
    <row r="6" spans="1:20" ht="14.25" customHeight="1" x14ac:dyDescent="0.25">
      <c r="A6" s="43"/>
      <c r="B6" s="45"/>
      <c r="C6" s="45"/>
      <c r="D6" s="45"/>
      <c r="E6" s="45"/>
      <c r="F6" s="49"/>
      <c r="G6" s="55" t="s">
        <v>121</v>
      </c>
      <c r="H6" s="57"/>
      <c r="I6" s="55"/>
      <c r="J6" s="32"/>
      <c r="K6" s="46"/>
      <c r="L6" s="56"/>
      <c r="M6" s="50"/>
      <c r="N6" s="51"/>
      <c r="O6" s="52"/>
      <c r="P6" s="56"/>
      <c r="Q6" s="50"/>
      <c r="R6" s="51"/>
      <c r="S6" s="52"/>
    </row>
    <row r="7" spans="1:20" ht="14.25" customHeight="1" x14ac:dyDescent="0.25">
      <c r="A7" s="43"/>
      <c r="B7" s="45"/>
      <c r="C7" s="45"/>
      <c r="D7" s="45"/>
      <c r="E7" s="45"/>
      <c r="F7" s="49"/>
      <c r="G7" s="57"/>
      <c r="H7" s="58" t="s">
        <v>122</v>
      </c>
      <c r="I7" s="58"/>
      <c r="J7" s="32"/>
      <c r="K7" s="46"/>
      <c r="L7" s="56"/>
      <c r="M7" s="50"/>
      <c r="N7" s="51"/>
      <c r="O7" s="52"/>
      <c r="P7" s="56"/>
      <c r="Q7" s="50"/>
      <c r="R7" s="51"/>
      <c r="S7" s="52"/>
    </row>
    <row r="8" spans="1:20" ht="14.25" customHeight="1" x14ac:dyDescent="0.25">
      <c r="A8" s="43"/>
      <c r="B8" s="45"/>
      <c r="C8" s="45"/>
      <c r="D8" s="45"/>
      <c r="E8" s="45"/>
      <c r="F8" s="49"/>
      <c r="G8" s="34"/>
      <c r="H8" s="54" t="s">
        <v>420</v>
      </c>
      <c r="I8" s="55"/>
      <c r="J8" s="32"/>
      <c r="K8" s="46"/>
      <c r="L8" s="62">
        <v>8</v>
      </c>
      <c r="M8" s="50" t="s">
        <v>63</v>
      </c>
      <c r="N8" s="63">
        <v>3000000</v>
      </c>
      <c r="O8" s="64">
        <f>L8*N8</f>
        <v>24000000</v>
      </c>
      <c r="P8" s="62">
        <v>8</v>
      </c>
      <c r="Q8" s="50" t="s">
        <v>63</v>
      </c>
      <c r="R8" s="63">
        <v>3000000</v>
      </c>
      <c r="S8" s="64">
        <f>P8*R8</f>
        <v>24000000</v>
      </c>
    </row>
    <row r="9" spans="1:20" ht="14.25" customHeight="1" x14ac:dyDescent="0.25">
      <c r="A9" s="43" t="s">
        <v>123</v>
      </c>
      <c r="B9" s="45"/>
      <c r="C9" s="45"/>
      <c r="D9" s="45"/>
      <c r="E9" s="45"/>
      <c r="F9" s="53" t="s">
        <v>116</v>
      </c>
      <c r="G9" s="34"/>
      <c r="H9" s="54"/>
      <c r="I9" s="55"/>
      <c r="J9" s="32"/>
      <c r="K9" s="46"/>
      <c r="L9" s="56"/>
      <c r="M9" s="50"/>
      <c r="N9" s="51"/>
      <c r="O9" s="52"/>
      <c r="P9" s="56"/>
      <c r="Q9" s="50"/>
      <c r="R9" s="51"/>
      <c r="S9" s="52"/>
    </row>
    <row r="10" spans="1:20" ht="14.25" customHeight="1" x14ac:dyDescent="0.25">
      <c r="A10" s="43" t="s">
        <v>64</v>
      </c>
      <c r="B10" s="44"/>
      <c r="C10" s="44"/>
      <c r="D10" s="44"/>
      <c r="E10" s="45"/>
      <c r="F10" s="67" t="s">
        <v>65</v>
      </c>
      <c r="G10" s="57"/>
      <c r="H10" s="57"/>
      <c r="I10" s="57"/>
      <c r="J10" s="57"/>
      <c r="K10" s="66"/>
      <c r="L10" s="68"/>
      <c r="M10" s="69"/>
      <c r="N10" s="46"/>
      <c r="O10" s="47"/>
      <c r="P10" s="68"/>
      <c r="Q10" s="69"/>
      <c r="R10" s="46"/>
      <c r="S10" s="47"/>
    </row>
    <row r="11" spans="1:20" ht="14.25" customHeight="1" x14ac:dyDescent="0.25">
      <c r="A11" s="43"/>
      <c r="B11" s="45"/>
      <c r="C11" s="45"/>
      <c r="D11" s="45"/>
      <c r="E11" s="45"/>
      <c r="F11" s="61"/>
      <c r="G11" s="55" t="s">
        <v>124</v>
      </c>
      <c r="H11" s="57"/>
      <c r="I11" s="55"/>
      <c r="J11" s="32"/>
      <c r="K11" s="46"/>
      <c r="L11" s="70"/>
      <c r="M11" s="69"/>
      <c r="N11" s="46"/>
      <c r="O11" s="47"/>
      <c r="P11" s="70"/>
      <c r="Q11" s="69"/>
      <c r="R11" s="46"/>
      <c r="S11" s="47"/>
    </row>
    <row r="12" spans="1:20" ht="14.25" customHeight="1" x14ac:dyDescent="0.25">
      <c r="A12" s="43"/>
      <c r="B12" s="45"/>
      <c r="C12" s="45"/>
      <c r="E12" s="45"/>
      <c r="F12" s="65"/>
      <c r="G12" s="57"/>
      <c r="H12" s="58" t="s">
        <v>125</v>
      </c>
      <c r="I12" s="59"/>
      <c r="J12" s="59"/>
      <c r="K12" s="60"/>
      <c r="L12" s="56"/>
      <c r="M12" s="50"/>
      <c r="N12" s="51"/>
      <c r="O12" s="52"/>
      <c r="P12" s="56"/>
      <c r="Q12" s="50"/>
      <c r="R12" s="51"/>
      <c r="S12" s="52"/>
    </row>
    <row r="13" spans="1:20" ht="14.25" customHeight="1" x14ac:dyDescent="0.25">
      <c r="A13" s="43"/>
      <c r="B13" s="45"/>
      <c r="C13" s="45"/>
      <c r="D13" s="45"/>
      <c r="E13" s="45"/>
      <c r="F13" s="49"/>
      <c r="G13" s="34"/>
      <c r="H13" s="58" t="s">
        <v>102</v>
      </c>
      <c r="I13" s="58"/>
      <c r="J13" s="58"/>
      <c r="K13" s="71"/>
      <c r="L13" s="56">
        <v>16</v>
      </c>
      <c r="M13" s="50" t="s">
        <v>63</v>
      </c>
      <c r="N13" s="51">
        <v>4200000</v>
      </c>
      <c r="O13" s="52">
        <f>L13*N13</f>
        <v>67200000</v>
      </c>
      <c r="P13" s="56">
        <v>8</v>
      </c>
      <c r="Q13" s="50" t="s">
        <v>63</v>
      </c>
      <c r="R13" s="51">
        <v>4200000</v>
      </c>
      <c r="S13" s="52">
        <f>P13*R13</f>
        <v>33600000</v>
      </c>
      <c r="T13" s="103">
        <f>+O13-S13</f>
        <v>33600000</v>
      </c>
    </row>
    <row r="14" spans="1:20" ht="14.25" customHeight="1" x14ac:dyDescent="0.25">
      <c r="A14" s="43"/>
      <c r="B14" s="45"/>
      <c r="C14" s="45"/>
      <c r="D14" s="45"/>
      <c r="E14" s="45"/>
      <c r="F14" s="65"/>
      <c r="G14" s="57"/>
      <c r="H14" s="58" t="s">
        <v>126</v>
      </c>
      <c r="I14" s="59"/>
      <c r="J14" s="59"/>
      <c r="K14" s="60"/>
      <c r="L14" s="56"/>
      <c r="M14" s="50"/>
      <c r="N14" s="51"/>
      <c r="O14" s="52"/>
      <c r="P14" s="56"/>
      <c r="Q14" s="50"/>
      <c r="R14" s="51"/>
      <c r="S14" s="52"/>
    </row>
    <row r="15" spans="1:20" ht="14.25" customHeight="1" thickBot="1" x14ac:dyDescent="0.3">
      <c r="A15" s="43"/>
      <c r="B15" s="45"/>
      <c r="C15" s="45"/>
      <c r="D15" s="45"/>
      <c r="E15" s="45"/>
      <c r="F15" s="49"/>
      <c r="G15" s="34"/>
      <c r="H15" s="54" t="s">
        <v>127</v>
      </c>
      <c r="I15" s="59"/>
      <c r="J15" s="59"/>
      <c r="K15" s="60"/>
      <c r="L15" s="56">
        <v>4</v>
      </c>
      <c r="M15" s="50" t="s">
        <v>63</v>
      </c>
      <c r="N15" s="51">
        <v>9000000</v>
      </c>
      <c r="O15" s="52">
        <f>L15*N15</f>
        <v>36000000</v>
      </c>
      <c r="P15" s="56">
        <v>2</v>
      </c>
      <c r="Q15" s="50" t="s">
        <v>63</v>
      </c>
      <c r="R15" s="51">
        <v>9000000</v>
      </c>
      <c r="S15" s="52">
        <f>P15*R15</f>
        <v>18000000</v>
      </c>
      <c r="T15" s="103">
        <f>+O15-S15</f>
        <v>18000000</v>
      </c>
    </row>
    <row r="16" spans="1:20" ht="14.25" customHeight="1" thickBot="1" x14ac:dyDescent="0.3">
      <c r="A16" s="72"/>
      <c r="B16" s="73"/>
      <c r="C16" s="73"/>
      <c r="D16" s="73"/>
      <c r="E16" s="73"/>
      <c r="F16" s="74"/>
      <c r="G16" s="75"/>
      <c r="H16" s="76"/>
      <c r="I16" s="76"/>
      <c r="J16" s="76"/>
      <c r="K16" s="77"/>
      <c r="L16" s="78"/>
      <c r="M16" s="79"/>
      <c r="N16" s="80"/>
      <c r="O16" s="81">
        <f>SUM(O5:O15)</f>
        <v>127200000</v>
      </c>
      <c r="P16" s="78"/>
      <c r="Q16" s="79"/>
      <c r="R16" s="80"/>
      <c r="S16" s="81">
        <f>SUM(S5:S15)</f>
        <v>75600000</v>
      </c>
    </row>
    <row r="17" spans="9:19" ht="13.5" customHeight="1" x14ac:dyDescent="0.25">
      <c r="I17" s="82"/>
      <c r="J17" s="82"/>
      <c r="K17" s="122"/>
      <c r="L17" s="122"/>
      <c r="M17" s="122"/>
      <c r="N17" s="122"/>
      <c r="O17" s="83"/>
      <c r="P17" s="83"/>
      <c r="Q17" s="83"/>
      <c r="R17" s="83"/>
      <c r="S17" s="83"/>
    </row>
    <row r="18" spans="9:19" ht="14.25" customHeight="1" x14ac:dyDescent="0.25">
      <c r="K18" s="122"/>
      <c r="L18" s="122"/>
      <c r="M18" s="122"/>
      <c r="N18" s="122"/>
    </row>
    <row r="19" spans="9:19" x14ac:dyDescent="0.25">
      <c r="K19" s="123"/>
      <c r="L19" s="123"/>
      <c r="M19" s="123"/>
      <c r="N19" s="123"/>
    </row>
  </sheetData>
  <mergeCells count="4">
    <mergeCell ref="J3:O3"/>
    <mergeCell ref="K17:N17"/>
    <mergeCell ref="K18:N18"/>
    <mergeCell ref="K19:N19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37"/>
  <sheetViews>
    <sheetView topLeftCell="A13" zoomScale="145" zoomScaleNormal="145" workbookViewId="0">
      <selection activeCell="H33" sqref="H33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384" width="9.109375" style="48"/>
  </cols>
  <sheetData>
    <row r="1" spans="1:15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</row>
    <row r="2" spans="1:15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26</v>
      </c>
      <c r="G2" s="34"/>
      <c r="J2" s="35" t="s">
        <v>331</v>
      </c>
      <c r="K2" s="36"/>
      <c r="L2" s="34"/>
      <c r="M2" s="36"/>
      <c r="N2" s="37"/>
      <c r="O2" s="38"/>
    </row>
    <row r="3" spans="1:15" s="32" customFormat="1" ht="78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332</v>
      </c>
      <c r="G3" s="40"/>
      <c r="H3" s="42"/>
      <c r="I3" s="42"/>
      <c r="J3" s="120" t="s">
        <v>381</v>
      </c>
      <c r="K3" s="120"/>
      <c r="L3" s="120"/>
      <c r="M3" s="120"/>
      <c r="N3" s="120"/>
      <c r="O3" s="121"/>
    </row>
    <row r="4" spans="1:15" ht="14.25" customHeight="1" x14ac:dyDescent="0.25">
      <c r="A4" s="43" t="s">
        <v>160</v>
      </c>
      <c r="B4" s="45"/>
      <c r="C4" s="45"/>
      <c r="D4" s="45"/>
      <c r="E4" s="45"/>
      <c r="F4" s="53" t="s">
        <v>161</v>
      </c>
      <c r="G4" s="34"/>
      <c r="H4" s="54"/>
      <c r="I4" s="55"/>
      <c r="J4" s="32"/>
      <c r="K4" s="46"/>
      <c r="L4" s="56"/>
      <c r="M4" s="50"/>
      <c r="N4" s="51"/>
      <c r="O4" s="52"/>
    </row>
    <row r="5" spans="1:15" ht="14.25" customHeight="1" x14ac:dyDescent="0.25">
      <c r="A5" s="43" t="s">
        <v>333</v>
      </c>
      <c r="B5" s="45"/>
      <c r="C5" s="45"/>
      <c r="D5" s="45"/>
      <c r="E5" s="45"/>
      <c r="F5" s="53" t="s">
        <v>334</v>
      </c>
      <c r="G5" s="34"/>
      <c r="H5" s="54"/>
      <c r="I5" s="55"/>
      <c r="J5" s="32"/>
      <c r="K5" s="46"/>
      <c r="L5" s="56"/>
      <c r="M5" s="50"/>
      <c r="N5" s="51"/>
      <c r="O5" s="52"/>
    </row>
    <row r="6" spans="1:15" ht="14.25" customHeight="1" x14ac:dyDescent="0.25">
      <c r="A6" s="43"/>
      <c r="B6" s="45"/>
      <c r="C6" s="45"/>
      <c r="D6" s="45"/>
      <c r="E6" s="45"/>
      <c r="F6" s="49"/>
      <c r="G6" s="55" t="s">
        <v>335</v>
      </c>
      <c r="H6" s="57"/>
      <c r="I6" s="55"/>
      <c r="J6" s="32"/>
      <c r="K6" s="46"/>
      <c r="L6" s="56"/>
      <c r="M6" s="50"/>
      <c r="N6" s="51"/>
      <c r="O6" s="52"/>
    </row>
    <row r="7" spans="1:15" ht="14.25" customHeight="1" x14ac:dyDescent="0.25">
      <c r="A7" s="43"/>
      <c r="B7" s="45"/>
      <c r="C7" s="45"/>
      <c r="D7" s="45"/>
      <c r="E7" s="45"/>
      <c r="F7" s="49"/>
      <c r="G7" s="57"/>
      <c r="H7" s="58" t="s">
        <v>336</v>
      </c>
      <c r="I7" s="58"/>
      <c r="J7" s="32"/>
      <c r="K7" s="46"/>
      <c r="L7" s="56"/>
      <c r="M7" s="50"/>
      <c r="N7" s="51"/>
      <c r="O7" s="52"/>
    </row>
    <row r="8" spans="1:15" ht="14.25" customHeight="1" x14ac:dyDescent="0.25">
      <c r="A8" s="43"/>
      <c r="B8" s="45"/>
      <c r="C8" s="45"/>
      <c r="D8" s="45"/>
      <c r="E8" s="45"/>
      <c r="F8" s="49"/>
      <c r="G8" s="34"/>
      <c r="H8" s="54" t="s">
        <v>337</v>
      </c>
      <c r="I8" s="55"/>
      <c r="J8" s="32"/>
      <c r="K8" s="46"/>
      <c r="L8" s="62">
        <v>3</v>
      </c>
      <c r="M8" s="50" t="s">
        <v>341</v>
      </c>
      <c r="N8" s="63">
        <v>515000</v>
      </c>
      <c r="O8" s="64">
        <f>L8*N8</f>
        <v>1545000</v>
      </c>
    </row>
    <row r="9" spans="1:15" ht="14.25" customHeight="1" x14ac:dyDescent="0.25">
      <c r="A9" s="43"/>
      <c r="B9" s="45"/>
      <c r="C9" s="45"/>
      <c r="D9" s="45"/>
      <c r="E9" s="45"/>
      <c r="F9" s="49"/>
      <c r="G9" s="34"/>
      <c r="H9" s="54" t="s">
        <v>338</v>
      </c>
      <c r="I9" s="55"/>
      <c r="J9" s="32"/>
      <c r="K9" s="46"/>
      <c r="L9" s="62">
        <v>4</v>
      </c>
      <c r="M9" s="50" t="s">
        <v>341</v>
      </c>
      <c r="N9" s="63">
        <v>373000</v>
      </c>
      <c r="O9" s="64">
        <f>L9*N9</f>
        <v>1492000</v>
      </c>
    </row>
    <row r="10" spans="1:15" ht="14.25" customHeight="1" x14ac:dyDescent="0.25">
      <c r="A10" s="43"/>
      <c r="B10" s="45"/>
      <c r="C10" s="45"/>
      <c r="D10" s="45"/>
      <c r="E10" s="45"/>
      <c r="F10" s="49"/>
      <c r="G10" s="34"/>
      <c r="H10" s="54" t="s">
        <v>339</v>
      </c>
      <c r="I10" s="55"/>
      <c r="J10" s="32"/>
      <c r="K10" s="46"/>
      <c r="L10" s="62">
        <v>2</v>
      </c>
      <c r="M10" s="50" t="s">
        <v>341</v>
      </c>
      <c r="N10" s="63">
        <v>62000</v>
      </c>
      <c r="O10" s="64">
        <f>L10*N10</f>
        <v>124000</v>
      </c>
    </row>
    <row r="11" spans="1:15" ht="14.25" customHeight="1" x14ac:dyDescent="0.25">
      <c r="A11" s="43"/>
      <c r="B11" s="45"/>
      <c r="C11" s="45"/>
      <c r="D11" s="45"/>
      <c r="E11" s="45"/>
      <c r="F11" s="49"/>
      <c r="G11" s="34"/>
      <c r="H11" s="54" t="s">
        <v>340</v>
      </c>
      <c r="I11" s="55"/>
      <c r="J11" s="32"/>
      <c r="K11" s="46"/>
      <c r="L11" s="62">
        <v>2</v>
      </c>
      <c r="M11" s="50" t="s">
        <v>342</v>
      </c>
      <c r="N11" s="63">
        <v>155000</v>
      </c>
      <c r="O11" s="64">
        <f>L11*N11</f>
        <v>310000</v>
      </c>
    </row>
    <row r="12" spans="1:15" x14ac:dyDescent="0.25">
      <c r="A12" s="43" t="s">
        <v>343</v>
      </c>
      <c r="B12" s="45"/>
      <c r="C12" s="45"/>
      <c r="D12" s="45"/>
      <c r="E12" s="45"/>
      <c r="F12" s="53" t="s">
        <v>344</v>
      </c>
      <c r="G12" s="34"/>
      <c r="H12" s="54"/>
      <c r="I12" s="55"/>
      <c r="J12" s="32"/>
      <c r="K12" s="46"/>
      <c r="L12" s="56"/>
      <c r="M12" s="50"/>
      <c r="N12" s="51"/>
      <c r="O12" s="52"/>
    </row>
    <row r="13" spans="1:15" ht="14.25" customHeight="1" x14ac:dyDescent="0.25">
      <c r="A13" s="43"/>
      <c r="B13" s="45"/>
      <c r="C13" s="45"/>
      <c r="D13" s="45"/>
      <c r="E13" s="45"/>
      <c r="F13" s="49"/>
      <c r="G13" s="34"/>
      <c r="H13" s="54" t="s">
        <v>345</v>
      </c>
      <c r="I13" s="55"/>
      <c r="J13" s="32"/>
      <c r="K13" s="46"/>
      <c r="L13" s="62">
        <v>6</v>
      </c>
      <c r="M13" s="50" t="s">
        <v>341</v>
      </c>
      <c r="N13" s="63">
        <v>129000</v>
      </c>
      <c r="O13" s="64">
        <f t="shared" ref="O13:O21" si="0">L13*N13</f>
        <v>774000</v>
      </c>
    </row>
    <row r="14" spans="1:15" ht="14.25" customHeight="1" x14ac:dyDescent="0.25">
      <c r="A14" s="43"/>
      <c r="B14" s="45"/>
      <c r="C14" s="45"/>
      <c r="D14" s="45"/>
      <c r="E14" s="45"/>
      <c r="F14" s="49"/>
      <c r="G14" s="34"/>
      <c r="H14" s="54" t="s">
        <v>346</v>
      </c>
      <c r="I14" s="55"/>
      <c r="J14" s="32"/>
      <c r="K14" s="46"/>
      <c r="L14" s="62">
        <v>6</v>
      </c>
      <c r="M14" s="50" t="s">
        <v>341</v>
      </c>
      <c r="N14" s="63">
        <v>155000</v>
      </c>
      <c r="O14" s="64">
        <f t="shared" si="0"/>
        <v>930000</v>
      </c>
    </row>
    <row r="15" spans="1:15" ht="14.25" customHeight="1" x14ac:dyDescent="0.25">
      <c r="A15" s="43"/>
      <c r="B15" s="45"/>
      <c r="C15" s="45"/>
      <c r="D15" s="45"/>
      <c r="E15" s="45"/>
      <c r="F15" s="49"/>
      <c r="G15" s="34"/>
      <c r="H15" s="54" t="s">
        <v>347</v>
      </c>
      <c r="I15" s="55"/>
      <c r="J15" s="32"/>
      <c r="K15" s="46"/>
      <c r="L15" s="62">
        <v>24</v>
      </c>
      <c r="M15" s="50" t="s">
        <v>354</v>
      </c>
      <c r="N15" s="63">
        <v>67000</v>
      </c>
      <c r="O15" s="64">
        <f t="shared" si="0"/>
        <v>1608000</v>
      </c>
    </row>
    <row r="16" spans="1:15" ht="14.25" customHeight="1" x14ac:dyDescent="0.25">
      <c r="A16" s="43"/>
      <c r="B16" s="45"/>
      <c r="C16" s="45"/>
      <c r="D16" s="45"/>
      <c r="E16" s="45"/>
      <c r="F16" s="49"/>
      <c r="G16" s="34"/>
      <c r="H16" s="54" t="s">
        <v>348</v>
      </c>
      <c r="I16" s="55"/>
      <c r="J16" s="32"/>
      <c r="K16" s="46"/>
      <c r="L16" s="62">
        <v>6</v>
      </c>
      <c r="M16" s="50" t="s">
        <v>341</v>
      </c>
      <c r="N16" s="63">
        <v>68000</v>
      </c>
      <c r="O16" s="64">
        <f t="shared" si="0"/>
        <v>408000</v>
      </c>
    </row>
    <row r="17" spans="1:15" ht="14.25" customHeight="1" x14ac:dyDescent="0.25">
      <c r="A17" s="43"/>
      <c r="B17" s="45"/>
      <c r="C17" s="45"/>
      <c r="D17" s="45"/>
      <c r="E17" s="45"/>
      <c r="F17" s="49"/>
      <c r="G17" s="34"/>
      <c r="H17" s="54" t="s">
        <v>349</v>
      </c>
      <c r="I17" s="55"/>
      <c r="J17" s="32"/>
      <c r="K17" s="46"/>
      <c r="L17" s="62">
        <v>1</v>
      </c>
      <c r="M17" s="50" t="s">
        <v>148</v>
      </c>
      <c r="N17" s="63">
        <v>547000</v>
      </c>
      <c r="O17" s="64">
        <f t="shared" si="0"/>
        <v>547000</v>
      </c>
    </row>
    <row r="18" spans="1:15" ht="14.25" customHeight="1" x14ac:dyDescent="0.25">
      <c r="A18" s="43"/>
      <c r="B18" s="45"/>
      <c r="C18" s="45"/>
      <c r="D18" s="45"/>
      <c r="E18" s="45"/>
      <c r="F18" s="49"/>
      <c r="G18" s="34"/>
      <c r="H18" s="54" t="s">
        <v>350</v>
      </c>
      <c r="I18" s="55"/>
      <c r="J18" s="32"/>
      <c r="K18" s="46"/>
      <c r="L18" s="62">
        <v>1</v>
      </c>
      <c r="M18" s="50" t="s">
        <v>157</v>
      </c>
      <c r="N18" s="63">
        <v>571000</v>
      </c>
      <c r="O18" s="64">
        <f t="shared" si="0"/>
        <v>571000</v>
      </c>
    </row>
    <row r="19" spans="1:15" ht="14.25" customHeight="1" x14ac:dyDescent="0.25">
      <c r="A19" s="43"/>
      <c r="B19" s="45"/>
      <c r="C19" s="45"/>
      <c r="D19" s="45"/>
      <c r="E19" s="45"/>
      <c r="F19" s="49"/>
      <c r="G19" s="34"/>
      <c r="H19" s="54" t="s">
        <v>351</v>
      </c>
      <c r="I19" s="55"/>
      <c r="J19" s="32"/>
      <c r="K19" s="46"/>
      <c r="L19" s="62">
        <v>120</v>
      </c>
      <c r="M19" s="50" t="s">
        <v>355</v>
      </c>
      <c r="N19" s="63">
        <v>21000</v>
      </c>
      <c r="O19" s="64">
        <f t="shared" si="0"/>
        <v>2520000</v>
      </c>
    </row>
    <row r="20" spans="1:15" ht="14.25" customHeight="1" x14ac:dyDescent="0.25">
      <c r="A20" s="43"/>
      <c r="B20" s="45"/>
      <c r="C20" s="45"/>
      <c r="D20" s="45"/>
      <c r="E20" s="45"/>
      <c r="F20" s="49"/>
      <c r="G20" s="34"/>
      <c r="H20" s="54" t="s">
        <v>352</v>
      </c>
      <c r="I20" s="55"/>
      <c r="J20" s="32"/>
      <c r="K20" s="46"/>
      <c r="L20" s="62">
        <v>1</v>
      </c>
      <c r="M20" s="50" t="s">
        <v>356</v>
      </c>
      <c r="N20" s="63">
        <v>515000</v>
      </c>
      <c r="O20" s="64">
        <f t="shared" si="0"/>
        <v>515000</v>
      </c>
    </row>
    <row r="21" spans="1:15" ht="14.25" customHeight="1" x14ac:dyDescent="0.25">
      <c r="A21" s="43"/>
      <c r="B21" s="45"/>
      <c r="C21" s="45"/>
      <c r="D21" s="45"/>
      <c r="E21" s="45"/>
      <c r="F21" s="49"/>
      <c r="G21" s="34"/>
      <c r="H21" s="54" t="s">
        <v>353</v>
      </c>
      <c r="I21" s="55"/>
      <c r="J21" s="32"/>
      <c r="K21" s="46"/>
      <c r="L21" s="62">
        <v>12</v>
      </c>
      <c r="M21" s="50" t="s">
        <v>354</v>
      </c>
      <c r="N21" s="63">
        <v>40000</v>
      </c>
      <c r="O21" s="64">
        <f t="shared" si="0"/>
        <v>480000</v>
      </c>
    </row>
    <row r="22" spans="1:15" ht="14.25" customHeight="1" x14ac:dyDescent="0.25">
      <c r="A22" s="43" t="s">
        <v>357</v>
      </c>
      <c r="B22" s="45"/>
      <c r="C22" s="45"/>
      <c r="D22" s="45"/>
      <c r="E22" s="45"/>
      <c r="F22" s="53" t="s">
        <v>358</v>
      </c>
      <c r="G22" s="34"/>
      <c r="H22" s="54"/>
      <c r="I22" s="55"/>
      <c r="J22" s="32"/>
      <c r="K22" s="46"/>
      <c r="L22" s="56"/>
      <c r="M22" s="50"/>
      <c r="N22" s="51"/>
      <c r="O22" s="52"/>
    </row>
    <row r="23" spans="1:15" ht="14.25" customHeight="1" x14ac:dyDescent="0.25">
      <c r="A23" s="43"/>
      <c r="B23" s="45"/>
      <c r="C23" s="45"/>
      <c r="D23" s="45"/>
      <c r="E23" s="45"/>
      <c r="F23" s="49"/>
      <c r="G23" s="34"/>
      <c r="H23" s="54" t="s">
        <v>359</v>
      </c>
      <c r="I23" s="55"/>
      <c r="J23" s="32"/>
      <c r="K23" s="46"/>
      <c r="L23" s="62">
        <v>2</v>
      </c>
      <c r="M23" s="50" t="s">
        <v>148</v>
      </c>
      <c r="N23" s="63">
        <v>1030000</v>
      </c>
      <c r="O23" s="64">
        <f>L23*N23</f>
        <v>2060000</v>
      </c>
    </row>
    <row r="24" spans="1:15" ht="14.25" customHeight="1" x14ac:dyDescent="0.25">
      <c r="A24" s="43"/>
      <c r="B24" s="45"/>
      <c r="C24" s="45"/>
      <c r="D24" s="45"/>
      <c r="E24" s="45"/>
      <c r="F24" s="49"/>
      <c r="G24" s="34"/>
      <c r="H24" s="54" t="s">
        <v>360</v>
      </c>
      <c r="I24" s="55"/>
      <c r="J24" s="32"/>
      <c r="K24" s="46"/>
      <c r="L24" s="62">
        <v>24</v>
      </c>
      <c r="M24" s="50" t="s">
        <v>341</v>
      </c>
      <c r="N24" s="63">
        <v>108000</v>
      </c>
      <c r="O24" s="64">
        <f>L24*N24</f>
        <v>2592000</v>
      </c>
    </row>
    <row r="25" spans="1:15" ht="14.25" customHeight="1" x14ac:dyDescent="0.25">
      <c r="A25" s="43" t="s">
        <v>361</v>
      </c>
      <c r="B25" s="45"/>
      <c r="C25" s="45"/>
      <c r="D25" s="45"/>
      <c r="E25" s="45"/>
      <c r="F25" s="53" t="s">
        <v>175</v>
      </c>
      <c r="G25" s="34"/>
      <c r="H25" s="54"/>
      <c r="I25" s="55"/>
      <c r="J25" s="32"/>
      <c r="K25" s="46"/>
      <c r="L25" s="56"/>
      <c r="M25" s="50"/>
      <c r="N25" s="51"/>
      <c r="O25" s="52"/>
    </row>
    <row r="26" spans="1:15" ht="14.25" customHeight="1" x14ac:dyDescent="0.25">
      <c r="A26" s="43" t="s">
        <v>362</v>
      </c>
      <c r="B26" s="45"/>
      <c r="C26" s="45"/>
      <c r="D26" s="45"/>
      <c r="E26" s="45"/>
      <c r="F26" s="53" t="s">
        <v>363</v>
      </c>
      <c r="G26" s="34"/>
      <c r="H26" s="54"/>
      <c r="I26" s="55"/>
      <c r="J26" s="32"/>
      <c r="K26" s="46"/>
      <c r="L26" s="56"/>
      <c r="M26" s="50"/>
      <c r="N26" s="51"/>
      <c r="O26" s="52"/>
    </row>
    <row r="27" spans="1:15" ht="14.25" customHeight="1" x14ac:dyDescent="0.25">
      <c r="A27" s="43"/>
      <c r="B27" s="45"/>
      <c r="C27" s="45"/>
      <c r="D27" s="45"/>
      <c r="E27" s="45"/>
      <c r="F27" s="49"/>
      <c r="G27" s="55" t="s">
        <v>364</v>
      </c>
      <c r="H27" s="57"/>
      <c r="I27" s="55"/>
      <c r="J27" s="32"/>
      <c r="K27" s="46"/>
      <c r="L27" s="56"/>
      <c r="M27" s="50"/>
      <c r="N27" s="51"/>
      <c r="O27" s="52"/>
    </row>
    <row r="28" spans="1:15" ht="14.25" customHeight="1" x14ac:dyDescent="0.25">
      <c r="A28" s="43"/>
      <c r="B28" s="45"/>
      <c r="C28" s="45"/>
      <c r="D28" s="45"/>
      <c r="E28" s="45"/>
      <c r="F28" s="49"/>
      <c r="G28" s="57"/>
      <c r="H28" s="58" t="s">
        <v>365</v>
      </c>
      <c r="I28" s="58"/>
      <c r="J28" s="32"/>
      <c r="K28" s="46"/>
      <c r="L28" s="56"/>
      <c r="M28" s="50"/>
      <c r="N28" s="51"/>
      <c r="O28" s="52"/>
    </row>
    <row r="29" spans="1:15" ht="14.25" customHeight="1" x14ac:dyDescent="0.25">
      <c r="A29" s="43"/>
      <c r="B29" s="45"/>
      <c r="C29" s="45"/>
      <c r="D29" s="45"/>
      <c r="E29" s="45"/>
      <c r="F29" s="49"/>
      <c r="G29" s="34"/>
      <c r="H29" s="54" t="s">
        <v>366</v>
      </c>
      <c r="I29" s="55"/>
      <c r="J29" s="32"/>
      <c r="K29" s="46"/>
      <c r="L29" s="62">
        <v>4</v>
      </c>
      <c r="M29" s="50" t="s">
        <v>148</v>
      </c>
      <c r="N29" s="63">
        <v>3039000</v>
      </c>
      <c r="O29" s="64">
        <f>L29*N29</f>
        <v>12156000</v>
      </c>
    </row>
    <row r="30" spans="1:15" ht="14.25" customHeight="1" x14ac:dyDescent="0.25">
      <c r="A30" s="43" t="s">
        <v>185</v>
      </c>
      <c r="B30" s="45"/>
      <c r="C30" s="45"/>
      <c r="D30" s="45"/>
      <c r="E30" s="45"/>
      <c r="F30" s="53" t="s">
        <v>186</v>
      </c>
      <c r="G30" s="34"/>
      <c r="H30" s="54"/>
      <c r="I30" s="55"/>
      <c r="J30" s="32"/>
      <c r="K30" s="46"/>
      <c r="L30" s="56"/>
      <c r="M30" s="50"/>
      <c r="N30" s="51"/>
      <c r="O30" s="52"/>
    </row>
    <row r="31" spans="1:15" ht="14.25" customHeight="1" x14ac:dyDescent="0.25">
      <c r="A31" s="43" t="s">
        <v>367</v>
      </c>
      <c r="B31" s="45"/>
      <c r="C31" s="45"/>
      <c r="D31" s="45"/>
      <c r="E31" s="45"/>
      <c r="F31" s="53" t="s">
        <v>368</v>
      </c>
      <c r="G31" s="34"/>
      <c r="H31" s="54"/>
      <c r="I31" s="55"/>
      <c r="J31" s="32"/>
      <c r="K31" s="46"/>
      <c r="L31" s="56"/>
      <c r="M31" s="50"/>
      <c r="N31" s="51"/>
      <c r="O31" s="52"/>
    </row>
    <row r="32" spans="1:15" ht="14.25" customHeight="1" x14ac:dyDescent="0.25">
      <c r="A32" s="43"/>
      <c r="B32" s="45"/>
      <c r="C32" s="45"/>
      <c r="D32" s="45"/>
      <c r="E32" s="45"/>
      <c r="F32" s="49"/>
      <c r="G32" s="57"/>
      <c r="H32" s="58" t="s">
        <v>369</v>
      </c>
      <c r="I32" s="58"/>
      <c r="J32" s="32"/>
      <c r="K32" s="46"/>
      <c r="L32" s="56"/>
      <c r="M32" s="50"/>
      <c r="N32" s="51"/>
      <c r="O32" s="52"/>
    </row>
    <row r="33" spans="1:15" ht="14.25" customHeight="1" thickBot="1" x14ac:dyDescent="0.3">
      <c r="A33" s="43"/>
      <c r="B33" s="45"/>
      <c r="C33" s="45"/>
      <c r="D33" s="45"/>
      <c r="E33" s="45"/>
      <c r="F33" s="49"/>
      <c r="G33" s="34"/>
      <c r="H33" s="54" t="s">
        <v>426</v>
      </c>
      <c r="I33" s="55"/>
      <c r="J33" s="32"/>
      <c r="K33" s="46"/>
      <c r="L33" s="62">
        <v>1</v>
      </c>
      <c r="M33" s="50" t="s">
        <v>341</v>
      </c>
      <c r="N33" s="63">
        <v>1636000</v>
      </c>
      <c r="O33" s="64">
        <f>L33*N33</f>
        <v>1636000</v>
      </c>
    </row>
    <row r="34" spans="1:15" ht="14.25" customHeight="1" thickBot="1" x14ac:dyDescent="0.3">
      <c r="A34" s="72"/>
      <c r="B34" s="73"/>
      <c r="C34" s="73"/>
      <c r="D34" s="73"/>
      <c r="E34" s="73"/>
      <c r="F34" s="74"/>
      <c r="G34" s="75"/>
      <c r="H34" s="76"/>
      <c r="I34" s="76"/>
      <c r="J34" s="76"/>
      <c r="K34" s="77"/>
      <c r="L34" s="78"/>
      <c r="M34" s="79"/>
      <c r="N34" s="80"/>
      <c r="O34" s="81">
        <f>SUM(O5:O33)</f>
        <v>30268000</v>
      </c>
    </row>
    <row r="35" spans="1:15" ht="13.5" customHeight="1" x14ac:dyDescent="0.25">
      <c r="I35" s="82"/>
      <c r="J35" s="82"/>
      <c r="K35" s="122"/>
      <c r="L35" s="122"/>
      <c r="M35" s="122"/>
      <c r="N35" s="122"/>
      <c r="O35" s="83"/>
    </row>
    <row r="36" spans="1:15" ht="14.25" customHeight="1" x14ac:dyDescent="0.25">
      <c r="K36" s="122"/>
      <c r="L36" s="122"/>
      <c r="M36" s="122"/>
      <c r="N36" s="122"/>
    </row>
    <row r="37" spans="1:15" x14ac:dyDescent="0.25">
      <c r="K37" s="123"/>
      <c r="L37" s="123"/>
      <c r="M37" s="123"/>
      <c r="N37" s="123"/>
    </row>
  </sheetData>
  <mergeCells count="4">
    <mergeCell ref="J3:O3"/>
    <mergeCell ref="K35:N35"/>
    <mergeCell ref="K36:N36"/>
    <mergeCell ref="K37:N37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W22"/>
  <sheetViews>
    <sheetView zoomScale="145" zoomScaleNormal="145" workbookViewId="0">
      <selection activeCell="H10" sqref="H10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" width="7.88671875" style="48" customWidth="1"/>
    <col min="17" max="17" width="10" style="48" customWidth="1"/>
    <col min="18" max="18" width="12.44140625" style="48" customWidth="1"/>
    <col min="19" max="19" width="20" style="48" customWidth="1"/>
    <col min="20" max="20" width="17" style="48" bestFit="1" customWidth="1"/>
    <col min="21" max="21" width="9.109375" style="48"/>
    <col min="22" max="22" width="13.109375" style="48" bestFit="1" customWidth="1"/>
    <col min="23" max="23" width="14.109375" style="48" bestFit="1" customWidth="1"/>
    <col min="24" max="16384" width="9.109375" style="48"/>
  </cols>
  <sheetData>
    <row r="1" spans="1:23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  <c r="P1" s="30"/>
      <c r="Q1" s="30"/>
      <c r="R1" s="30"/>
      <c r="S1" s="31"/>
    </row>
    <row r="2" spans="1:23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26</v>
      </c>
      <c r="G2" s="34"/>
      <c r="J2" s="35" t="s">
        <v>331</v>
      </c>
      <c r="K2" s="36"/>
      <c r="L2" s="34"/>
      <c r="M2" s="36"/>
      <c r="N2" s="37"/>
      <c r="O2" s="38"/>
      <c r="P2" s="34"/>
      <c r="Q2" s="36"/>
      <c r="R2" s="37"/>
      <c r="S2" s="38"/>
    </row>
    <row r="3" spans="1:23" s="32" customFormat="1" ht="37.5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332</v>
      </c>
      <c r="G3" s="40"/>
      <c r="H3" s="42"/>
      <c r="I3" s="42"/>
      <c r="J3" s="120" t="s">
        <v>370</v>
      </c>
      <c r="K3" s="120"/>
      <c r="L3" s="120"/>
      <c r="M3" s="120"/>
      <c r="N3" s="120"/>
      <c r="O3" s="121"/>
      <c r="P3" s="102"/>
      <c r="Q3" s="102"/>
      <c r="R3" s="102"/>
      <c r="S3" s="102"/>
    </row>
    <row r="4" spans="1:23" ht="14.25" customHeight="1" x14ac:dyDescent="0.25">
      <c r="A4" s="43" t="s">
        <v>160</v>
      </c>
      <c r="B4" s="45"/>
      <c r="C4" s="45"/>
      <c r="D4" s="45"/>
      <c r="E4" s="45"/>
      <c r="F4" s="53" t="s">
        <v>161</v>
      </c>
      <c r="G4" s="34"/>
      <c r="H4" s="54"/>
      <c r="I4" s="55"/>
      <c r="J4" s="32"/>
      <c r="K4" s="46"/>
      <c r="L4" s="56"/>
      <c r="M4" s="50"/>
      <c r="N4" s="51"/>
      <c r="O4" s="52"/>
      <c r="P4" s="56"/>
      <c r="Q4" s="50"/>
      <c r="R4" s="51"/>
      <c r="S4" s="52"/>
    </row>
    <row r="5" spans="1:23" ht="14.25" customHeight="1" x14ac:dyDescent="0.25">
      <c r="A5" s="43" t="s">
        <v>89</v>
      </c>
      <c r="B5" s="45"/>
      <c r="C5" s="45"/>
      <c r="D5" s="45"/>
      <c r="E5" s="45"/>
      <c r="F5" s="53" t="s">
        <v>371</v>
      </c>
      <c r="G5" s="34"/>
      <c r="H5" s="54"/>
      <c r="I5" s="55"/>
      <c r="J5" s="32"/>
      <c r="K5" s="46"/>
      <c r="L5" s="56"/>
      <c r="M5" s="50"/>
      <c r="N5" s="51"/>
      <c r="O5" s="52"/>
      <c r="P5" s="56"/>
      <c r="Q5" s="50"/>
      <c r="R5" s="51"/>
      <c r="S5" s="52"/>
    </row>
    <row r="6" spans="1:23" ht="14.25" customHeight="1" x14ac:dyDescent="0.25">
      <c r="A6" s="43"/>
      <c r="B6" s="45"/>
      <c r="C6" s="45"/>
      <c r="D6" s="45"/>
      <c r="E6" s="45"/>
      <c r="F6" s="49"/>
      <c r="G6" s="55" t="s">
        <v>372</v>
      </c>
      <c r="H6" s="57"/>
      <c r="I6" s="55"/>
      <c r="J6" s="32"/>
      <c r="K6" s="46"/>
      <c r="L6" s="56"/>
      <c r="M6" s="50"/>
      <c r="N6" s="51"/>
      <c r="O6" s="52"/>
      <c r="P6" s="56"/>
      <c r="Q6" s="50"/>
      <c r="R6" s="51"/>
      <c r="S6" s="52"/>
    </row>
    <row r="7" spans="1:23" ht="14.25" customHeight="1" x14ac:dyDescent="0.25">
      <c r="A7" s="43"/>
      <c r="B7" s="45"/>
      <c r="C7" s="45"/>
      <c r="D7" s="45"/>
      <c r="E7" s="45"/>
      <c r="F7" s="49"/>
      <c r="G7" s="57"/>
      <c r="H7" s="58" t="s">
        <v>92</v>
      </c>
      <c r="I7" s="58"/>
      <c r="J7" s="32"/>
      <c r="K7" s="46"/>
      <c r="L7" s="56"/>
      <c r="M7" s="50"/>
      <c r="N7" s="51"/>
      <c r="O7" s="52"/>
      <c r="P7" s="56"/>
      <c r="Q7" s="50"/>
      <c r="R7" s="51"/>
      <c r="S7" s="52"/>
    </row>
    <row r="8" spans="1:23" ht="14.25" customHeight="1" x14ac:dyDescent="0.25">
      <c r="A8" s="43"/>
      <c r="B8" s="45"/>
      <c r="C8" s="45"/>
      <c r="D8" s="45"/>
      <c r="E8" s="45"/>
      <c r="F8" s="49"/>
      <c r="G8" s="34"/>
      <c r="H8" s="109" t="s">
        <v>373</v>
      </c>
      <c r="I8" s="55"/>
      <c r="J8" s="32"/>
      <c r="K8" s="46"/>
      <c r="L8" s="62">
        <v>200</v>
      </c>
      <c r="M8" s="50" t="s">
        <v>63</v>
      </c>
      <c r="N8" s="63">
        <v>24000</v>
      </c>
      <c r="O8" s="64">
        <f>L8*N8</f>
        <v>4800000</v>
      </c>
      <c r="P8" s="62">
        <v>200</v>
      </c>
      <c r="Q8" s="50" t="s">
        <v>63</v>
      </c>
      <c r="R8" s="63">
        <v>24000</v>
      </c>
      <c r="S8" s="64">
        <f>P8*R8</f>
        <v>4800000</v>
      </c>
    </row>
    <row r="9" spans="1:23" ht="14.25" customHeight="1" x14ac:dyDescent="0.25">
      <c r="A9" s="43"/>
      <c r="B9" s="45"/>
      <c r="C9" s="45"/>
      <c r="D9" s="45"/>
      <c r="E9" s="45"/>
      <c r="F9" s="49"/>
      <c r="G9" s="57"/>
      <c r="H9" s="58" t="s">
        <v>374</v>
      </c>
      <c r="I9" s="58"/>
      <c r="J9" s="32"/>
      <c r="K9" s="46"/>
      <c r="L9" s="56"/>
      <c r="M9" s="50"/>
      <c r="N9" s="51"/>
      <c r="O9" s="52"/>
      <c r="P9" s="56"/>
      <c r="Q9" s="50"/>
      <c r="R9" s="51"/>
      <c r="S9" s="52"/>
    </row>
    <row r="10" spans="1:23" ht="14.25" customHeight="1" x14ac:dyDescent="0.25">
      <c r="A10" s="43"/>
      <c r="B10" s="45"/>
      <c r="C10" s="45"/>
      <c r="D10" s="45"/>
      <c r="E10" s="45"/>
      <c r="F10" s="49"/>
      <c r="G10" s="34"/>
      <c r="H10" s="109" t="s">
        <v>428</v>
      </c>
      <c r="I10" s="55"/>
      <c r="J10" s="32"/>
      <c r="K10" s="46"/>
      <c r="L10" s="62">
        <v>940</v>
      </c>
      <c r="M10" s="50" t="s">
        <v>63</v>
      </c>
      <c r="N10" s="63">
        <v>25000</v>
      </c>
      <c r="O10" s="64">
        <f>L10*N10</f>
        <v>23500000</v>
      </c>
      <c r="P10" s="62">
        <v>940</v>
      </c>
      <c r="Q10" s="50" t="s">
        <v>63</v>
      </c>
      <c r="R10" s="63">
        <v>25000</v>
      </c>
      <c r="S10" s="64">
        <f>P10*R10</f>
        <v>23500000</v>
      </c>
    </row>
    <row r="11" spans="1:23" ht="14.25" customHeight="1" x14ac:dyDescent="0.25">
      <c r="A11" s="43" t="s">
        <v>115</v>
      </c>
      <c r="B11" s="45"/>
      <c r="C11" s="45"/>
      <c r="D11" s="45"/>
      <c r="E11" s="45"/>
      <c r="F11" s="53" t="s">
        <v>116</v>
      </c>
      <c r="G11" s="34"/>
      <c r="H11" s="54"/>
      <c r="I11" s="55"/>
      <c r="J11" s="32"/>
      <c r="K11" s="46"/>
      <c r="L11" s="56"/>
      <c r="M11" s="50"/>
      <c r="N11" s="51"/>
      <c r="O11" s="52"/>
      <c r="P11" s="56"/>
      <c r="Q11" s="50"/>
      <c r="R11" s="51"/>
      <c r="S11" s="52"/>
    </row>
    <row r="12" spans="1:23" x14ac:dyDescent="0.25">
      <c r="A12" s="43" t="s">
        <v>226</v>
      </c>
      <c r="B12" s="45"/>
      <c r="C12" s="45"/>
      <c r="D12" s="45"/>
      <c r="E12" s="45"/>
      <c r="F12" s="53" t="s">
        <v>375</v>
      </c>
      <c r="G12" s="34"/>
      <c r="H12" s="54"/>
      <c r="I12" s="55"/>
      <c r="J12" s="32"/>
      <c r="K12" s="46"/>
      <c r="L12" s="56"/>
      <c r="M12" s="50"/>
      <c r="N12" s="51"/>
      <c r="O12" s="52"/>
      <c r="P12" s="56"/>
      <c r="Q12" s="50"/>
      <c r="R12" s="51"/>
      <c r="S12" s="52"/>
    </row>
    <row r="13" spans="1:23" ht="14.25" customHeight="1" x14ac:dyDescent="0.25">
      <c r="A13" s="43"/>
      <c r="B13" s="45"/>
      <c r="C13" s="45"/>
      <c r="D13" s="45"/>
      <c r="E13" s="45"/>
      <c r="F13" s="49"/>
      <c r="G13" s="55" t="s">
        <v>376</v>
      </c>
      <c r="H13" s="57"/>
      <c r="I13" s="55"/>
      <c r="J13" s="32"/>
      <c r="K13" s="46"/>
      <c r="L13" s="56"/>
      <c r="M13" s="50"/>
      <c r="N13" s="51"/>
      <c r="O13" s="52"/>
      <c r="P13" s="56"/>
      <c r="Q13" s="50"/>
      <c r="R13" s="51"/>
      <c r="S13" s="52"/>
    </row>
    <row r="14" spans="1:23" ht="14.25" customHeight="1" x14ac:dyDescent="0.25">
      <c r="A14" s="43"/>
      <c r="B14" s="45"/>
      <c r="C14" s="45"/>
      <c r="D14" s="45"/>
      <c r="E14" s="45"/>
      <c r="F14" s="49"/>
      <c r="G14" s="57"/>
      <c r="H14" s="58" t="s">
        <v>377</v>
      </c>
      <c r="I14" s="58"/>
      <c r="J14" s="32"/>
      <c r="K14" s="46"/>
      <c r="L14" s="56"/>
      <c r="M14" s="50"/>
      <c r="N14" s="51"/>
      <c r="O14" s="52"/>
      <c r="P14" s="56"/>
      <c r="Q14" s="50"/>
      <c r="R14" s="51"/>
      <c r="S14" s="52"/>
    </row>
    <row r="15" spans="1:23" ht="14.25" customHeight="1" x14ac:dyDescent="0.25">
      <c r="A15" s="43"/>
      <c r="B15" s="45"/>
      <c r="C15" s="45"/>
      <c r="D15" s="45"/>
      <c r="E15" s="45"/>
      <c r="F15" s="49"/>
      <c r="G15" s="34"/>
      <c r="H15" s="54" t="s">
        <v>378</v>
      </c>
      <c r="I15" s="55"/>
      <c r="J15" s="32"/>
      <c r="K15" s="46"/>
      <c r="L15" s="62">
        <v>38</v>
      </c>
      <c r="M15" s="50" t="s">
        <v>63</v>
      </c>
      <c r="N15" s="63">
        <v>4200000</v>
      </c>
      <c r="O15" s="64">
        <f>L15*N15</f>
        <v>159600000</v>
      </c>
      <c r="P15" s="62">
        <v>25</v>
      </c>
      <c r="Q15" s="50" t="s">
        <v>63</v>
      </c>
      <c r="R15" s="63">
        <v>4200000</v>
      </c>
      <c r="S15" s="64">
        <f>P15*R15</f>
        <v>105000000</v>
      </c>
      <c r="T15" s="107">
        <f>+O15-S15</f>
        <v>54600000</v>
      </c>
      <c r="U15" s="107">
        <v>4</v>
      </c>
      <c r="V15" s="107">
        <v>9000000</v>
      </c>
      <c r="W15" s="107">
        <f>+U15*V15</f>
        <v>36000000</v>
      </c>
    </row>
    <row r="16" spans="1:23" ht="14.25" customHeight="1" x14ac:dyDescent="0.25">
      <c r="A16" s="43"/>
      <c r="B16" s="45"/>
      <c r="C16" s="45"/>
      <c r="D16" s="45"/>
      <c r="E16" s="45"/>
      <c r="F16" s="49"/>
      <c r="G16" s="55" t="s">
        <v>379</v>
      </c>
      <c r="H16" s="57"/>
      <c r="I16" s="55"/>
      <c r="J16" s="32"/>
      <c r="K16" s="46"/>
      <c r="L16" s="56"/>
      <c r="M16" s="50"/>
      <c r="N16" s="51"/>
      <c r="O16" s="52"/>
      <c r="P16" s="56"/>
      <c r="Q16" s="50"/>
      <c r="R16" s="51"/>
      <c r="S16" s="52"/>
    </row>
    <row r="17" spans="1:23" ht="14.25" customHeight="1" x14ac:dyDescent="0.25">
      <c r="A17" s="43"/>
      <c r="B17" s="45"/>
      <c r="C17" s="45"/>
      <c r="D17" s="45"/>
      <c r="E17" s="45"/>
      <c r="F17" s="49"/>
      <c r="G17" s="57"/>
      <c r="H17" s="58" t="s">
        <v>427</v>
      </c>
      <c r="I17" s="58"/>
      <c r="J17" s="32"/>
      <c r="K17" s="46"/>
      <c r="L17" s="56"/>
      <c r="M17" s="50"/>
      <c r="N17" s="51"/>
      <c r="O17" s="52"/>
      <c r="P17" s="56"/>
      <c r="Q17" s="50"/>
      <c r="R17" s="51"/>
      <c r="S17" s="52"/>
    </row>
    <row r="18" spans="1:23" ht="14.25" customHeight="1" thickBot="1" x14ac:dyDescent="0.3">
      <c r="A18" s="43"/>
      <c r="B18" s="45"/>
      <c r="C18" s="45"/>
      <c r="D18" s="45"/>
      <c r="E18" s="45"/>
      <c r="F18" s="49"/>
      <c r="G18" s="34"/>
      <c r="H18" s="54" t="s">
        <v>380</v>
      </c>
      <c r="I18" s="55"/>
      <c r="J18" s="32"/>
      <c r="K18" s="46"/>
      <c r="L18" s="62">
        <v>5</v>
      </c>
      <c r="M18" s="50" t="s">
        <v>63</v>
      </c>
      <c r="N18" s="63">
        <v>9000000</v>
      </c>
      <c r="O18" s="64">
        <f>L18*N18</f>
        <v>45000000</v>
      </c>
      <c r="P18" s="62">
        <v>0</v>
      </c>
      <c r="Q18" s="50" t="s">
        <v>63</v>
      </c>
      <c r="R18" s="63">
        <v>9000000</v>
      </c>
      <c r="S18" s="64">
        <f>P18*R18</f>
        <v>0</v>
      </c>
      <c r="T18" s="107">
        <f>+O18-S18</f>
        <v>45000000</v>
      </c>
      <c r="U18" s="107">
        <v>9</v>
      </c>
      <c r="V18" s="107">
        <v>4200000</v>
      </c>
      <c r="W18" s="107">
        <f>+U18*V18</f>
        <v>37800000</v>
      </c>
    </row>
    <row r="19" spans="1:23" ht="14.25" customHeight="1" thickBot="1" x14ac:dyDescent="0.3">
      <c r="A19" s="72"/>
      <c r="B19" s="73"/>
      <c r="C19" s="73"/>
      <c r="D19" s="73"/>
      <c r="E19" s="73"/>
      <c r="F19" s="74"/>
      <c r="G19" s="75"/>
      <c r="H19" s="76"/>
      <c r="I19" s="76"/>
      <c r="J19" s="76"/>
      <c r="K19" s="77"/>
      <c r="L19" s="78"/>
      <c r="M19" s="79"/>
      <c r="N19" s="80"/>
      <c r="O19" s="81">
        <f>SUM(O5:O18)</f>
        <v>232900000</v>
      </c>
      <c r="P19" s="78"/>
      <c r="Q19" s="79"/>
      <c r="R19" s="80"/>
      <c r="S19" s="81">
        <f>SUM(S5:S18)</f>
        <v>133300000</v>
      </c>
    </row>
    <row r="20" spans="1:23" ht="13.5" customHeight="1" x14ac:dyDescent="0.25">
      <c r="I20" s="82"/>
      <c r="J20" s="82"/>
      <c r="K20" s="122"/>
      <c r="L20" s="122"/>
      <c r="M20" s="122"/>
      <c r="N20" s="122"/>
      <c r="O20" s="83"/>
      <c r="P20" s="83"/>
      <c r="Q20" s="83"/>
      <c r="R20" s="83"/>
      <c r="S20" s="83"/>
      <c r="T20" s="107">
        <f>SUM(T15:T18)</f>
        <v>99600000</v>
      </c>
      <c r="U20" s="107">
        <v>4</v>
      </c>
      <c r="V20" s="107">
        <v>9000000</v>
      </c>
      <c r="W20" s="107">
        <f>+U20*V20</f>
        <v>36000000</v>
      </c>
    </row>
    <row r="21" spans="1:23" ht="14.25" customHeight="1" x14ac:dyDescent="0.25">
      <c r="K21" s="122"/>
      <c r="L21" s="122"/>
      <c r="M21" s="122"/>
      <c r="N21" s="122"/>
      <c r="U21" s="107">
        <v>2</v>
      </c>
      <c r="V21" s="107">
        <v>9000000</v>
      </c>
      <c r="W21" s="107">
        <f>+U21*V21</f>
        <v>18000000</v>
      </c>
    </row>
    <row r="22" spans="1:23" x14ac:dyDescent="0.25">
      <c r="K22" s="123"/>
      <c r="L22" s="123"/>
      <c r="M22" s="123"/>
      <c r="N22" s="123"/>
      <c r="T22" s="108">
        <v>101400000</v>
      </c>
      <c r="U22" s="107">
        <v>5</v>
      </c>
      <c r="V22" s="107">
        <v>4200000</v>
      </c>
      <c r="W22" s="107">
        <f>+U22*V22</f>
        <v>21000000</v>
      </c>
    </row>
  </sheetData>
  <mergeCells count="4">
    <mergeCell ref="J3:O3"/>
    <mergeCell ref="K20:N20"/>
    <mergeCell ref="K21:N21"/>
    <mergeCell ref="K22:N22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O21"/>
  <sheetViews>
    <sheetView zoomScale="145" zoomScaleNormal="145" workbookViewId="0">
      <selection activeCell="H11" sqref="H11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3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384" width="9.109375" style="48"/>
  </cols>
  <sheetData>
    <row r="1" spans="1:15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</row>
    <row r="2" spans="1:15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32</v>
      </c>
      <c r="G2" s="34"/>
      <c r="J2" s="35" t="s">
        <v>132</v>
      </c>
      <c r="K2" s="36"/>
      <c r="L2" s="34"/>
      <c r="M2" s="36"/>
      <c r="N2" s="37"/>
      <c r="O2" s="38"/>
    </row>
    <row r="3" spans="1:15" s="32" customFormat="1" ht="78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34</v>
      </c>
      <c r="G3" s="40"/>
      <c r="H3" s="42"/>
      <c r="I3" s="42"/>
      <c r="J3" s="120" t="s">
        <v>141</v>
      </c>
      <c r="K3" s="120"/>
      <c r="L3" s="120"/>
      <c r="M3" s="120"/>
      <c r="N3" s="120"/>
      <c r="O3" s="121"/>
    </row>
    <row r="4" spans="1:15" ht="14.25" customHeight="1" x14ac:dyDescent="0.25">
      <c r="A4" s="43" t="s">
        <v>142</v>
      </c>
      <c r="B4" s="45"/>
      <c r="C4" s="45"/>
      <c r="D4" s="45"/>
      <c r="E4" s="45"/>
      <c r="F4" s="53" t="s">
        <v>143</v>
      </c>
      <c r="G4" s="34"/>
      <c r="H4" s="54"/>
      <c r="I4" s="55"/>
      <c r="J4" s="32"/>
      <c r="K4" s="46"/>
      <c r="L4" s="56"/>
      <c r="M4" s="50"/>
      <c r="N4" s="51"/>
      <c r="O4" s="52"/>
    </row>
    <row r="5" spans="1:15" ht="14.25" customHeight="1" x14ac:dyDescent="0.25">
      <c r="A5" s="43" t="s">
        <v>144</v>
      </c>
      <c r="B5" s="45"/>
      <c r="C5" s="45"/>
      <c r="D5" s="45"/>
      <c r="E5" s="45"/>
      <c r="F5" s="53" t="s">
        <v>383</v>
      </c>
      <c r="G5" s="34"/>
      <c r="H5" s="54"/>
      <c r="I5" s="55"/>
      <c r="J5" s="32"/>
      <c r="K5" s="46"/>
      <c r="L5" s="56"/>
      <c r="M5" s="50"/>
      <c r="N5" s="51"/>
      <c r="O5" s="52"/>
    </row>
    <row r="6" spans="1:15" ht="14.25" customHeight="1" x14ac:dyDescent="0.25">
      <c r="A6" s="43"/>
      <c r="B6" s="45"/>
      <c r="C6" s="45"/>
      <c r="D6" s="45"/>
      <c r="E6" s="45"/>
      <c r="F6" s="49"/>
      <c r="G6" s="55" t="s">
        <v>145</v>
      </c>
      <c r="H6" s="57"/>
      <c r="I6" s="55"/>
      <c r="J6" s="32"/>
      <c r="K6" s="46"/>
      <c r="L6" s="56"/>
      <c r="M6" s="50"/>
      <c r="N6" s="51"/>
      <c r="O6" s="52"/>
    </row>
    <row r="7" spans="1:15" ht="14.25" customHeight="1" x14ac:dyDescent="0.25">
      <c r="A7" s="43"/>
      <c r="B7" s="45"/>
      <c r="C7" s="45"/>
      <c r="D7" s="45"/>
      <c r="E7" s="45"/>
      <c r="F7" s="49"/>
      <c r="G7" s="57"/>
      <c r="H7" s="58" t="s">
        <v>146</v>
      </c>
      <c r="I7" s="58"/>
      <c r="J7" s="32"/>
      <c r="K7" s="46"/>
      <c r="L7" s="56"/>
      <c r="M7" s="50"/>
      <c r="N7" s="51"/>
      <c r="O7" s="52"/>
    </row>
    <row r="8" spans="1:15" ht="14.25" customHeight="1" x14ac:dyDescent="0.25">
      <c r="A8" s="43"/>
      <c r="B8" s="45"/>
      <c r="C8" s="45"/>
      <c r="D8" s="45"/>
      <c r="E8" s="45"/>
      <c r="F8" s="49"/>
      <c r="G8" s="34"/>
      <c r="H8" s="109" t="s">
        <v>147</v>
      </c>
      <c r="I8" s="55"/>
      <c r="J8" s="32"/>
      <c r="K8" s="46"/>
      <c r="L8" s="62">
        <v>15</v>
      </c>
      <c r="M8" s="50" t="s">
        <v>148</v>
      </c>
      <c r="N8" s="63">
        <v>1921000</v>
      </c>
      <c r="O8" s="64">
        <f>L8*N8</f>
        <v>28815000</v>
      </c>
    </row>
    <row r="9" spans="1:15" ht="14.25" customHeight="1" x14ac:dyDescent="0.25">
      <c r="A9" s="43"/>
      <c r="B9" s="45"/>
      <c r="C9" s="45"/>
      <c r="D9" s="45"/>
      <c r="E9" s="45"/>
      <c r="F9" s="49"/>
      <c r="G9" s="34"/>
      <c r="H9" s="109" t="s">
        <v>149</v>
      </c>
      <c r="I9" s="55"/>
      <c r="J9" s="32"/>
      <c r="K9" s="46"/>
      <c r="L9" s="62">
        <v>2</v>
      </c>
      <c r="M9" s="50" t="s">
        <v>148</v>
      </c>
      <c r="N9" s="63">
        <v>4351000</v>
      </c>
      <c r="O9" s="64">
        <f>L9*N9</f>
        <v>8702000</v>
      </c>
    </row>
    <row r="10" spans="1:15" ht="14.25" customHeight="1" x14ac:dyDescent="0.25">
      <c r="A10" s="43"/>
      <c r="B10" s="45"/>
      <c r="C10" s="45"/>
      <c r="D10" s="45"/>
      <c r="E10" s="45"/>
      <c r="F10" s="49"/>
      <c r="G10" s="57"/>
      <c r="H10" s="58" t="s">
        <v>150</v>
      </c>
      <c r="I10" s="58"/>
      <c r="J10" s="32"/>
      <c r="K10" s="46"/>
      <c r="L10" s="56"/>
      <c r="M10" s="50"/>
      <c r="N10" s="51"/>
      <c r="O10" s="52"/>
    </row>
    <row r="11" spans="1:15" ht="14.25" customHeight="1" x14ac:dyDescent="0.25">
      <c r="A11" s="43"/>
      <c r="B11" s="45"/>
      <c r="C11" s="45"/>
      <c r="D11" s="45"/>
      <c r="E11" s="45"/>
      <c r="F11" s="49"/>
      <c r="G11" s="34"/>
      <c r="H11" s="109" t="s">
        <v>151</v>
      </c>
      <c r="I11" s="55"/>
      <c r="J11" s="32"/>
      <c r="K11" s="46"/>
      <c r="L11" s="62">
        <v>2</v>
      </c>
      <c r="M11" s="50" t="s">
        <v>148</v>
      </c>
      <c r="N11" s="63">
        <v>5594000</v>
      </c>
      <c r="O11" s="64">
        <f>L11*N11</f>
        <v>11188000</v>
      </c>
    </row>
    <row r="12" spans="1:15" ht="14.25" customHeight="1" x14ac:dyDescent="0.25">
      <c r="A12" s="43"/>
      <c r="B12" s="45"/>
      <c r="C12" s="45"/>
      <c r="D12" s="45"/>
      <c r="E12" s="45"/>
      <c r="F12" s="49"/>
      <c r="G12" s="57"/>
      <c r="H12" s="58" t="s">
        <v>150</v>
      </c>
      <c r="I12" s="58"/>
      <c r="J12" s="32"/>
      <c r="K12" s="46"/>
      <c r="L12" s="56"/>
      <c r="M12" s="50"/>
      <c r="N12" s="51"/>
      <c r="O12" s="52"/>
    </row>
    <row r="13" spans="1:15" ht="14.25" customHeight="1" x14ac:dyDescent="0.25">
      <c r="A13" s="43"/>
      <c r="B13" s="45"/>
      <c r="C13" s="45"/>
      <c r="D13" s="45"/>
      <c r="E13" s="45"/>
      <c r="F13" s="49"/>
      <c r="G13" s="34"/>
      <c r="H13" s="54" t="s">
        <v>152</v>
      </c>
      <c r="I13" s="55"/>
      <c r="J13" s="32"/>
      <c r="K13" s="46"/>
      <c r="L13" s="62">
        <v>6</v>
      </c>
      <c r="M13" s="50" t="s">
        <v>148</v>
      </c>
      <c r="N13" s="63">
        <v>2163000</v>
      </c>
      <c r="O13" s="64">
        <f>L13*N13</f>
        <v>12978000</v>
      </c>
    </row>
    <row r="14" spans="1:15" ht="14.25" customHeight="1" x14ac:dyDescent="0.25">
      <c r="A14" s="43"/>
      <c r="B14" s="45"/>
      <c r="C14" s="45"/>
      <c r="D14" s="45"/>
      <c r="E14" s="45"/>
      <c r="F14" s="49"/>
      <c r="G14" s="57"/>
      <c r="H14" s="58" t="s">
        <v>153</v>
      </c>
      <c r="I14" s="58"/>
      <c r="J14" s="32"/>
      <c r="K14" s="46"/>
      <c r="L14" s="56"/>
      <c r="M14" s="50"/>
      <c r="N14" s="51"/>
      <c r="O14" s="52"/>
    </row>
    <row r="15" spans="1:15" ht="14.25" customHeight="1" x14ac:dyDescent="0.25">
      <c r="A15" s="43"/>
      <c r="B15" s="45"/>
      <c r="C15" s="45"/>
      <c r="D15" s="45"/>
      <c r="E15" s="45"/>
      <c r="F15" s="49"/>
      <c r="G15" s="34"/>
      <c r="H15" s="54" t="s">
        <v>154</v>
      </c>
      <c r="I15" s="55"/>
      <c r="J15" s="32"/>
      <c r="K15" s="46"/>
      <c r="L15" s="62">
        <v>1</v>
      </c>
      <c r="M15" s="50" t="s">
        <v>148</v>
      </c>
      <c r="N15" s="63">
        <v>8353000</v>
      </c>
      <c r="O15" s="64">
        <f>L15*N15</f>
        <v>8353000</v>
      </c>
    </row>
    <row r="16" spans="1:15" ht="14.25" customHeight="1" x14ac:dyDescent="0.25">
      <c r="A16" s="43"/>
      <c r="B16" s="45"/>
      <c r="C16" s="45"/>
      <c r="D16" s="45"/>
      <c r="E16" s="45"/>
      <c r="F16" s="49"/>
      <c r="G16" s="57"/>
      <c r="H16" s="58" t="s">
        <v>155</v>
      </c>
      <c r="I16" s="58"/>
      <c r="J16" s="32"/>
      <c r="K16" s="46"/>
      <c r="L16" s="56"/>
      <c r="M16" s="50"/>
      <c r="N16" s="51"/>
      <c r="O16" s="52"/>
    </row>
    <row r="17" spans="1:15" ht="14.25" customHeight="1" thickBot="1" x14ac:dyDescent="0.3">
      <c r="A17" s="43"/>
      <c r="B17" s="45"/>
      <c r="C17" s="45"/>
      <c r="D17" s="45"/>
      <c r="E17" s="45"/>
      <c r="F17" s="49"/>
      <c r="G17" s="34"/>
      <c r="H17" s="54" t="s">
        <v>156</v>
      </c>
      <c r="I17" s="55"/>
      <c r="J17" s="32"/>
      <c r="K17" s="46"/>
      <c r="L17" s="62">
        <v>1</v>
      </c>
      <c r="M17" s="50" t="s">
        <v>157</v>
      </c>
      <c r="N17" s="63">
        <v>15255000</v>
      </c>
      <c r="O17" s="64">
        <f>L17*N17</f>
        <v>15255000</v>
      </c>
    </row>
    <row r="18" spans="1:15" ht="14.25" customHeight="1" thickBot="1" x14ac:dyDescent="0.3">
      <c r="A18" s="72"/>
      <c r="B18" s="73"/>
      <c r="C18" s="73"/>
      <c r="D18" s="73"/>
      <c r="E18" s="73"/>
      <c r="F18" s="74"/>
      <c r="G18" s="75"/>
      <c r="H18" s="76"/>
      <c r="I18" s="76"/>
      <c r="J18" s="76"/>
      <c r="K18" s="77"/>
      <c r="L18" s="78"/>
      <c r="M18" s="79"/>
      <c r="N18" s="80"/>
      <c r="O18" s="81">
        <f>SUM(O5:O17)</f>
        <v>85291000</v>
      </c>
    </row>
    <row r="19" spans="1:15" ht="13.5" customHeight="1" x14ac:dyDescent="0.25">
      <c r="I19" s="82"/>
      <c r="J19" s="82"/>
      <c r="K19" s="122"/>
      <c r="L19" s="122"/>
      <c r="M19" s="122"/>
      <c r="N19" s="122"/>
      <c r="O19" s="83"/>
    </row>
    <row r="20" spans="1:15" ht="14.25" customHeight="1" x14ac:dyDescent="0.25">
      <c r="K20" s="122"/>
      <c r="L20" s="122"/>
      <c r="M20" s="122"/>
      <c r="N20" s="122"/>
    </row>
    <row r="21" spans="1:15" x14ac:dyDescent="0.25">
      <c r="K21" s="123"/>
      <c r="L21" s="123"/>
      <c r="M21" s="123"/>
      <c r="N21" s="123"/>
    </row>
  </sheetData>
  <mergeCells count="4">
    <mergeCell ref="J3:O3"/>
    <mergeCell ref="K19:N19"/>
    <mergeCell ref="K20:N20"/>
    <mergeCell ref="K21:N21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O42"/>
  <sheetViews>
    <sheetView topLeftCell="A4" zoomScale="145" zoomScaleNormal="145" workbookViewId="0">
      <selection activeCell="H17" sqref="H17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384" width="9.109375" style="48"/>
  </cols>
  <sheetData>
    <row r="1" spans="1:15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</row>
    <row r="2" spans="1:15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32</v>
      </c>
      <c r="G2" s="34"/>
      <c r="J2" s="35" t="s">
        <v>132</v>
      </c>
      <c r="K2" s="36"/>
      <c r="L2" s="34"/>
      <c r="M2" s="36"/>
      <c r="N2" s="37"/>
      <c r="O2" s="38"/>
    </row>
    <row r="3" spans="1:15" s="32" customFormat="1" ht="78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36</v>
      </c>
      <c r="G3" s="40"/>
      <c r="H3" s="42"/>
      <c r="I3" s="42"/>
      <c r="J3" s="120" t="s">
        <v>172</v>
      </c>
      <c r="K3" s="120"/>
      <c r="L3" s="120"/>
      <c r="M3" s="120"/>
      <c r="N3" s="120"/>
      <c r="O3" s="121"/>
    </row>
    <row r="4" spans="1:15" ht="14.25" customHeight="1" x14ac:dyDescent="0.25">
      <c r="A4" s="43" t="s">
        <v>173</v>
      </c>
      <c r="B4" s="45"/>
      <c r="C4" s="45"/>
      <c r="D4" s="45"/>
      <c r="E4" s="45"/>
      <c r="F4" s="53" t="s">
        <v>175</v>
      </c>
      <c r="G4" s="34"/>
      <c r="H4" s="54"/>
      <c r="I4" s="55"/>
      <c r="J4" s="32"/>
      <c r="K4" s="46"/>
      <c r="L4" s="56"/>
      <c r="M4" s="50"/>
      <c r="N4" s="51"/>
      <c r="O4" s="52"/>
    </row>
    <row r="5" spans="1:15" ht="14.25" customHeight="1" x14ac:dyDescent="0.25">
      <c r="A5" s="43" t="s">
        <v>174</v>
      </c>
      <c r="B5" s="45"/>
      <c r="C5" s="45"/>
      <c r="D5" s="45"/>
      <c r="E5" s="45"/>
      <c r="F5" s="53" t="s">
        <v>176</v>
      </c>
      <c r="G5" s="34"/>
      <c r="H5" s="54"/>
      <c r="I5" s="55"/>
      <c r="J5" s="32"/>
      <c r="K5" s="46"/>
      <c r="L5" s="56"/>
      <c r="M5" s="50"/>
      <c r="N5" s="51"/>
      <c r="O5" s="52"/>
    </row>
    <row r="6" spans="1:15" ht="14.25" customHeight="1" x14ac:dyDescent="0.25">
      <c r="A6" s="43"/>
      <c r="B6" s="45"/>
      <c r="C6" s="45"/>
      <c r="D6" s="45"/>
      <c r="E6" s="45"/>
      <c r="F6" s="49"/>
      <c r="G6" s="55" t="s">
        <v>177</v>
      </c>
      <c r="H6" s="57"/>
      <c r="I6" s="55"/>
      <c r="J6" s="32"/>
      <c r="K6" s="46"/>
      <c r="L6" s="56"/>
      <c r="M6" s="50"/>
      <c r="N6" s="51"/>
      <c r="O6" s="52"/>
    </row>
    <row r="7" spans="1:15" ht="14.25" customHeight="1" x14ac:dyDescent="0.25">
      <c r="A7" s="43"/>
      <c r="B7" s="45"/>
      <c r="C7" s="45"/>
      <c r="D7" s="45"/>
      <c r="E7" s="45"/>
      <c r="F7" s="49"/>
      <c r="G7" s="57"/>
      <c r="H7" s="58" t="s">
        <v>178</v>
      </c>
      <c r="I7" s="58"/>
      <c r="J7" s="32"/>
      <c r="K7" s="46"/>
      <c r="L7" s="56"/>
      <c r="M7" s="50"/>
      <c r="N7" s="51"/>
      <c r="O7" s="52"/>
    </row>
    <row r="8" spans="1:15" ht="14.25" customHeight="1" x14ac:dyDescent="0.25">
      <c r="A8" s="43"/>
      <c r="B8" s="45"/>
      <c r="C8" s="45"/>
      <c r="D8" s="45"/>
      <c r="E8" s="45"/>
      <c r="F8" s="49"/>
      <c r="G8" s="34"/>
      <c r="H8" s="54" t="s">
        <v>179</v>
      </c>
      <c r="I8" s="55"/>
      <c r="J8" s="32"/>
      <c r="K8" s="46"/>
      <c r="L8" s="62">
        <v>1</v>
      </c>
      <c r="M8" s="50" t="s">
        <v>148</v>
      </c>
      <c r="N8" s="63">
        <v>1545000</v>
      </c>
      <c r="O8" s="64">
        <f>L8*N8</f>
        <v>1545000</v>
      </c>
    </row>
    <row r="9" spans="1:15" ht="14.25" customHeight="1" x14ac:dyDescent="0.25">
      <c r="A9" s="43" t="s">
        <v>180</v>
      </c>
      <c r="B9" s="45"/>
      <c r="C9" s="45"/>
      <c r="D9" s="45"/>
      <c r="E9" s="45"/>
      <c r="F9" s="53" t="s">
        <v>181</v>
      </c>
      <c r="G9" s="34"/>
      <c r="H9" s="54"/>
      <c r="I9" s="55"/>
      <c r="J9" s="32"/>
      <c r="K9" s="46"/>
      <c r="L9" s="56"/>
      <c r="M9" s="50"/>
      <c r="N9" s="51"/>
      <c r="O9" s="52"/>
    </row>
    <row r="10" spans="1:15" ht="14.25" customHeight="1" x14ac:dyDescent="0.25">
      <c r="A10" s="43"/>
      <c r="B10" s="45"/>
      <c r="C10" s="45"/>
      <c r="D10" s="45"/>
      <c r="E10" s="45"/>
      <c r="F10" s="49"/>
      <c r="G10" s="55" t="s">
        <v>182</v>
      </c>
      <c r="H10" s="57"/>
      <c r="I10" s="55"/>
      <c r="J10" s="32"/>
      <c r="K10" s="46"/>
      <c r="L10" s="56"/>
      <c r="M10" s="50"/>
      <c r="N10" s="51"/>
      <c r="O10" s="52"/>
    </row>
    <row r="11" spans="1:15" ht="14.25" customHeight="1" x14ac:dyDescent="0.25">
      <c r="A11" s="43"/>
      <c r="B11" s="45"/>
      <c r="C11" s="45"/>
      <c r="D11" s="45"/>
      <c r="E11" s="45"/>
      <c r="F11" s="49"/>
      <c r="G11" s="57"/>
      <c r="H11" s="58" t="s">
        <v>183</v>
      </c>
      <c r="I11" s="58"/>
      <c r="J11" s="32"/>
      <c r="K11" s="46"/>
      <c r="L11" s="56"/>
      <c r="M11" s="50"/>
      <c r="N11" s="51"/>
      <c r="O11" s="52"/>
    </row>
    <row r="12" spans="1:15" ht="14.25" customHeight="1" x14ac:dyDescent="0.25">
      <c r="A12" s="43"/>
      <c r="B12" s="45"/>
      <c r="C12" s="45"/>
      <c r="D12" s="45"/>
      <c r="E12" s="45"/>
      <c r="F12" s="49"/>
      <c r="G12" s="34"/>
      <c r="H12" s="54" t="s">
        <v>184</v>
      </c>
      <c r="I12" s="55"/>
      <c r="J12" s="32"/>
      <c r="K12" s="46"/>
      <c r="L12" s="62">
        <v>1</v>
      </c>
      <c r="M12" s="50" t="s">
        <v>148</v>
      </c>
      <c r="N12" s="63">
        <v>1545000</v>
      </c>
      <c r="O12" s="64">
        <f>L12*N12</f>
        <v>1545000</v>
      </c>
    </row>
    <row r="13" spans="1:15" ht="14.25" customHeight="1" x14ac:dyDescent="0.25">
      <c r="A13" s="43" t="s">
        <v>185</v>
      </c>
      <c r="B13" s="45"/>
      <c r="C13" s="45"/>
      <c r="D13" s="45"/>
      <c r="E13" s="45"/>
      <c r="F13" s="53" t="s">
        <v>186</v>
      </c>
      <c r="G13" s="34"/>
      <c r="H13" s="54"/>
      <c r="I13" s="55"/>
      <c r="J13" s="32"/>
      <c r="K13" s="46"/>
      <c r="L13" s="56"/>
      <c r="M13" s="50"/>
      <c r="N13" s="51"/>
      <c r="O13" s="52"/>
    </row>
    <row r="14" spans="1:15" ht="14.25" customHeight="1" x14ac:dyDescent="0.25">
      <c r="A14" s="43" t="s">
        <v>187</v>
      </c>
      <c r="B14" s="45"/>
      <c r="C14" s="45"/>
      <c r="D14" s="45"/>
      <c r="E14" s="45"/>
      <c r="F14" s="53" t="s">
        <v>188</v>
      </c>
      <c r="G14" s="34"/>
      <c r="H14" s="54"/>
      <c r="I14" s="55"/>
      <c r="J14" s="32"/>
      <c r="K14" s="46"/>
      <c r="L14" s="56"/>
      <c r="M14" s="50"/>
      <c r="N14" s="51"/>
      <c r="O14" s="52"/>
    </row>
    <row r="15" spans="1:15" ht="14.25" customHeight="1" x14ac:dyDescent="0.25">
      <c r="A15" s="43"/>
      <c r="B15" s="45"/>
      <c r="C15" s="45"/>
      <c r="D15" s="45"/>
      <c r="E15" s="45"/>
      <c r="F15" s="49"/>
      <c r="G15" s="55" t="s">
        <v>189</v>
      </c>
      <c r="H15" s="57"/>
      <c r="I15" s="55"/>
      <c r="J15" s="32"/>
      <c r="K15" s="46"/>
      <c r="L15" s="56"/>
      <c r="M15" s="50"/>
      <c r="N15" s="51"/>
      <c r="O15" s="52"/>
    </row>
    <row r="16" spans="1:15" ht="14.25" customHeight="1" x14ac:dyDescent="0.25">
      <c r="A16" s="43"/>
      <c r="B16" s="45"/>
      <c r="C16" s="45"/>
      <c r="D16" s="45"/>
      <c r="E16" s="45"/>
      <c r="F16" s="49"/>
      <c r="G16" s="57"/>
      <c r="H16" s="58" t="s">
        <v>190</v>
      </c>
      <c r="I16" s="58"/>
      <c r="J16" s="32"/>
      <c r="K16" s="46"/>
      <c r="L16" s="56"/>
      <c r="M16" s="50"/>
      <c r="N16" s="51"/>
      <c r="O16" s="52"/>
    </row>
    <row r="17" spans="1:15" ht="14.25" customHeight="1" x14ac:dyDescent="0.25">
      <c r="A17" s="43"/>
      <c r="B17" s="45"/>
      <c r="C17" s="45"/>
      <c r="D17" s="45"/>
      <c r="E17" s="45"/>
      <c r="F17" s="49"/>
      <c r="G17" s="34"/>
      <c r="H17" s="54" t="s">
        <v>191</v>
      </c>
      <c r="I17" s="55"/>
      <c r="J17" s="32"/>
      <c r="K17" s="46"/>
      <c r="L17" s="62">
        <v>1</v>
      </c>
      <c r="M17" s="50" t="s">
        <v>148</v>
      </c>
      <c r="N17" s="63">
        <v>8891000</v>
      </c>
      <c r="O17" s="64">
        <f>L17*N17</f>
        <v>8891000</v>
      </c>
    </row>
    <row r="18" spans="1:15" ht="14.25" customHeight="1" x14ac:dyDescent="0.25">
      <c r="A18" s="43" t="s">
        <v>192</v>
      </c>
      <c r="B18" s="45"/>
      <c r="C18" s="45"/>
      <c r="D18" s="45"/>
      <c r="E18" s="45"/>
      <c r="F18" s="53" t="s">
        <v>193</v>
      </c>
      <c r="G18" s="34"/>
      <c r="H18" s="54"/>
      <c r="I18" s="55"/>
      <c r="J18" s="32"/>
      <c r="K18" s="46"/>
      <c r="L18" s="56"/>
      <c r="M18" s="50"/>
      <c r="N18" s="51"/>
      <c r="O18" s="52"/>
    </row>
    <row r="19" spans="1:15" ht="14.25" customHeight="1" x14ac:dyDescent="0.25">
      <c r="A19" s="43"/>
      <c r="B19" s="45"/>
      <c r="C19" s="45"/>
      <c r="D19" s="45"/>
      <c r="E19" s="45"/>
      <c r="F19" s="49"/>
      <c r="G19" s="55" t="s">
        <v>194</v>
      </c>
      <c r="H19" s="57"/>
      <c r="I19" s="55"/>
      <c r="J19" s="32"/>
      <c r="K19" s="46"/>
      <c r="L19" s="56"/>
      <c r="M19" s="50"/>
      <c r="N19" s="51"/>
      <c r="O19" s="52"/>
    </row>
    <row r="20" spans="1:15" ht="14.25" customHeight="1" x14ac:dyDescent="0.25">
      <c r="A20" s="43"/>
      <c r="B20" s="45"/>
      <c r="C20" s="45"/>
      <c r="D20" s="45"/>
      <c r="E20" s="45"/>
      <c r="F20" s="49"/>
      <c r="G20" s="57"/>
      <c r="H20" s="58" t="s">
        <v>195</v>
      </c>
      <c r="I20" s="58"/>
      <c r="J20" s="32"/>
      <c r="K20" s="46"/>
      <c r="L20" s="56"/>
      <c r="M20" s="50"/>
      <c r="N20" s="51"/>
      <c r="O20" s="52"/>
    </row>
    <row r="21" spans="1:15" ht="14.25" customHeight="1" x14ac:dyDescent="0.25">
      <c r="A21" s="43"/>
      <c r="B21" s="45"/>
      <c r="C21" s="45"/>
      <c r="D21" s="45"/>
      <c r="E21" s="45"/>
      <c r="F21" s="49"/>
      <c r="G21" s="34"/>
      <c r="H21" s="54" t="s">
        <v>196</v>
      </c>
      <c r="I21" s="55"/>
      <c r="J21" s="32"/>
      <c r="K21" s="46"/>
      <c r="L21" s="62">
        <v>2</v>
      </c>
      <c r="M21" s="50" t="s">
        <v>148</v>
      </c>
      <c r="N21" s="63">
        <v>5650000</v>
      </c>
      <c r="O21" s="64">
        <f>L21*N21</f>
        <v>11300000</v>
      </c>
    </row>
    <row r="22" spans="1:15" ht="14.25" customHeight="1" x14ac:dyDescent="0.25">
      <c r="A22" s="43" t="s">
        <v>197</v>
      </c>
      <c r="B22" s="45"/>
      <c r="C22" s="45"/>
      <c r="D22" s="45"/>
      <c r="E22" s="45"/>
      <c r="F22" s="53" t="s">
        <v>198</v>
      </c>
      <c r="G22" s="34"/>
      <c r="H22" s="54"/>
      <c r="I22" s="55"/>
      <c r="J22" s="32"/>
      <c r="K22" s="46"/>
      <c r="L22" s="56"/>
      <c r="M22" s="50"/>
      <c r="N22" s="51"/>
      <c r="O22" s="52"/>
    </row>
    <row r="23" spans="1:15" ht="14.25" customHeight="1" x14ac:dyDescent="0.25">
      <c r="A23" s="43" t="s">
        <v>199</v>
      </c>
      <c r="B23" s="45"/>
      <c r="C23" s="45"/>
      <c r="D23" s="45"/>
      <c r="E23" s="45"/>
      <c r="F23" s="53" t="s">
        <v>200</v>
      </c>
      <c r="G23" s="34"/>
      <c r="H23" s="54"/>
      <c r="I23" s="55"/>
      <c r="J23" s="32"/>
      <c r="K23" s="46"/>
      <c r="L23" s="56"/>
      <c r="M23" s="50"/>
      <c r="N23" s="51"/>
      <c r="O23" s="52"/>
    </row>
    <row r="24" spans="1:15" ht="14.25" customHeight="1" x14ac:dyDescent="0.25">
      <c r="A24" s="43"/>
      <c r="B24" s="45"/>
      <c r="C24" s="45"/>
      <c r="D24" s="45"/>
      <c r="E24" s="45"/>
      <c r="F24" s="49"/>
      <c r="G24" s="55" t="s">
        <v>201</v>
      </c>
      <c r="H24" s="57"/>
      <c r="I24" s="55"/>
      <c r="J24" s="32"/>
      <c r="K24" s="46"/>
      <c r="L24" s="56"/>
      <c r="M24" s="50"/>
      <c r="N24" s="51"/>
      <c r="O24" s="52"/>
    </row>
    <row r="25" spans="1:15" ht="14.25" customHeight="1" x14ac:dyDescent="0.25">
      <c r="A25" s="43"/>
      <c r="B25" s="45"/>
      <c r="C25" s="45"/>
      <c r="D25" s="45"/>
      <c r="E25" s="45"/>
      <c r="F25" s="49"/>
      <c r="G25" s="57"/>
      <c r="H25" s="58" t="s">
        <v>202</v>
      </c>
      <c r="I25" s="58"/>
      <c r="J25" s="32"/>
      <c r="K25" s="46"/>
      <c r="L25" s="56"/>
      <c r="M25" s="50"/>
      <c r="N25" s="51"/>
      <c r="O25" s="52"/>
    </row>
    <row r="26" spans="1:15" ht="14.25" customHeight="1" x14ac:dyDescent="0.25">
      <c r="A26" s="43"/>
      <c r="B26" s="45"/>
      <c r="C26" s="45"/>
      <c r="D26" s="45"/>
      <c r="E26" s="45"/>
      <c r="F26" s="49"/>
      <c r="G26" s="34"/>
      <c r="H26" s="54" t="s">
        <v>203</v>
      </c>
      <c r="I26" s="55"/>
      <c r="J26" s="32"/>
      <c r="K26" s="46"/>
      <c r="L26" s="62">
        <v>2</v>
      </c>
      <c r="M26" s="50" t="s">
        <v>148</v>
      </c>
      <c r="N26" s="63">
        <v>28476000</v>
      </c>
      <c r="O26" s="64">
        <f>L26*N26</f>
        <v>56952000</v>
      </c>
    </row>
    <row r="27" spans="1:15" ht="14.25" customHeight="1" x14ac:dyDescent="0.25">
      <c r="A27" s="43"/>
      <c r="B27" s="45"/>
      <c r="C27" s="45"/>
      <c r="D27" s="45"/>
      <c r="E27" s="45"/>
      <c r="F27" s="49"/>
      <c r="G27" s="57"/>
      <c r="H27" s="58" t="s">
        <v>204</v>
      </c>
      <c r="I27" s="58"/>
      <c r="J27" s="32"/>
      <c r="K27" s="46"/>
      <c r="L27" s="56"/>
      <c r="M27" s="50"/>
      <c r="N27" s="51"/>
      <c r="O27" s="52"/>
    </row>
    <row r="28" spans="1:15" ht="14.25" customHeight="1" x14ac:dyDescent="0.25">
      <c r="A28" s="43"/>
      <c r="B28" s="45"/>
      <c r="C28" s="45"/>
      <c r="D28" s="45"/>
      <c r="E28" s="45"/>
      <c r="F28" s="49"/>
      <c r="G28" s="34"/>
      <c r="H28" s="54" t="s">
        <v>205</v>
      </c>
      <c r="I28" s="55"/>
      <c r="J28" s="32"/>
      <c r="K28" s="46"/>
      <c r="L28" s="62">
        <v>2</v>
      </c>
      <c r="M28" s="50" t="s">
        <v>148</v>
      </c>
      <c r="N28" s="63">
        <v>30736000</v>
      </c>
      <c r="O28" s="64">
        <f>L28*N28</f>
        <v>61472000</v>
      </c>
    </row>
    <row r="29" spans="1:15" ht="14.25" customHeight="1" x14ac:dyDescent="0.25">
      <c r="A29" s="43" t="s">
        <v>206</v>
      </c>
      <c r="B29" s="45"/>
      <c r="C29" s="45"/>
      <c r="D29" s="45"/>
      <c r="E29" s="45"/>
      <c r="F29" s="53" t="s">
        <v>207</v>
      </c>
      <c r="G29" s="34"/>
      <c r="H29" s="54"/>
      <c r="I29" s="55"/>
      <c r="J29" s="32"/>
      <c r="K29" s="46"/>
      <c r="L29" s="56"/>
      <c r="M29" s="50"/>
      <c r="N29" s="51"/>
      <c r="O29" s="52"/>
    </row>
    <row r="30" spans="1:15" ht="14.25" customHeight="1" x14ac:dyDescent="0.25">
      <c r="A30" s="43" t="s">
        <v>208</v>
      </c>
      <c r="B30" s="45"/>
      <c r="C30" s="45"/>
      <c r="D30" s="45"/>
      <c r="E30" s="45"/>
      <c r="F30" s="53" t="s">
        <v>209</v>
      </c>
      <c r="G30" s="34"/>
      <c r="H30" s="54"/>
      <c r="I30" s="55"/>
      <c r="J30" s="32"/>
      <c r="K30" s="46"/>
      <c r="L30" s="56"/>
      <c r="M30" s="50"/>
      <c r="N30" s="51"/>
      <c r="O30" s="52"/>
    </row>
    <row r="31" spans="1:15" ht="14.25" customHeight="1" x14ac:dyDescent="0.25">
      <c r="A31" s="43"/>
      <c r="B31" s="45"/>
      <c r="C31" s="45"/>
      <c r="D31" s="45"/>
      <c r="E31" s="45"/>
      <c r="F31" s="49"/>
      <c r="G31" s="55" t="s">
        <v>210</v>
      </c>
      <c r="H31" s="57"/>
      <c r="I31" s="55"/>
      <c r="J31" s="32"/>
      <c r="K31" s="46"/>
      <c r="L31" s="56"/>
      <c r="M31" s="50"/>
      <c r="N31" s="51"/>
      <c r="O31" s="52"/>
    </row>
    <row r="32" spans="1:15" ht="14.25" customHeight="1" x14ac:dyDescent="0.25">
      <c r="A32" s="43"/>
      <c r="B32" s="45"/>
      <c r="C32" s="45"/>
      <c r="D32" s="45"/>
      <c r="E32" s="45"/>
      <c r="F32" s="49"/>
      <c r="G32" s="57"/>
      <c r="H32" s="58" t="s">
        <v>211</v>
      </c>
      <c r="I32" s="58"/>
      <c r="J32" s="32"/>
      <c r="K32" s="46"/>
      <c r="L32" s="56"/>
      <c r="M32" s="50"/>
      <c r="N32" s="51"/>
      <c r="O32" s="52"/>
    </row>
    <row r="33" spans="1:15" ht="14.25" customHeight="1" x14ac:dyDescent="0.25">
      <c r="A33" s="43"/>
      <c r="B33" s="45"/>
      <c r="C33" s="45"/>
      <c r="D33" s="45"/>
      <c r="E33" s="45"/>
      <c r="F33" s="49"/>
      <c r="G33" s="34"/>
      <c r="H33" s="54" t="s">
        <v>212</v>
      </c>
      <c r="I33" s="55"/>
      <c r="J33" s="32"/>
      <c r="K33" s="46"/>
      <c r="L33" s="62">
        <v>2</v>
      </c>
      <c r="M33" s="50" t="s">
        <v>148</v>
      </c>
      <c r="N33" s="63">
        <v>24411000</v>
      </c>
      <c r="O33" s="64">
        <f>L33*N33</f>
        <v>48822000</v>
      </c>
    </row>
    <row r="34" spans="1:15" ht="14.25" customHeight="1" x14ac:dyDescent="0.25">
      <c r="A34" s="43" t="s">
        <v>213</v>
      </c>
      <c r="B34" s="45"/>
      <c r="C34" s="45"/>
      <c r="D34" s="45"/>
      <c r="E34" s="45"/>
      <c r="F34" s="53" t="s">
        <v>214</v>
      </c>
      <c r="G34" s="34"/>
      <c r="H34" s="54"/>
      <c r="I34" s="55"/>
      <c r="J34" s="32"/>
      <c r="K34" s="46"/>
      <c r="L34" s="56"/>
      <c r="M34" s="50"/>
      <c r="N34" s="51"/>
      <c r="O34" s="52"/>
    </row>
    <row r="35" spans="1:15" ht="14.25" customHeight="1" x14ac:dyDescent="0.25">
      <c r="A35" s="43"/>
      <c r="B35" s="45"/>
      <c r="C35" s="45"/>
      <c r="D35" s="45"/>
      <c r="E35" s="45"/>
      <c r="F35" s="49"/>
      <c r="G35" s="55" t="s">
        <v>215</v>
      </c>
      <c r="H35" s="57"/>
      <c r="I35" s="55"/>
      <c r="J35" s="32"/>
      <c r="K35" s="46"/>
      <c r="L35" s="56"/>
      <c r="M35" s="50"/>
      <c r="N35" s="51"/>
      <c r="O35" s="52"/>
    </row>
    <row r="36" spans="1:15" ht="14.25" customHeight="1" x14ac:dyDescent="0.25">
      <c r="A36" s="43"/>
      <c r="B36" s="45"/>
      <c r="C36" s="45"/>
      <c r="D36" s="45"/>
      <c r="E36" s="45"/>
      <c r="F36" s="49"/>
      <c r="G36" s="57"/>
      <c r="H36" s="58" t="s">
        <v>216</v>
      </c>
      <c r="I36" s="58"/>
      <c r="J36" s="32"/>
      <c r="K36" s="46"/>
      <c r="L36" s="56"/>
      <c r="M36" s="50"/>
      <c r="N36" s="51"/>
      <c r="O36" s="52"/>
    </row>
    <row r="37" spans="1:15" ht="14.25" customHeight="1" x14ac:dyDescent="0.25">
      <c r="A37" s="43"/>
      <c r="B37" s="45"/>
      <c r="C37" s="45"/>
      <c r="D37" s="45"/>
      <c r="E37" s="45"/>
      <c r="F37" s="49"/>
      <c r="G37" s="34"/>
      <c r="H37" s="54" t="s">
        <v>217</v>
      </c>
      <c r="I37" s="55"/>
      <c r="J37" s="32"/>
      <c r="K37" s="46"/>
      <c r="L37" s="62">
        <v>2</v>
      </c>
      <c r="M37" s="50" t="s">
        <v>148</v>
      </c>
      <c r="N37" s="63">
        <v>14150000</v>
      </c>
      <c r="O37" s="64">
        <f>L37*N37</f>
        <v>28300000</v>
      </c>
    </row>
    <row r="38" spans="1:15" ht="14.25" customHeight="1" thickBot="1" x14ac:dyDescent="0.3">
      <c r="A38" s="43"/>
      <c r="B38" s="45"/>
      <c r="C38" s="45"/>
      <c r="D38" s="45"/>
      <c r="E38" s="45"/>
      <c r="F38" s="49"/>
      <c r="G38" s="34"/>
      <c r="H38" s="54" t="s">
        <v>218</v>
      </c>
      <c r="I38" s="55"/>
      <c r="J38" s="32"/>
      <c r="K38" s="46"/>
      <c r="L38" s="62">
        <v>4</v>
      </c>
      <c r="M38" s="50" t="s">
        <v>148</v>
      </c>
      <c r="N38" s="63">
        <v>7500000</v>
      </c>
      <c r="O38" s="64">
        <f>L38*N38</f>
        <v>30000000</v>
      </c>
    </row>
    <row r="39" spans="1:15" ht="14.25" customHeight="1" thickBot="1" x14ac:dyDescent="0.3">
      <c r="A39" s="72"/>
      <c r="B39" s="73"/>
      <c r="C39" s="73"/>
      <c r="D39" s="73"/>
      <c r="E39" s="73"/>
      <c r="F39" s="74"/>
      <c r="G39" s="75"/>
      <c r="H39" s="76"/>
      <c r="I39" s="76"/>
      <c r="J39" s="76"/>
      <c r="K39" s="77"/>
      <c r="L39" s="78"/>
      <c r="M39" s="79"/>
      <c r="N39" s="80"/>
      <c r="O39" s="81">
        <f>SUM(O5:O38)</f>
        <v>248827000</v>
      </c>
    </row>
    <row r="40" spans="1:15" ht="13.5" customHeight="1" x14ac:dyDescent="0.25">
      <c r="I40" s="82"/>
      <c r="J40" s="82"/>
      <c r="K40" s="122"/>
      <c r="L40" s="122"/>
      <c r="M40" s="122"/>
      <c r="N40" s="122"/>
      <c r="O40" s="83"/>
    </row>
    <row r="41" spans="1:15" ht="14.25" customHeight="1" x14ac:dyDescent="0.25">
      <c r="K41" s="122"/>
      <c r="L41" s="122"/>
      <c r="M41" s="122"/>
      <c r="N41" s="122"/>
    </row>
    <row r="42" spans="1:15" x14ac:dyDescent="0.25">
      <c r="K42" s="123"/>
      <c r="L42" s="123"/>
      <c r="M42" s="123"/>
      <c r="N42" s="123"/>
    </row>
  </sheetData>
  <mergeCells count="4">
    <mergeCell ref="J3:O3"/>
    <mergeCell ref="K40:N40"/>
    <mergeCell ref="K41:N41"/>
    <mergeCell ref="K42:N42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O12"/>
  <sheetViews>
    <sheetView zoomScale="145" zoomScaleNormal="145" workbookViewId="0">
      <selection activeCell="O9" sqref="O9"/>
    </sheetView>
  </sheetViews>
  <sheetFormatPr defaultColWidth="9.109375" defaultRowHeight="13.8" x14ac:dyDescent="0.25"/>
  <cols>
    <col min="1" max="1" width="2.6640625" style="48" customWidth="1"/>
    <col min="2" max="2" width="4.109375" style="48" customWidth="1"/>
    <col min="3" max="3" width="2" style="48" customWidth="1"/>
    <col min="4" max="4" width="2.88671875" style="48" customWidth="1"/>
    <col min="5" max="5" width="1.88671875" style="48" customWidth="1"/>
    <col min="6" max="6" width="1.33203125" style="48" customWidth="1"/>
    <col min="7" max="7" width="0.88671875" style="48" customWidth="1"/>
    <col min="8" max="8" width="1" style="48" customWidth="1"/>
    <col min="9" max="9" width="14.109375" style="48" customWidth="1"/>
    <col min="10" max="10" width="17.109375" style="48" customWidth="1"/>
    <col min="11" max="11" width="42" style="48" customWidth="1"/>
    <col min="12" max="12" width="7.88671875" style="48" customWidth="1"/>
    <col min="13" max="13" width="10" style="48" customWidth="1"/>
    <col min="14" max="14" width="12.44140625" style="48" customWidth="1"/>
    <col min="15" max="15" width="20" style="48" customWidth="1"/>
    <col min="16" max="16384" width="9.109375" style="48"/>
  </cols>
  <sheetData>
    <row r="1" spans="1:15" s="32" customFormat="1" ht="15.75" customHeight="1" x14ac:dyDescent="0.3">
      <c r="A1" s="26" t="s">
        <v>56</v>
      </c>
      <c r="B1" s="27"/>
      <c r="C1" s="27"/>
      <c r="D1" s="27"/>
      <c r="E1" s="27" t="s">
        <v>57</v>
      </c>
      <c r="F1" s="28" t="s">
        <v>128</v>
      </c>
      <c r="G1" s="27"/>
      <c r="H1" s="29"/>
      <c r="I1" s="29"/>
      <c r="J1" s="28" t="s">
        <v>129</v>
      </c>
      <c r="K1" s="27"/>
      <c r="L1" s="30"/>
      <c r="M1" s="30"/>
      <c r="N1" s="30"/>
      <c r="O1" s="31"/>
    </row>
    <row r="2" spans="1:15" s="32" customFormat="1" ht="15.75" customHeight="1" x14ac:dyDescent="0.3">
      <c r="A2" s="33" t="s">
        <v>59</v>
      </c>
      <c r="B2" s="34"/>
      <c r="C2" s="34"/>
      <c r="D2" s="34"/>
      <c r="E2" s="34" t="s">
        <v>57</v>
      </c>
      <c r="F2" s="35" t="s">
        <v>32</v>
      </c>
      <c r="G2" s="34"/>
      <c r="J2" s="35" t="s">
        <v>132</v>
      </c>
      <c r="K2" s="36"/>
      <c r="L2" s="34"/>
      <c r="M2" s="36"/>
      <c r="N2" s="37"/>
      <c r="O2" s="38"/>
    </row>
    <row r="3" spans="1:15" s="32" customFormat="1" ht="78" customHeight="1" thickBot="1" x14ac:dyDescent="0.35">
      <c r="A3" s="39" t="s">
        <v>60</v>
      </c>
      <c r="B3" s="40"/>
      <c r="C3" s="40"/>
      <c r="D3" s="40"/>
      <c r="E3" s="40" t="s">
        <v>57</v>
      </c>
      <c r="F3" s="41" t="s">
        <v>38</v>
      </c>
      <c r="G3" s="40"/>
      <c r="H3" s="42"/>
      <c r="I3" s="42"/>
      <c r="J3" s="120" t="s">
        <v>133</v>
      </c>
      <c r="K3" s="120"/>
      <c r="L3" s="120"/>
      <c r="M3" s="120"/>
      <c r="N3" s="120"/>
      <c r="O3" s="121"/>
    </row>
    <row r="4" spans="1:15" ht="14.25" customHeight="1" x14ac:dyDescent="0.25">
      <c r="A4" s="43" t="s">
        <v>134</v>
      </c>
      <c r="B4" s="45"/>
      <c r="C4" s="45"/>
      <c r="D4" s="45"/>
      <c r="E4" s="45"/>
      <c r="F4" s="53" t="s">
        <v>135</v>
      </c>
      <c r="G4" s="34"/>
      <c r="H4" s="54"/>
      <c r="I4" s="55"/>
      <c r="J4" s="32"/>
      <c r="K4" s="46"/>
      <c r="L4" s="56"/>
      <c r="M4" s="50"/>
      <c r="N4" s="51"/>
      <c r="O4" s="52"/>
    </row>
    <row r="5" spans="1:15" ht="14.25" customHeight="1" x14ac:dyDescent="0.25">
      <c r="A5" s="43" t="s">
        <v>136</v>
      </c>
      <c r="B5" s="45"/>
      <c r="C5" s="45"/>
      <c r="D5" s="45"/>
      <c r="E5" s="45"/>
      <c r="F5" s="88" t="s">
        <v>137</v>
      </c>
      <c r="G5" s="34"/>
      <c r="H5" s="54"/>
      <c r="I5" s="55"/>
      <c r="J5" s="32"/>
      <c r="K5" s="46"/>
      <c r="L5" s="56"/>
      <c r="M5" s="50"/>
      <c r="N5" s="51"/>
      <c r="O5" s="52"/>
    </row>
    <row r="6" spans="1:15" ht="14.25" customHeight="1" x14ac:dyDescent="0.25">
      <c r="A6" s="43"/>
      <c r="B6" s="45"/>
      <c r="C6" s="45"/>
      <c r="D6" s="45"/>
      <c r="E6" s="45"/>
      <c r="F6" s="49"/>
      <c r="G6" s="55" t="s">
        <v>138</v>
      </c>
      <c r="H6" s="57"/>
      <c r="I6" s="55"/>
      <c r="J6" s="32"/>
      <c r="K6" s="46"/>
      <c r="L6" s="56"/>
      <c r="M6" s="50"/>
      <c r="N6" s="51"/>
      <c r="O6" s="52"/>
    </row>
    <row r="7" spans="1:15" ht="14.25" customHeight="1" x14ac:dyDescent="0.25">
      <c r="A7" s="43"/>
      <c r="B7" s="45"/>
      <c r="C7" s="45"/>
      <c r="D7" s="45"/>
      <c r="E7" s="45"/>
      <c r="F7" s="49"/>
      <c r="G7" s="57"/>
      <c r="H7" s="58" t="s">
        <v>139</v>
      </c>
      <c r="I7" s="58"/>
      <c r="J7" s="32"/>
      <c r="K7" s="46"/>
      <c r="L7" s="56"/>
      <c r="M7" s="50"/>
      <c r="N7" s="51"/>
      <c r="O7" s="52"/>
    </row>
    <row r="8" spans="1:15" ht="14.25" customHeight="1" thickBot="1" x14ac:dyDescent="0.3">
      <c r="A8" s="43"/>
      <c r="B8" s="45"/>
      <c r="C8" s="45"/>
      <c r="D8" s="45"/>
      <c r="E8" s="45"/>
      <c r="F8" s="49"/>
      <c r="G8" s="34"/>
      <c r="H8" s="54" t="s">
        <v>140</v>
      </c>
      <c r="I8" s="55"/>
      <c r="J8" s="32"/>
      <c r="K8" s="46"/>
      <c r="L8" s="62">
        <v>320</v>
      </c>
      <c r="M8" s="50" t="s">
        <v>88</v>
      </c>
      <c r="N8" s="63">
        <v>619665</v>
      </c>
      <c r="O8" s="64">
        <f>L8*N8</f>
        <v>198292800</v>
      </c>
    </row>
    <row r="9" spans="1:15" ht="14.25" customHeight="1" thickBot="1" x14ac:dyDescent="0.3">
      <c r="A9" s="72"/>
      <c r="B9" s="73"/>
      <c r="C9" s="73"/>
      <c r="D9" s="73"/>
      <c r="E9" s="73"/>
      <c r="F9" s="74"/>
      <c r="G9" s="75"/>
      <c r="H9" s="76"/>
      <c r="I9" s="76"/>
      <c r="J9" s="76"/>
      <c r="K9" s="77"/>
      <c r="L9" s="78"/>
      <c r="M9" s="79"/>
      <c r="N9" s="80"/>
      <c r="O9" s="81">
        <f>SUM(O5:O8)</f>
        <v>198292800</v>
      </c>
    </row>
    <row r="10" spans="1:15" ht="13.5" customHeight="1" x14ac:dyDescent="0.25">
      <c r="I10" s="82"/>
      <c r="J10" s="82"/>
      <c r="K10" s="122"/>
      <c r="L10" s="122"/>
      <c r="M10" s="122"/>
      <c r="N10" s="122"/>
      <c r="O10" s="83"/>
    </row>
    <row r="11" spans="1:15" ht="14.25" customHeight="1" x14ac:dyDescent="0.25">
      <c r="K11" s="122"/>
      <c r="L11" s="122"/>
      <c r="M11" s="122"/>
      <c r="N11" s="122"/>
    </row>
    <row r="12" spans="1:15" x14ac:dyDescent="0.25">
      <c r="K12" s="123"/>
      <c r="L12" s="123"/>
      <c r="M12" s="123"/>
      <c r="N12" s="123"/>
    </row>
  </sheetData>
  <mergeCells count="4">
    <mergeCell ref="J3:O3"/>
    <mergeCell ref="K10:N10"/>
    <mergeCell ref="K11:N11"/>
    <mergeCell ref="K12:N12"/>
  </mergeCells>
  <pageMargins left="0.39370078740157499" right="0.39370078740157499" top="0.196850393700787" bottom="0.59055118110236204" header="0.196850393700787" footer="0.196850393700787"/>
  <pageSetup paperSize="5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Murni</vt:lpstr>
      <vt:lpstr>PENYEDIAAN ASN</vt:lpstr>
      <vt:lpstr>PAKAIAN DINAS</vt:lpstr>
      <vt:lpstr>PELATIHAN PEGAWAI</vt:lpstr>
      <vt:lpstr>PENYEDIA PRALATAN</vt:lpstr>
      <vt:lpstr>KOORDINASI</vt:lpstr>
      <vt:lpstr>PENGADAAN MEBEL</vt:lpstr>
      <vt:lpstr>MESIN</vt:lpstr>
      <vt:lpstr>PENGADAAN GEDUNG </vt:lpstr>
      <vt:lpstr>PENYEDIA JASA KOMUNIKASI</vt:lpstr>
      <vt:lpstr>UMUM KANTOR</vt:lpstr>
      <vt:lpstr>PEMELIHARAAN</vt:lpstr>
      <vt:lpstr>WASDAL</vt:lpstr>
      <vt:lpstr>HHBK</vt:lpstr>
      <vt:lpstr>KSDAE</vt:lpstr>
      <vt:lpstr>HHBK!Print_Area</vt:lpstr>
      <vt:lpstr>KOORDINASI!Print_Area</vt:lpstr>
      <vt:lpstr>KSDAE!Print_Area</vt:lpstr>
      <vt:lpstr>MESIN!Print_Area</vt:lpstr>
      <vt:lpstr>Murni!Print_Area</vt:lpstr>
      <vt:lpstr>'PAKAIAN DINAS'!Print_Area</vt:lpstr>
      <vt:lpstr>'PELATIHAN PEGAWAI'!Print_Area</vt:lpstr>
      <vt:lpstr>PEMELIHARAAN!Print_Area</vt:lpstr>
      <vt:lpstr>'PENGADAAN GEDUNG '!Print_Area</vt:lpstr>
      <vt:lpstr>'PENGADAAN MEBEL'!Print_Area</vt:lpstr>
      <vt:lpstr>'PENYEDIA JASA KOMUNIKASI'!Print_Area</vt:lpstr>
      <vt:lpstr>'PENYEDIA PRALATAN'!Print_Area</vt:lpstr>
      <vt:lpstr>'PENYEDIAAN ASN'!Print_Area</vt:lpstr>
      <vt:lpstr>'UMUM KANTOR'!Print_Area</vt:lpstr>
      <vt:lpstr>WASDAL!Print_Area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BERAU TENGAH</cp:lastModifiedBy>
  <cp:lastPrinted>2021-12-24T02:22:55Z</cp:lastPrinted>
  <dcterms:created xsi:type="dcterms:W3CDTF">2021-09-13T08:06:15Z</dcterms:created>
  <dcterms:modified xsi:type="dcterms:W3CDTF">2022-02-17T01:30:55Z</dcterms:modified>
</cp:coreProperties>
</file>