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IK Profesional Makassar\Semester 7\Sistem Penunjang Keputusan\Tugas SPK_Kelompok 12_SI-RS71\"/>
    </mc:Choice>
  </mc:AlternateContent>
  <xr:revisionPtr revIDLastSave="0" documentId="13_ncr:1_{83CA75EC-37A8-4F8B-966B-7A02B8EC478A}" xr6:coauthVersionLast="47" xr6:coauthVersionMax="47" xr10:uidLastSave="{00000000-0000-0000-0000-000000000000}"/>
  <bookViews>
    <workbookView xWindow="-110" yWindow="-110" windowWidth="19420" windowHeight="10420" xr2:uid="{580A633F-A633-4600-B5C7-8FCE32259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6" i="1" l="1"/>
  <c r="AH67" i="1"/>
  <c r="AH68" i="1"/>
  <c r="AH69" i="1"/>
  <c r="AH70" i="1"/>
  <c r="AH71" i="1"/>
  <c r="AH72" i="1"/>
  <c r="AH73" i="1"/>
  <c r="AH74" i="1"/>
  <c r="AH65" i="1"/>
  <c r="AG66" i="1"/>
  <c r="AG67" i="1"/>
  <c r="AG68" i="1"/>
  <c r="AG69" i="1"/>
  <c r="AG70" i="1"/>
  <c r="AG71" i="1"/>
  <c r="AG72" i="1"/>
  <c r="AG73" i="1"/>
  <c r="AG74" i="1"/>
  <c r="AG65" i="1"/>
  <c r="AF65" i="1"/>
  <c r="AF66" i="1"/>
  <c r="AF67" i="1"/>
  <c r="AF68" i="1"/>
  <c r="AF69" i="1"/>
  <c r="AF70" i="1"/>
  <c r="AF71" i="1"/>
  <c r="AF72" i="1"/>
  <c r="AF73" i="1"/>
  <c r="AF74" i="1"/>
  <c r="AF64" i="1"/>
  <c r="AA64" i="1"/>
  <c r="AB64" i="1"/>
  <c r="AC64" i="1"/>
  <c r="AD64" i="1"/>
  <c r="AE64" i="1"/>
  <c r="AA65" i="1"/>
  <c r="AB65" i="1"/>
  <c r="AC65" i="1"/>
  <c r="AD65" i="1"/>
  <c r="AE65" i="1"/>
  <c r="AA66" i="1"/>
  <c r="AB66" i="1"/>
  <c r="AC66" i="1"/>
  <c r="AD66" i="1"/>
  <c r="AE66" i="1"/>
  <c r="AA67" i="1"/>
  <c r="AB67" i="1"/>
  <c r="AC67" i="1"/>
  <c r="AD67" i="1"/>
  <c r="AE67" i="1"/>
  <c r="AA68" i="1"/>
  <c r="AB68" i="1"/>
  <c r="AC68" i="1"/>
  <c r="AD68" i="1"/>
  <c r="AE68" i="1"/>
  <c r="AA69" i="1"/>
  <c r="AB69" i="1"/>
  <c r="AC69" i="1"/>
  <c r="AD69" i="1"/>
  <c r="AE69" i="1"/>
  <c r="AA70" i="1"/>
  <c r="AB70" i="1"/>
  <c r="AC70" i="1"/>
  <c r="AD70" i="1"/>
  <c r="AE70" i="1"/>
  <c r="AA71" i="1"/>
  <c r="AB71" i="1"/>
  <c r="AC71" i="1"/>
  <c r="AD71" i="1"/>
  <c r="AE71" i="1"/>
  <c r="AA72" i="1"/>
  <c r="AB72" i="1"/>
  <c r="AC72" i="1"/>
  <c r="AD72" i="1"/>
  <c r="AE72" i="1"/>
  <c r="AA73" i="1"/>
  <c r="AB73" i="1"/>
  <c r="AC73" i="1"/>
  <c r="AD73" i="1"/>
  <c r="AE73" i="1"/>
  <c r="AA74" i="1"/>
  <c r="AB74" i="1"/>
  <c r="AC74" i="1"/>
  <c r="AD74" i="1"/>
  <c r="AE74" i="1"/>
  <c r="Z65" i="1"/>
  <c r="Z66" i="1"/>
  <c r="Z67" i="1"/>
  <c r="Z68" i="1"/>
  <c r="Z69" i="1"/>
  <c r="Z70" i="1"/>
  <c r="Z71" i="1"/>
  <c r="Z72" i="1"/>
  <c r="Z73" i="1"/>
  <c r="Z74" i="1"/>
  <c r="Z64" i="1"/>
  <c r="S33" i="1"/>
  <c r="S34" i="1"/>
  <c r="S35" i="1"/>
  <c r="S36" i="1"/>
  <c r="S37" i="1"/>
  <c r="S38" i="1"/>
  <c r="S39" i="1"/>
  <c r="S40" i="1"/>
  <c r="S41" i="1"/>
  <c r="S42" i="1"/>
  <c r="R33" i="1"/>
  <c r="R34" i="1"/>
  <c r="R35" i="1"/>
  <c r="R36" i="1"/>
  <c r="R37" i="1"/>
  <c r="R38" i="1"/>
  <c r="R39" i="1"/>
  <c r="R40" i="1"/>
  <c r="R41" i="1"/>
  <c r="R42" i="1"/>
  <c r="K42" i="1"/>
  <c r="K59" i="1" s="1"/>
  <c r="K75" i="1" s="1"/>
  <c r="K32" i="1"/>
  <c r="K49" i="1" s="1"/>
  <c r="K65" i="1" s="1"/>
  <c r="P18" i="1"/>
  <c r="S32" i="1" s="1"/>
  <c r="O18" i="1"/>
  <c r="R32" i="1" s="1"/>
  <c r="N18" i="1"/>
  <c r="N40" i="1" s="1"/>
  <c r="N57" i="1" s="1"/>
  <c r="N73" i="1" s="1"/>
  <c r="M18" i="1"/>
  <c r="M40" i="1" s="1"/>
  <c r="M57" i="1" s="1"/>
  <c r="M73" i="1" s="1"/>
  <c r="L18" i="1"/>
  <c r="L35" i="1" s="1"/>
  <c r="L52" i="1" s="1"/>
  <c r="L68" i="1" s="1"/>
  <c r="K18" i="1"/>
  <c r="K39" i="1" s="1"/>
  <c r="K56" i="1" s="1"/>
  <c r="K72" i="1" s="1"/>
  <c r="L4" i="1"/>
  <c r="M4" i="1"/>
  <c r="N4" i="1"/>
  <c r="O4" i="1"/>
  <c r="P4" i="1"/>
  <c r="K4" i="1"/>
  <c r="M35" i="1" l="1"/>
  <c r="M52" i="1" s="1"/>
  <c r="M68" i="1" s="1"/>
  <c r="N35" i="1"/>
  <c r="N52" i="1" s="1"/>
  <c r="N68" i="1" s="1"/>
  <c r="L39" i="1"/>
  <c r="L56" i="1" s="1"/>
  <c r="L72" i="1" s="1"/>
  <c r="M39" i="1"/>
  <c r="M56" i="1" s="1"/>
  <c r="M72" i="1" s="1"/>
  <c r="M33" i="1"/>
  <c r="M50" i="1" s="1"/>
  <c r="M66" i="1" s="1"/>
  <c r="L34" i="1"/>
  <c r="L51" i="1" s="1"/>
  <c r="L67" i="1" s="1"/>
  <c r="K38" i="1"/>
  <c r="K55" i="1" s="1"/>
  <c r="K71" i="1" s="1"/>
  <c r="K37" i="1"/>
  <c r="K54" i="1" s="1"/>
  <c r="K70" i="1" s="1"/>
  <c r="L41" i="1"/>
  <c r="L58" i="1" s="1"/>
  <c r="L74" i="1" s="1"/>
  <c r="K36" i="1"/>
  <c r="K53" i="1" s="1"/>
  <c r="K69" i="1" s="1"/>
  <c r="L36" i="1"/>
  <c r="L53" i="1" s="1"/>
  <c r="L69" i="1" s="1"/>
  <c r="M41" i="1"/>
  <c r="M58" i="1" s="1"/>
  <c r="M74" i="1" s="1"/>
  <c r="K35" i="1"/>
  <c r="K52" i="1" s="1"/>
  <c r="K68" i="1" s="1"/>
  <c r="M36" i="1"/>
  <c r="M53" i="1" s="1"/>
  <c r="M69" i="1" s="1"/>
  <c r="L42" i="1"/>
  <c r="L59" i="1" s="1"/>
  <c r="L75" i="1" s="1"/>
  <c r="K34" i="1"/>
  <c r="K51" i="1" s="1"/>
  <c r="K67" i="1" s="1"/>
  <c r="L38" i="1"/>
  <c r="L55" i="1" s="1"/>
  <c r="L71" i="1" s="1"/>
  <c r="L33" i="1"/>
  <c r="L50" i="1" s="1"/>
  <c r="L66" i="1" s="1"/>
  <c r="M38" i="1"/>
  <c r="M55" i="1" s="1"/>
  <c r="M71" i="1" s="1"/>
  <c r="O41" i="1"/>
  <c r="O58" i="1" s="1"/>
  <c r="O74" i="1" s="1"/>
  <c r="O39" i="1"/>
  <c r="O56" i="1" s="1"/>
  <c r="O72" i="1" s="1"/>
  <c r="P35" i="1"/>
  <c r="P52" i="1" s="1"/>
  <c r="P68" i="1" s="1"/>
  <c r="O40" i="1"/>
  <c r="O57" i="1" s="1"/>
  <c r="O73" i="1" s="1"/>
  <c r="N37" i="1"/>
  <c r="N54" i="1" s="1"/>
  <c r="N70" i="1" s="1"/>
  <c r="N33" i="1"/>
  <c r="N50" i="1" s="1"/>
  <c r="N66" i="1" s="1"/>
  <c r="N42" i="1"/>
  <c r="N59" i="1" s="1"/>
  <c r="N75" i="1" s="1"/>
  <c r="N34" i="1"/>
  <c r="N51" i="1" s="1"/>
  <c r="N67" i="1" s="1"/>
  <c r="N36" i="1"/>
  <c r="N53" i="1" s="1"/>
  <c r="N69" i="1" s="1"/>
  <c r="N38" i="1"/>
  <c r="N55" i="1" s="1"/>
  <c r="N71" i="1" s="1"/>
  <c r="N39" i="1"/>
  <c r="N56" i="1" s="1"/>
  <c r="N72" i="1" s="1"/>
  <c r="N41" i="1"/>
  <c r="N58" i="1" s="1"/>
  <c r="N74" i="1" s="1"/>
  <c r="P42" i="1"/>
  <c r="P59" i="1" s="1"/>
  <c r="P75" i="1" s="1"/>
  <c r="O33" i="1"/>
  <c r="O50" i="1" s="1"/>
  <c r="O66" i="1" s="1"/>
  <c r="P33" i="1"/>
  <c r="P50" i="1" s="1"/>
  <c r="P66" i="1" s="1"/>
  <c r="O37" i="1"/>
  <c r="O54" i="1" s="1"/>
  <c r="O70" i="1" s="1"/>
  <c r="O32" i="1"/>
  <c r="O49" i="1" s="1"/>
  <c r="O65" i="1" s="1"/>
  <c r="O36" i="1"/>
  <c r="O53" i="1" s="1"/>
  <c r="O69" i="1" s="1"/>
  <c r="O38" i="1"/>
  <c r="O55" i="1" s="1"/>
  <c r="O71" i="1" s="1"/>
  <c r="O35" i="1"/>
  <c r="O52" i="1" s="1"/>
  <c r="O68" i="1" s="1"/>
  <c r="P37" i="1"/>
  <c r="P54" i="1" s="1"/>
  <c r="P70" i="1" s="1"/>
  <c r="P41" i="1"/>
  <c r="P58" i="1" s="1"/>
  <c r="P74" i="1" s="1"/>
  <c r="P38" i="1"/>
  <c r="P55" i="1" s="1"/>
  <c r="P71" i="1" s="1"/>
  <c r="P32" i="1"/>
  <c r="P49" i="1" s="1"/>
  <c r="P65" i="1" s="1"/>
  <c r="P40" i="1"/>
  <c r="P57" i="1" s="1"/>
  <c r="P73" i="1" s="1"/>
  <c r="P39" i="1"/>
  <c r="P56" i="1" s="1"/>
  <c r="P72" i="1" s="1"/>
  <c r="N32" i="1"/>
  <c r="N49" i="1" s="1"/>
  <c r="N65" i="1" s="1"/>
  <c r="O42" i="1"/>
  <c r="O59" i="1" s="1"/>
  <c r="O75" i="1" s="1"/>
  <c r="O34" i="1"/>
  <c r="O51" i="1" s="1"/>
  <c r="O67" i="1" s="1"/>
  <c r="P36" i="1"/>
  <c r="P53" i="1" s="1"/>
  <c r="P69" i="1" s="1"/>
  <c r="P34" i="1"/>
  <c r="P51" i="1" s="1"/>
  <c r="P67" i="1" s="1"/>
  <c r="K41" i="1"/>
  <c r="K58" i="1" s="1"/>
  <c r="K74" i="1" s="1"/>
  <c r="K33" i="1"/>
  <c r="K50" i="1" s="1"/>
  <c r="K66" i="1" s="1"/>
  <c r="M34" i="1"/>
  <c r="M51" i="1" s="1"/>
  <c r="M67" i="1" s="1"/>
  <c r="L37" i="1"/>
  <c r="L54" i="1" s="1"/>
  <c r="L70" i="1" s="1"/>
  <c r="M42" i="1"/>
  <c r="M59" i="1" s="1"/>
  <c r="M75" i="1" s="1"/>
  <c r="K40" i="1"/>
  <c r="K57" i="1" s="1"/>
  <c r="K73" i="1" s="1"/>
  <c r="L32" i="1"/>
  <c r="L49" i="1" s="1"/>
  <c r="L65" i="1" s="1"/>
  <c r="M37" i="1"/>
  <c r="M54" i="1" s="1"/>
  <c r="M70" i="1" s="1"/>
  <c r="L40" i="1"/>
  <c r="L57" i="1" s="1"/>
  <c r="L73" i="1" s="1"/>
  <c r="M32" i="1"/>
  <c r="M49" i="1" s="1"/>
  <c r="M65" i="1" s="1"/>
  <c r="Q68" i="1" l="1"/>
  <c r="Q67" i="1"/>
  <c r="Q70" i="1"/>
  <c r="Q73" i="1"/>
  <c r="Q71" i="1"/>
  <c r="Q69" i="1"/>
  <c r="Q75" i="1"/>
  <c r="Q66" i="1"/>
  <c r="Q74" i="1"/>
  <c r="Q65" i="1"/>
  <c r="Q72" i="1"/>
</calcChain>
</file>

<file path=xl/sharedStrings.xml><?xml version="1.0" encoding="utf-8"?>
<sst xmlns="http://schemas.openxmlformats.org/spreadsheetml/2006/main" count="202" uniqueCount="56">
  <si>
    <t>Alternatif</t>
  </si>
  <si>
    <t>C1</t>
  </si>
  <si>
    <t>C2</t>
  </si>
  <si>
    <t>C3</t>
  </si>
  <si>
    <t>C4</t>
  </si>
  <si>
    <t>C5</t>
  </si>
  <si>
    <t>C6</t>
  </si>
  <si>
    <t>Kriteria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</si>
  <si>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</si>
  <si>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</si>
  <si>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</si>
  <si>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</si>
  <si>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</si>
  <si>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</si>
  <si>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</si>
  <si>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</si>
  <si>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</si>
  <si>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</si>
  <si>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</si>
  <si>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Tipe</t>
  </si>
  <si>
    <t>Bobot</t>
  </si>
  <si>
    <t>Kode</t>
  </si>
  <si>
    <t>Pusat Perbelanjaan</t>
  </si>
  <si>
    <t xml:space="preserve">Keamanan </t>
  </si>
  <si>
    <t>Jarak ke Pusat Kota</t>
  </si>
  <si>
    <t>Harga</t>
  </si>
  <si>
    <t>Fasilitas</t>
  </si>
  <si>
    <t>Luas Tanah</t>
  </si>
  <si>
    <t>Benefit</t>
  </si>
  <si>
    <t>Cost</t>
  </si>
  <si>
    <t>Data Awal</t>
  </si>
  <si>
    <t>Nama</t>
  </si>
  <si>
    <t>Perum Gerhana Alauddin</t>
  </si>
  <si>
    <t>Perum Citra Mas</t>
  </si>
  <si>
    <t>Puri Taman Sari</t>
  </si>
  <si>
    <t>Taman Arthalia</t>
  </si>
  <si>
    <t>Griya Kenari</t>
  </si>
  <si>
    <t>Rindini Green Life</t>
  </si>
  <si>
    <t>Grand Alauddin Residence</t>
  </si>
  <si>
    <t>Pelita Mas Regency</t>
  </si>
  <si>
    <t>The Mutiara Residence</t>
  </si>
  <si>
    <t>Langkah 1 Membentuk Matriks Keputusan</t>
  </si>
  <si>
    <t>Vinca Residence</t>
  </si>
  <si>
    <t xml:space="preserve"> </t>
  </si>
  <si>
    <t>Tipe Kriteria</t>
  </si>
  <si>
    <t>X =</t>
  </si>
  <si>
    <t>Langkah 2 Membentuk Matriks Normalisasi (R)</t>
  </si>
  <si>
    <t>Mencari Xij (Khusus untuk kriteria Cost)</t>
  </si>
  <si>
    <t>Langkah 3 Membentuk Matriks Ternormalisasi Terbobot (D)</t>
  </si>
  <si>
    <t>Langkah 4 Menentukan Nilai Fungsi Optimum (S)</t>
  </si>
  <si>
    <t>Langkah 5 Menentukan Peringkat Utilitas (K)</t>
  </si>
  <si>
    <t>S</t>
  </si>
  <si>
    <t>K</t>
  </si>
  <si>
    <t>Rank</t>
  </si>
  <si>
    <t xml:space="preserve">PERHITUNGAN PEMILIHAN PERUMAHAN TERBAIK </t>
  </si>
  <si>
    <t>MENGGUNAKAN METODE ADDITIVE RATIO ASSESSMENT (ARAS) DI KOTA MAKASSAR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</si>
</sst>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4" borderId="1" xfId="0" applyFill="1" applyBorder="1"/>
    <xf numFmtId="0" fontId="1" fillId="0" borderId="1" xfId="0" applyFont="1" applyBorder="1"/>
    <xf numFmtId="0" fontId="0" fillId="4" borderId="3" xfId="0" applyFill="1" applyBorder="1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5" borderId="1" xfId="0" applyFill="1" applyBorder="1"/>
    <xf numFmtId="164" fontId="0" fillId="5" borderId="1" xfId="0" applyNumberFormat="1" applyFill="1" applyBorder="1"/>
    <xf numFmtId="1" fontId="1" fillId="0" borderId="1" xfId="0" applyNumberFormat="1" applyFont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177800</xdr:colOff>
      <xdr:row>33</xdr:row>
      <xdr:rowOff>25400</xdr:rowOff>
    </xdr:from>
    <xdr:to>
      <xdr:col>22</xdr:col>
      <xdr:colOff>311150</xdr:colOff>
      <xdr:row>35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39A18F-6701-CEA5-2298-6B3CFDAD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4150" y="6102350"/>
          <a:ext cx="1962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184150</xdr:colOff>
      <xdr:row>30</xdr:row>
      <xdr:rowOff>101600</xdr:rowOff>
    </xdr:from>
    <xdr:to>
      <xdr:col>23</xdr:col>
      <xdr:colOff>342900</xdr:colOff>
      <xdr:row>32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069BD2-9F74-7490-B3E7-F12C66B6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00" y="5626100"/>
          <a:ext cx="259715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88900</xdr:colOff>
      <xdr:row>43</xdr:row>
      <xdr:rowOff>171450</xdr:rowOff>
    </xdr:from>
    <xdr:to>
      <xdr:col>21</xdr:col>
      <xdr:colOff>527050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B1115F-3252-A280-EA42-CC0D0A670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6450" y="8089900"/>
          <a:ext cx="34861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165100</xdr:colOff>
      <xdr:row>61</xdr:row>
      <xdr:rowOff>107950</xdr:rowOff>
    </xdr:from>
    <xdr:to>
      <xdr:col>21</xdr:col>
      <xdr:colOff>584200</xdr:colOff>
      <xdr:row>63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DAA540-5711-1946-9FC5-085F8C9B3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2250" y="11341100"/>
          <a:ext cx="285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60</xdr:row>
      <xdr:rowOff>0</xdr:rowOff>
    </xdr:from>
    <xdr:to>
      <xdr:col>36</xdr:col>
      <xdr:colOff>374650</xdr:colOff>
      <xdr:row>62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BD8CF-7D00-40DE-B15D-2C895422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04450" y="11049000"/>
          <a:ext cx="159385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120650</xdr:colOff>
      <xdr:row>1</xdr:row>
      <xdr:rowOff>101600</xdr:rowOff>
    </xdr:from>
    <xdr:to>
      <xdr:col>18</xdr:col>
      <xdr:colOff>457200</xdr:colOff>
      <xdr:row>11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567188-ED7A-3EDE-9470-3DB35F5AB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200" y="285750"/>
          <a:ext cx="15557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577850</xdr:colOff>
      <xdr:row>29</xdr:row>
      <xdr:rowOff>177800</xdr:rowOff>
    </xdr:from>
    <xdr:to>
      <xdr:col>27</xdr:col>
      <xdr:colOff>349250</xdr:colOff>
      <xdr:row>40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2444C1-5CA2-AAB4-5074-2EFFA047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2600" y="5518150"/>
          <a:ext cx="3263900" cy="191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47</xdr:row>
      <xdr:rowOff>0</xdr:rowOff>
    </xdr:from>
    <xdr:to>
      <xdr:col>22</xdr:col>
      <xdr:colOff>222250</xdr:colOff>
      <xdr:row>57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84E93A-FB6B-8D4B-3423-EDC6478F7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8655050"/>
          <a:ext cx="3270250" cy="191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FA78-B608-46E2-8CE9-A8BB1CDF5E76}">
  <dimension ref="A1:AH90"/>
  <sheetViews>
    <sheetView tabSelected="1" workbookViewId="0">
      <selection activeCell="I6" sqref="I6"/>
    </sheetView>
  </sheetViews>
  <sheetFormatPr defaultRowHeight="14.5" x14ac:dyDescent="0.35"/>
  <cols>
    <col min="2" max="2" width="22.6328125" customWidth="1"/>
    <col min="5" max="7" width="8.7265625" customWidth="1"/>
    <col min="10" max="10" width="10.90625" customWidth="1"/>
    <col min="25" max="25" width="23.81640625" customWidth="1"/>
  </cols>
  <sheetData>
    <row r="1" spans="1:21" x14ac:dyDescent="0.35">
      <c r="A1" s="28" t="s">
        <v>54</v>
      </c>
      <c r="B1" s="28"/>
      <c r="C1" s="28"/>
      <c r="D1" s="28"/>
      <c r="E1" s="28"/>
      <c r="F1" s="28"/>
      <c r="G1" s="28"/>
      <c r="H1" s="28"/>
      <c r="J1" s="29" t="s">
        <v>41</v>
      </c>
      <c r="K1" s="29"/>
      <c r="L1" s="29"/>
      <c r="M1" s="29"/>
      <c r="N1" s="29"/>
      <c r="O1" s="29"/>
      <c r="P1" s="29"/>
    </row>
    <row r="2" spans="1:21" x14ac:dyDescent="0.35">
      <c r="A2" s="28" t="s">
        <v>55</v>
      </c>
      <c r="B2" s="28"/>
      <c r="C2" s="28"/>
      <c r="D2" s="28"/>
      <c r="E2" s="28"/>
      <c r="F2" s="28"/>
      <c r="G2" s="28"/>
      <c r="H2" s="28"/>
      <c r="J2" s="35" t="s">
        <v>0</v>
      </c>
      <c r="K2" s="32" t="s">
        <v>7</v>
      </c>
      <c r="L2" s="33"/>
      <c r="M2" s="33"/>
      <c r="N2" s="33"/>
      <c r="O2" s="33"/>
      <c r="P2" s="34"/>
    </row>
    <row r="3" spans="1:21" x14ac:dyDescent="0.35">
      <c r="A3" s="1"/>
      <c r="B3" s="1"/>
      <c r="C3" s="1"/>
      <c r="D3" s="1"/>
      <c r="E3" s="1"/>
      <c r="F3" s="1"/>
      <c r="G3" s="1"/>
      <c r="H3" s="1"/>
      <c r="I3" s="1"/>
      <c r="J3" s="36"/>
      <c r="K3" s="7" t="s">
        <v>1</v>
      </c>
      <c r="L3" s="7" t="s">
        <v>2</v>
      </c>
      <c r="M3" s="7" t="s">
        <v>3</v>
      </c>
      <c r="N3" s="7" t="s">
        <v>4</v>
      </c>
      <c r="O3" s="7" t="s">
        <v>5</v>
      </c>
      <c r="P3" s="7" t="s">
        <v>6</v>
      </c>
    </row>
    <row r="4" spans="1:21" x14ac:dyDescent="0.35">
      <c r="A4" s="1"/>
      <c r="B4" s="1"/>
      <c r="C4" s="1"/>
      <c r="D4" s="1"/>
      <c r="E4" s="1"/>
      <c r="F4" s="1"/>
      <c r="G4" s="1"/>
      <c r="H4" s="1"/>
      <c r="I4" s="1"/>
      <c r="J4" s="5" t="s">
        <v>8</v>
      </c>
      <c r="K4" s="6">
        <f>IF(K$15="Benefit",MAX(K5:K14),MIN(K5:K14))</f>
        <v>4</v>
      </c>
      <c r="L4" s="6">
        <f t="shared" ref="L4:P4" si="0">IF(L$15="Benefit",MAX(L5:L14),MIN(L5:L14))</f>
        <v>4</v>
      </c>
      <c r="M4" s="6">
        <f t="shared" si="0"/>
        <v>4</v>
      </c>
      <c r="N4" s="6">
        <f t="shared" si="0"/>
        <v>4</v>
      </c>
      <c r="O4" s="6">
        <f t="shared" si="0"/>
        <v>1</v>
      </c>
      <c r="P4" s="6">
        <f t="shared" si="0"/>
        <v>2</v>
      </c>
      <c r="U4" t="s">
        <v>43</v>
      </c>
    </row>
    <row r="5" spans="1:21" x14ac:dyDescent="0.35">
      <c r="A5" s="29" t="s">
        <v>30</v>
      </c>
      <c r="B5" s="29"/>
      <c r="C5" s="29"/>
      <c r="D5" s="29"/>
      <c r="J5" s="2" t="s">
        <v>9</v>
      </c>
      <c r="K5" s="4">
        <v>4</v>
      </c>
      <c r="L5" s="4">
        <v>2</v>
      </c>
      <c r="M5" s="4">
        <v>3</v>
      </c>
      <c r="N5" s="4">
        <v>3</v>
      </c>
      <c r="O5" s="4">
        <v>4</v>
      </c>
      <c r="P5" s="4">
        <v>4</v>
      </c>
    </row>
    <row r="6" spans="1:21" x14ac:dyDescent="0.35">
      <c r="A6" s="2" t="s">
        <v>21</v>
      </c>
      <c r="B6" s="2" t="s">
        <v>7</v>
      </c>
      <c r="C6" s="2" t="s">
        <v>19</v>
      </c>
      <c r="D6" s="2" t="s">
        <v>20</v>
      </c>
      <c r="J6" s="2" t="s">
        <v>10</v>
      </c>
      <c r="K6" s="4">
        <v>4</v>
      </c>
      <c r="L6" s="4">
        <v>3</v>
      </c>
      <c r="M6" s="4">
        <v>4</v>
      </c>
      <c r="N6" s="4">
        <v>4</v>
      </c>
      <c r="O6" s="4">
        <v>4</v>
      </c>
      <c r="P6" s="4">
        <v>3</v>
      </c>
    </row>
    <row r="7" spans="1:21" x14ac:dyDescent="0.35">
      <c r="A7" s="2" t="s">
        <v>1</v>
      </c>
      <c r="B7" s="3" t="s">
        <v>22</v>
      </c>
      <c r="C7" s="3" t="s">
        <v>28</v>
      </c>
      <c r="D7" s="2">
        <v>0.1</v>
      </c>
      <c r="J7" s="2" t="s">
        <v>11</v>
      </c>
      <c r="K7" s="4">
        <v>4</v>
      </c>
      <c r="L7" s="4">
        <v>3</v>
      </c>
      <c r="M7" s="4">
        <v>4</v>
      </c>
      <c r="N7" s="4">
        <v>4</v>
      </c>
      <c r="O7" s="4">
        <v>3</v>
      </c>
      <c r="P7" s="4">
        <v>3</v>
      </c>
      <c r="U7" t="s">
        <v>43</v>
      </c>
    </row>
    <row r="8" spans="1:21" x14ac:dyDescent="0.35">
      <c r="A8" s="2" t="s">
        <v>2</v>
      </c>
      <c r="B8" s="3" t="s">
        <v>23</v>
      </c>
      <c r="C8" s="3" t="s">
        <v>28</v>
      </c>
      <c r="D8" s="2">
        <v>0.1</v>
      </c>
      <c r="J8" s="2" t="s">
        <v>12</v>
      </c>
      <c r="K8" s="4">
        <v>2</v>
      </c>
      <c r="L8" s="4">
        <v>2</v>
      </c>
      <c r="M8" s="4">
        <v>3</v>
      </c>
      <c r="N8" s="4">
        <v>3</v>
      </c>
      <c r="O8" s="4">
        <v>3</v>
      </c>
      <c r="P8" s="4">
        <v>4</v>
      </c>
    </row>
    <row r="9" spans="1:21" x14ac:dyDescent="0.35">
      <c r="A9" s="2" t="s">
        <v>3</v>
      </c>
      <c r="B9" s="3" t="s">
        <v>27</v>
      </c>
      <c r="C9" s="3" t="s">
        <v>28</v>
      </c>
      <c r="D9" s="2">
        <v>0.2</v>
      </c>
      <c r="J9" s="2" t="s">
        <v>13</v>
      </c>
      <c r="K9" s="4">
        <v>3</v>
      </c>
      <c r="L9" s="4">
        <v>1</v>
      </c>
      <c r="M9" s="4">
        <v>2</v>
      </c>
      <c r="N9" s="4">
        <v>3</v>
      </c>
      <c r="O9" s="4">
        <v>3</v>
      </c>
      <c r="P9" s="4">
        <v>3</v>
      </c>
    </row>
    <row r="10" spans="1:21" x14ac:dyDescent="0.35">
      <c r="A10" s="2" t="s">
        <v>4</v>
      </c>
      <c r="B10" s="3" t="s">
        <v>26</v>
      </c>
      <c r="C10" s="3" t="s">
        <v>28</v>
      </c>
      <c r="D10" s="2">
        <v>0.1</v>
      </c>
      <c r="J10" s="2" t="s">
        <v>14</v>
      </c>
      <c r="K10" s="4">
        <v>3</v>
      </c>
      <c r="L10" s="4">
        <v>2</v>
      </c>
      <c r="M10" s="4">
        <v>2</v>
      </c>
      <c r="N10" s="4">
        <v>3</v>
      </c>
      <c r="O10" s="4">
        <v>4</v>
      </c>
      <c r="P10" s="4">
        <v>3</v>
      </c>
    </row>
    <row r="11" spans="1:21" x14ac:dyDescent="0.35">
      <c r="A11" s="2" t="s">
        <v>5</v>
      </c>
      <c r="B11" s="3" t="s">
        <v>24</v>
      </c>
      <c r="C11" s="3" t="s">
        <v>29</v>
      </c>
      <c r="D11" s="2">
        <v>0.2</v>
      </c>
      <c r="J11" s="2" t="s">
        <v>15</v>
      </c>
      <c r="K11" s="4">
        <v>2</v>
      </c>
      <c r="L11" s="4">
        <v>4</v>
      </c>
      <c r="M11" s="4">
        <v>3</v>
      </c>
      <c r="N11" s="4">
        <v>4</v>
      </c>
      <c r="O11" s="4">
        <v>1</v>
      </c>
      <c r="P11" s="4">
        <v>2</v>
      </c>
    </row>
    <row r="12" spans="1:21" x14ac:dyDescent="0.35">
      <c r="A12" s="2" t="s">
        <v>6</v>
      </c>
      <c r="B12" s="3" t="s">
        <v>25</v>
      </c>
      <c r="C12" s="3" t="s">
        <v>29</v>
      </c>
      <c r="D12" s="2">
        <v>0.3</v>
      </c>
      <c r="J12" s="2" t="s">
        <v>16</v>
      </c>
      <c r="K12" s="4">
        <v>2</v>
      </c>
      <c r="L12" s="4">
        <v>2</v>
      </c>
      <c r="M12" s="4">
        <v>2</v>
      </c>
      <c r="N12" s="4">
        <v>2</v>
      </c>
      <c r="O12" s="4">
        <v>3</v>
      </c>
      <c r="P12" s="4">
        <v>4</v>
      </c>
    </row>
    <row r="13" spans="1:21" x14ac:dyDescent="0.35">
      <c r="J13" s="2" t="s">
        <v>17</v>
      </c>
      <c r="K13" s="4">
        <v>4</v>
      </c>
      <c r="L13" s="4">
        <v>1</v>
      </c>
      <c r="M13" s="4">
        <v>3</v>
      </c>
      <c r="N13" s="4">
        <v>2</v>
      </c>
      <c r="O13" s="4">
        <v>2</v>
      </c>
      <c r="P13" s="4">
        <v>2</v>
      </c>
    </row>
    <row r="14" spans="1:21" x14ac:dyDescent="0.35">
      <c r="A14" s="25" t="s">
        <v>0</v>
      </c>
      <c r="B14" s="26"/>
      <c r="C14" s="27" t="s">
        <v>7</v>
      </c>
      <c r="D14" s="27"/>
      <c r="E14" s="27"/>
      <c r="F14" s="27"/>
      <c r="G14" s="27"/>
      <c r="H14" s="27"/>
      <c r="J14" s="2" t="s">
        <v>18</v>
      </c>
      <c r="K14" s="4">
        <v>3</v>
      </c>
      <c r="L14" s="4">
        <v>2</v>
      </c>
      <c r="M14" s="4">
        <v>2</v>
      </c>
      <c r="N14" s="4">
        <v>3</v>
      </c>
      <c r="O14" s="4">
        <v>2</v>
      </c>
      <c r="P14" s="4">
        <v>3</v>
      </c>
    </row>
    <row r="15" spans="1:21" x14ac:dyDescent="0.35">
      <c r="A15" s="2" t="s">
        <v>21</v>
      </c>
      <c r="B15" s="2" t="s">
        <v>31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J15" s="2" t="s">
        <v>44</v>
      </c>
      <c r="K15" s="7" t="s">
        <v>28</v>
      </c>
      <c r="L15" s="7" t="s">
        <v>28</v>
      </c>
      <c r="M15" s="7" t="s">
        <v>28</v>
      </c>
      <c r="N15" s="7" t="s">
        <v>28</v>
      </c>
      <c r="O15" s="7" t="s">
        <v>29</v>
      </c>
      <c r="P15" s="7" t="s">
        <v>29</v>
      </c>
    </row>
    <row r="16" spans="1:21" x14ac:dyDescent="0.35">
      <c r="A16" s="2" t="s">
        <v>9</v>
      </c>
      <c r="B16" s="4" t="s">
        <v>33</v>
      </c>
      <c r="C16" s="4">
        <v>4</v>
      </c>
      <c r="D16" s="4">
        <v>2</v>
      </c>
      <c r="E16" s="4">
        <v>3</v>
      </c>
      <c r="F16" s="4">
        <v>3</v>
      </c>
      <c r="G16" s="4">
        <v>4</v>
      </c>
      <c r="H16" s="4">
        <v>4</v>
      </c>
    </row>
    <row r="17" spans="1:19" x14ac:dyDescent="0.35">
      <c r="A17" s="2" t="s">
        <v>10</v>
      </c>
      <c r="B17" s="4" t="s">
        <v>32</v>
      </c>
      <c r="C17" s="4">
        <v>4</v>
      </c>
      <c r="D17" s="4">
        <v>3</v>
      </c>
      <c r="E17" s="4">
        <v>4</v>
      </c>
      <c r="F17" s="4">
        <v>4</v>
      </c>
      <c r="G17" s="4">
        <v>4</v>
      </c>
      <c r="H17" s="4">
        <v>3</v>
      </c>
      <c r="K17" s="7" t="s">
        <v>1</v>
      </c>
      <c r="L17" s="7" t="s">
        <v>2</v>
      </c>
      <c r="M17" s="7" t="s">
        <v>3</v>
      </c>
      <c r="N17" s="7" t="s">
        <v>4</v>
      </c>
      <c r="O17" s="7" t="s">
        <v>5</v>
      </c>
      <c r="P17" s="7" t="s">
        <v>6</v>
      </c>
    </row>
    <row r="18" spans="1:19" x14ac:dyDescent="0.35">
      <c r="A18" s="2" t="s">
        <v>11</v>
      </c>
      <c r="B18" s="4" t="s">
        <v>34</v>
      </c>
      <c r="C18" s="4">
        <v>4</v>
      </c>
      <c r="D18" s="4">
        <v>3</v>
      </c>
      <c r="E18" s="4">
        <v>4</v>
      </c>
      <c r="F18" s="4">
        <v>4</v>
      </c>
      <c r="G18" s="4">
        <v>3</v>
      </c>
      <c r="H18" s="4">
        <v>3</v>
      </c>
      <c r="J18" s="1" t="s">
        <v>43</v>
      </c>
      <c r="K18" s="8">
        <f>IF(K$15="Benefit",MAX(K19:K28),MIN(K19:K28))</f>
        <v>4</v>
      </c>
      <c r="L18" s="8">
        <f t="shared" ref="L18" si="1">IF(L$15="Benefit",MAX(L19:L28),MIN(L19:L28))</f>
        <v>4</v>
      </c>
      <c r="M18" s="8">
        <f t="shared" ref="M18" si="2">IF(M$15="Benefit",MAX(M19:M28),MIN(M19:M28))</f>
        <v>4</v>
      </c>
      <c r="N18" s="8">
        <f t="shared" ref="N18" si="3">IF(N$15="Benefit",MAX(N19:N28),MIN(N19:N28))</f>
        <v>4</v>
      </c>
      <c r="O18" s="8">
        <f t="shared" ref="O18" si="4">IF(O$15="Benefit",MAX(O19:O28),MIN(O19:O28))</f>
        <v>1</v>
      </c>
      <c r="P18" s="8">
        <f t="shared" ref="P18" si="5">IF(P$15="Benefit",MAX(P19:P28),MIN(P19:P28))</f>
        <v>2</v>
      </c>
    </row>
    <row r="19" spans="1:19" x14ac:dyDescent="0.35">
      <c r="A19" s="2" t="s">
        <v>12</v>
      </c>
      <c r="B19" s="4" t="s">
        <v>35</v>
      </c>
      <c r="C19" s="4">
        <v>2</v>
      </c>
      <c r="D19" s="4">
        <v>2</v>
      </c>
      <c r="E19" s="4">
        <v>3</v>
      </c>
      <c r="F19" s="4">
        <v>3</v>
      </c>
      <c r="G19" s="4">
        <v>3</v>
      </c>
      <c r="H19" s="4">
        <v>4</v>
      </c>
      <c r="K19" s="4">
        <v>4</v>
      </c>
      <c r="L19" s="4">
        <v>2</v>
      </c>
      <c r="M19" s="4">
        <v>3</v>
      </c>
      <c r="N19" s="4">
        <v>3</v>
      </c>
      <c r="O19" s="4">
        <v>4</v>
      </c>
      <c r="P19" s="4">
        <v>4</v>
      </c>
    </row>
    <row r="20" spans="1:19" x14ac:dyDescent="0.35">
      <c r="A20" s="2" t="s">
        <v>13</v>
      </c>
      <c r="B20" s="4" t="s">
        <v>36</v>
      </c>
      <c r="C20" s="4">
        <v>3</v>
      </c>
      <c r="D20" s="4">
        <v>1</v>
      </c>
      <c r="E20" s="4">
        <v>2</v>
      </c>
      <c r="F20" s="4">
        <v>3</v>
      </c>
      <c r="G20" s="4">
        <v>3</v>
      </c>
      <c r="H20" s="4">
        <v>3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</row>
    <row r="21" spans="1:19" x14ac:dyDescent="0.35">
      <c r="A21" s="2" t="s">
        <v>14</v>
      </c>
      <c r="B21" s="4" t="s">
        <v>39</v>
      </c>
      <c r="C21" s="4">
        <v>3</v>
      </c>
      <c r="D21" s="4">
        <v>2</v>
      </c>
      <c r="E21" s="4">
        <v>2</v>
      </c>
      <c r="F21" s="4">
        <v>3</v>
      </c>
      <c r="G21" s="4">
        <v>4</v>
      </c>
      <c r="H21" s="4">
        <v>3</v>
      </c>
      <c r="I21" t="s">
        <v>43</v>
      </c>
      <c r="K21" s="4">
        <v>4</v>
      </c>
      <c r="L21" s="4">
        <v>3</v>
      </c>
      <c r="M21" s="4">
        <v>4</v>
      </c>
      <c r="N21" s="4">
        <v>4</v>
      </c>
      <c r="O21" s="4">
        <v>3</v>
      </c>
      <c r="P21" s="4">
        <v>3</v>
      </c>
    </row>
    <row r="22" spans="1:19" x14ac:dyDescent="0.35">
      <c r="A22" s="2" t="s">
        <v>15</v>
      </c>
      <c r="B22" s="4" t="s">
        <v>42</v>
      </c>
      <c r="C22" s="4">
        <v>2</v>
      </c>
      <c r="D22" s="4">
        <v>4</v>
      </c>
      <c r="E22" s="4">
        <v>3</v>
      </c>
      <c r="F22" s="4">
        <v>4</v>
      </c>
      <c r="G22" s="4">
        <v>1</v>
      </c>
      <c r="H22" s="4">
        <v>2</v>
      </c>
      <c r="J22" t="s">
        <v>45</v>
      </c>
      <c r="K22" s="4">
        <v>2</v>
      </c>
      <c r="L22" s="4">
        <v>2</v>
      </c>
      <c r="M22" s="4">
        <v>3</v>
      </c>
      <c r="N22" s="4">
        <v>3</v>
      </c>
      <c r="O22" s="4">
        <v>3</v>
      </c>
      <c r="P22" s="4">
        <v>4</v>
      </c>
      <c r="Q22" t="s">
        <v>43</v>
      </c>
    </row>
    <row r="23" spans="1:19" x14ac:dyDescent="0.35">
      <c r="A23" s="2" t="s">
        <v>16</v>
      </c>
      <c r="B23" s="4" t="s">
        <v>37</v>
      </c>
      <c r="C23" s="4">
        <v>2</v>
      </c>
      <c r="D23" s="4">
        <v>2</v>
      </c>
      <c r="E23" s="4">
        <v>2</v>
      </c>
      <c r="F23" s="4">
        <v>2</v>
      </c>
      <c r="G23" s="4">
        <v>3</v>
      </c>
      <c r="H23" s="4">
        <v>4</v>
      </c>
      <c r="K23" s="4">
        <v>3</v>
      </c>
      <c r="L23" s="4">
        <v>1</v>
      </c>
      <c r="M23" s="4">
        <v>2</v>
      </c>
      <c r="N23" s="4">
        <v>3</v>
      </c>
      <c r="O23" s="4">
        <v>3</v>
      </c>
      <c r="P23" s="4">
        <v>3</v>
      </c>
    </row>
    <row r="24" spans="1:19" x14ac:dyDescent="0.35">
      <c r="A24" s="2" t="s">
        <v>17</v>
      </c>
      <c r="B24" s="4" t="s">
        <v>38</v>
      </c>
      <c r="C24" s="4">
        <v>4</v>
      </c>
      <c r="D24" s="4">
        <v>1</v>
      </c>
      <c r="E24" s="4">
        <v>3</v>
      </c>
      <c r="F24" s="4">
        <v>2</v>
      </c>
      <c r="G24" s="4">
        <v>2</v>
      </c>
      <c r="H24" s="4">
        <v>2</v>
      </c>
      <c r="K24" s="4">
        <v>3</v>
      </c>
      <c r="L24" s="4">
        <v>2</v>
      </c>
      <c r="M24" s="4">
        <v>2</v>
      </c>
      <c r="N24" s="4">
        <v>3</v>
      </c>
      <c r="O24" s="4">
        <v>4</v>
      </c>
      <c r="P24" s="4">
        <v>3</v>
      </c>
    </row>
    <row r="25" spans="1:19" x14ac:dyDescent="0.35">
      <c r="A25" s="2" t="s">
        <v>18</v>
      </c>
      <c r="B25" s="4" t="s">
        <v>40</v>
      </c>
      <c r="C25" s="4">
        <v>3</v>
      </c>
      <c r="D25" s="4">
        <v>2</v>
      </c>
      <c r="E25" s="4">
        <v>2</v>
      </c>
      <c r="F25" s="4">
        <v>3</v>
      </c>
      <c r="G25" s="4">
        <v>2</v>
      </c>
      <c r="H25" s="4">
        <v>3</v>
      </c>
      <c r="K25" s="4">
        <v>2</v>
      </c>
      <c r="L25" s="4">
        <v>4</v>
      </c>
      <c r="M25" s="4">
        <v>3</v>
      </c>
      <c r="N25" s="4">
        <v>4</v>
      </c>
      <c r="O25" s="4">
        <v>1</v>
      </c>
      <c r="P25" s="4">
        <v>2</v>
      </c>
    </row>
    <row r="26" spans="1:19" x14ac:dyDescent="0.35">
      <c r="K26" s="4">
        <v>2</v>
      </c>
      <c r="L26" s="4">
        <v>2</v>
      </c>
      <c r="M26" s="4">
        <v>2</v>
      </c>
      <c r="N26" s="4">
        <v>2</v>
      </c>
      <c r="O26" s="4">
        <v>3</v>
      </c>
      <c r="P26" s="4">
        <v>4</v>
      </c>
    </row>
    <row r="27" spans="1:19" x14ac:dyDescent="0.35">
      <c r="K27" s="4">
        <v>4</v>
      </c>
      <c r="L27" s="4">
        <v>1</v>
      </c>
      <c r="M27" s="4">
        <v>3</v>
      </c>
      <c r="N27" s="4">
        <v>2</v>
      </c>
      <c r="O27" s="4">
        <v>2</v>
      </c>
      <c r="P27" s="4">
        <v>2</v>
      </c>
    </row>
    <row r="28" spans="1:19" x14ac:dyDescent="0.35">
      <c r="H28" t="s">
        <v>43</v>
      </c>
      <c r="K28" s="4">
        <v>3</v>
      </c>
      <c r="L28" s="4">
        <v>2</v>
      </c>
      <c r="M28" s="4">
        <v>2</v>
      </c>
      <c r="N28" s="4">
        <v>3</v>
      </c>
      <c r="O28" s="4">
        <v>2</v>
      </c>
      <c r="P28" s="4">
        <v>3</v>
      </c>
    </row>
    <row r="30" spans="1:19" x14ac:dyDescent="0.35">
      <c r="J30" s="29" t="s">
        <v>46</v>
      </c>
      <c r="K30" s="29"/>
      <c r="L30" s="29"/>
      <c r="M30" s="29"/>
      <c r="N30" s="29"/>
      <c r="O30" s="29"/>
      <c r="P30" s="29"/>
      <c r="R30" t="s">
        <v>47</v>
      </c>
    </row>
    <row r="31" spans="1:19" x14ac:dyDescent="0.35">
      <c r="J31" s="4" t="s">
        <v>0</v>
      </c>
      <c r="K31" s="7" t="s">
        <v>1</v>
      </c>
      <c r="L31" s="7" t="s">
        <v>2</v>
      </c>
      <c r="M31" s="7" t="s">
        <v>3</v>
      </c>
      <c r="N31" s="7" t="s">
        <v>4</v>
      </c>
      <c r="O31" s="7" t="s">
        <v>5</v>
      </c>
      <c r="P31" s="7" t="s">
        <v>6</v>
      </c>
      <c r="R31" s="10" t="s">
        <v>5</v>
      </c>
      <c r="S31" s="10" t="s">
        <v>6</v>
      </c>
    </row>
    <row r="32" spans="1:19" x14ac:dyDescent="0.35">
      <c r="J32" s="4" t="s">
        <v>8</v>
      </c>
      <c r="K32" s="11">
        <f>K18/SUM(K$18:K$28)</f>
        <v>0.11428571428571428</v>
      </c>
      <c r="L32" s="11">
        <f t="shared" ref="L32:N32" si="6">L18/SUM(L$18:L$28)</f>
        <v>0.15384615384615385</v>
      </c>
      <c r="M32" s="11">
        <f t="shared" si="6"/>
        <v>0.125</v>
      </c>
      <c r="N32" s="11">
        <f t="shared" si="6"/>
        <v>0.11428571428571428</v>
      </c>
      <c r="O32" s="12">
        <f>R32/SUM(R$32:R$42)</f>
        <v>0.19672131147540986</v>
      </c>
      <c r="P32" s="12">
        <f>S32/SUM(S$32:S$42)</f>
        <v>0.12765957446808512</v>
      </c>
      <c r="R32" s="9">
        <f>1/O18</f>
        <v>1</v>
      </c>
      <c r="S32" s="9">
        <f>1/P18</f>
        <v>0.5</v>
      </c>
    </row>
    <row r="33" spans="10:22" x14ac:dyDescent="0.35">
      <c r="J33" s="4" t="s">
        <v>9</v>
      </c>
      <c r="K33" s="11">
        <f t="shared" ref="K33:N42" si="7">K19/SUM(K$18:K$28)</f>
        <v>0.11428571428571428</v>
      </c>
      <c r="L33" s="11">
        <f t="shared" si="7"/>
        <v>7.6923076923076927E-2</v>
      </c>
      <c r="M33" s="11">
        <f t="shared" si="7"/>
        <v>9.375E-2</v>
      </c>
      <c r="N33" s="11">
        <f t="shared" si="7"/>
        <v>8.5714285714285715E-2</v>
      </c>
      <c r="O33" s="12">
        <f t="shared" ref="O33:P42" si="8">R33/SUM(R$32:R$42)</f>
        <v>4.9180327868852465E-2</v>
      </c>
      <c r="P33" s="12">
        <f t="shared" si="8"/>
        <v>6.3829787234042562E-2</v>
      </c>
      <c r="R33" s="9">
        <f t="shared" ref="R33:S42" si="9">1/O19</f>
        <v>0.25</v>
      </c>
      <c r="S33" s="9">
        <f t="shared" si="9"/>
        <v>0.25</v>
      </c>
    </row>
    <row r="34" spans="10:22" x14ac:dyDescent="0.35">
      <c r="J34" s="4" t="s">
        <v>10</v>
      </c>
      <c r="K34" s="11">
        <f t="shared" si="7"/>
        <v>0.11428571428571428</v>
      </c>
      <c r="L34" s="11">
        <f t="shared" si="7"/>
        <v>0.11538461538461539</v>
      </c>
      <c r="M34" s="11">
        <f t="shared" si="7"/>
        <v>0.125</v>
      </c>
      <c r="N34" s="11">
        <f t="shared" si="7"/>
        <v>0.11428571428571428</v>
      </c>
      <c r="O34" s="12">
        <f t="shared" si="8"/>
        <v>4.9180327868852465E-2</v>
      </c>
      <c r="P34" s="12">
        <f t="shared" si="8"/>
        <v>8.5106382978723402E-2</v>
      </c>
      <c r="R34" s="9">
        <f t="shared" si="9"/>
        <v>0.25</v>
      </c>
      <c r="S34" s="12">
        <f t="shared" si="9"/>
        <v>0.33333333333333331</v>
      </c>
    </row>
    <row r="35" spans="10:22" x14ac:dyDescent="0.35">
      <c r="J35" s="4" t="s">
        <v>11</v>
      </c>
      <c r="K35" s="11">
        <f t="shared" si="7"/>
        <v>0.11428571428571428</v>
      </c>
      <c r="L35" s="11">
        <f t="shared" si="7"/>
        <v>0.11538461538461539</v>
      </c>
      <c r="M35" s="11">
        <f t="shared" si="7"/>
        <v>0.125</v>
      </c>
      <c r="N35" s="11">
        <f t="shared" si="7"/>
        <v>0.11428571428571428</v>
      </c>
      <c r="O35" s="12">
        <f t="shared" si="8"/>
        <v>6.5573770491803282E-2</v>
      </c>
      <c r="P35" s="12">
        <f t="shared" si="8"/>
        <v>8.5106382978723402E-2</v>
      </c>
      <c r="R35" s="12">
        <f t="shared" si="9"/>
        <v>0.33333333333333331</v>
      </c>
      <c r="S35" s="12">
        <f t="shared" si="9"/>
        <v>0.33333333333333331</v>
      </c>
    </row>
    <row r="36" spans="10:22" x14ac:dyDescent="0.35">
      <c r="J36" s="4" t="s">
        <v>12</v>
      </c>
      <c r="K36" s="11">
        <f t="shared" si="7"/>
        <v>5.7142857142857141E-2</v>
      </c>
      <c r="L36" s="11">
        <f t="shared" si="7"/>
        <v>7.6923076923076927E-2</v>
      </c>
      <c r="M36" s="11">
        <f t="shared" si="7"/>
        <v>9.375E-2</v>
      </c>
      <c r="N36" s="11">
        <f t="shared" si="7"/>
        <v>8.5714285714285715E-2</v>
      </c>
      <c r="O36" s="12">
        <f t="shared" si="8"/>
        <v>6.5573770491803282E-2</v>
      </c>
      <c r="P36" s="12">
        <f t="shared" si="8"/>
        <v>6.3829787234042562E-2</v>
      </c>
      <c r="R36" s="12">
        <f t="shared" si="9"/>
        <v>0.33333333333333331</v>
      </c>
      <c r="S36" s="9">
        <f t="shared" si="9"/>
        <v>0.25</v>
      </c>
    </row>
    <row r="37" spans="10:22" x14ac:dyDescent="0.35">
      <c r="J37" s="4" t="s">
        <v>13</v>
      </c>
      <c r="K37" s="11">
        <f t="shared" si="7"/>
        <v>8.5714285714285715E-2</v>
      </c>
      <c r="L37" s="11">
        <f t="shared" si="7"/>
        <v>3.8461538461538464E-2</v>
      </c>
      <c r="M37" s="11">
        <f t="shared" si="7"/>
        <v>6.25E-2</v>
      </c>
      <c r="N37" s="11">
        <f t="shared" si="7"/>
        <v>8.5714285714285715E-2</v>
      </c>
      <c r="O37" s="12">
        <f t="shared" si="8"/>
        <v>6.5573770491803282E-2</v>
      </c>
      <c r="P37" s="12">
        <f t="shared" si="8"/>
        <v>8.5106382978723402E-2</v>
      </c>
      <c r="R37" s="12">
        <f t="shared" si="9"/>
        <v>0.33333333333333331</v>
      </c>
      <c r="S37" s="12">
        <f t="shared" si="9"/>
        <v>0.33333333333333331</v>
      </c>
    </row>
    <row r="38" spans="10:22" x14ac:dyDescent="0.35">
      <c r="J38" s="4" t="s">
        <v>14</v>
      </c>
      <c r="K38" s="11">
        <f t="shared" si="7"/>
        <v>8.5714285714285715E-2</v>
      </c>
      <c r="L38" s="11">
        <f t="shared" si="7"/>
        <v>7.6923076923076927E-2</v>
      </c>
      <c r="M38" s="11">
        <f t="shared" si="7"/>
        <v>6.25E-2</v>
      </c>
      <c r="N38" s="11">
        <f t="shared" si="7"/>
        <v>8.5714285714285715E-2</v>
      </c>
      <c r="O38" s="12">
        <f t="shared" si="8"/>
        <v>4.9180327868852465E-2</v>
      </c>
      <c r="P38" s="12">
        <f t="shared" si="8"/>
        <v>8.5106382978723402E-2</v>
      </c>
      <c r="R38" s="9">
        <f t="shared" si="9"/>
        <v>0.25</v>
      </c>
      <c r="S38" s="12">
        <f t="shared" si="9"/>
        <v>0.33333333333333331</v>
      </c>
      <c r="U38" s="17"/>
    </row>
    <row r="39" spans="10:22" x14ac:dyDescent="0.35">
      <c r="J39" s="4" t="s">
        <v>15</v>
      </c>
      <c r="K39" s="11">
        <f t="shared" si="7"/>
        <v>5.7142857142857141E-2</v>
      </c>
      <c r="L39" s="11">
        <f t="shared" si="7"/>
        <v>0.15384615384615385</v>
      </c>
      <c r="M39" s="11">
        <f t="shared" si="7"/>
        <v>9.375E-2</v>
      </c>
      <c r="N39" s="11">
        <f t="shared" si="7"/>
        <v>0.11428571428571428</v>
      </c>
      <c r="O39" s="12">
        <f t="shared" si="8"/>
        <v>0.19672131147540986</v>
      </c>
      <c r="P39" s="12">
        <f t="shared" si="8"/>
        <v>0.12765957446808512</v>
      </c>
      <c r="R39" s="9">
        <f t="shared" si="9"/>
        <v>1</v>
      </c>
      <c r="S39" s="9">
        <f t="shared" si="9"/>
        <v>0.5</v>
      </c>
    </row>
    <row r="40" spans="10:22" x14ac:dyDescent="0.35">
      <c r="J40" s="4" t="s">
        <v>16</v>
      </c>
      <c r="K40" s="11">
        <f t="shared" si="7"/>
        <v>5.7142857142857141E-2</v>
      </c>
      <c r="L40" s="11">
        <f t="shared" si="7"/>
        <v>7.6923076923076927E-2</v>
      </c>
      <c r="M40" s="11">
        <f t="shared" si="7"/>
        <v>6.25E-2</v>
      </c>
      <c r="N40" s="11">
        <f t="shared" si="7"/>
        <v>5.7142857142857141E-2</v>
      </c>
      <c r="O40" s="12">
        <f t="shared" si="8"/>
        <v>6.5573770491803282E-2</v>
      </c>
      <c r="P40" s="12">
        <f t="shared" si="8"/>
        <v>6.3829787234042562E-2</v>
      </c>
      <c r="R40" s="12">
        <f t="shared" si="9"/>
        <v>0.33333333333333331</v>
      </c>
      <c r="S40" s="9">
        <f t="shared" si="9"/>
        <v>0.25</v>
      </c>
    </row>
    <row r="41" spans="10:22" x14ac:dyDescent="0.35">
      <c r="J41" s="4" t="s">
        <v>17</v>
      </c>
      <c r="K41" s="11">
        <f t="shared" si="7"/>
        <v>0.11428571428571428</v>
      </c>
      <c r="L41" s="11">
        <f t="shared" si="7"/>
        <v>3.8461538461538464E-2</v>
      </c>
      <c r="M41" s="11">
        <f t="shared" si="7"/>
        <v>9.375E-2</v>
      </c>
      <c r="N41" s="11">
        <f t="shared" si="7"/>
        <v>5.7142857142857141E-2</v>
      </c>
      <c r="O41" s="12">
        <f t="shared" si="8"/>
        <v>9.836065573770493E-2</v>
      </c>
      <c r="P41" s="12">
        <f t="shared" si="8"/>
        <v>0.12765957446808512</v>
      </c>
      <c r="R41" s="9">
        <f t="shared" si="9"/>
        <v>0.5</v>
      </c>
      <c r="S41" s="9">
        <f t="shared" si="9"/>
        <v>0.5</v>
      </c>
    </row>
    <row r="42" spans="10:22" x14ac:dyDescent="0.35">
      <c r="J42" s="4" t="s">
        <v>18</v>
      </c>
      <c r="K42" s="11">
        <f t="shared" si="7"/>
        <v>8.5714285714285715E-2</v>
      </c>
      <c r="L42" s="11">
        <f t="shared" si="7"/>
        <v>7.6923076923076927E-2</v>
      </c>
      <c r="M42" s="11">
        <f t="shared" si="7"/>
        <v>6.25E-2</v>
      </c>
      <c r="N42" s="11">
        <f t="shared" si="7"/>
        <v>8.5714285714285715E-2</v>
      </c>
      <c r="O42" s="12">
        <f t="shared" si="8"/>
        <v>9.836065573770493E-2</v>
      </c>
      <c r="P42" s="12">
        <f t="shared" si="8"/>
        <v>8.5106382978723402E-2</v>
      </c>
      <c r="R42" s="9">
        <f t="shared" si="9"/>
        <v>0.5</v>
      </c>
      <c r="S42" s="12">
        <f t="shared" si="9"/>
        <v>0.33333333333333331</v>
      </c>
    </row>
    <row r="43" spans="10:22" x14ac:dyDescent="0.35">
      <c r="V43" t="s">
        <v>43</v>
      </c>
    </row>
    <row r="44" spans="10:22" x14ac:dyDescent="0.35">
      <c r="J44" s="28" t="s">
        <v>48</v>
      </c>
      <c r="K44" s="28"/>
      <c r="L44" s="28"/>
      <c r="M44" s="28"/>
      <c r="N44" s="28"/>
      <c r="O44" s="28"/>
      <c r="P44" s="28"/>
    </row>
    <row r="45" spans="10:22" x14ac:dyDescent="0.35">
      <c r="J45" s="13" t="s">
        <v>20</v>
      </c>
      <c r="K45" s="13">
        <v>0.1</v>
      </c>
      <c r="L45" s="13">
        <v>0.1</v>
      </c>
      <c r="M45" s="13">
        <v>0.2</v>
      </c>
      <c r="N45" s="13">
        <v>0.1</v>
      </c>
      <c r="O45" s="13">
        <v>0.2</v>
      </c>
      <c r="P45" s="13">
        <v>0.3</v>
      </c>
    </row>
    <row r="46" spans="10:22" x14ac:dyDescent="0.35">
      <c r="Q46" t="s">
        <v>43</v>
      </c>
    </row>
    <row r="47" spans="10:22" x14ac:dyDescent="0.35">
      <c r="J47" s="30" t="s">
        <v>0</v>
      </c>
      <c r="K47" s="31" t="s">
        <v>7</v>
      </c>
      <c r="L47" s="31"/>
      <c r="M47" s="31"/>
      <c r="N47" s="31"/>
      <c r="O47" s="31"/>
      <c r="P47" s="31"/>
    </row>
    <row r="48" spans="10:22" x14ac:dyDescent="0.35">
      <c r="J48" s="30"/>
      <c r="K48" s="14" t="s">
        <v>1</v>
      </c>
      <c r="L48" s="14" t="s">
        <v>2</v>
      </c>
      <c r="M48" s="14" t="s">
        <v>3</v>
      </c>
      <c r="N48" s="14" t="s">
        <v>4</v>
      </c>
      <c r="O48" s="14" t="s">
        <v>5</v>
      </c>
      <c r="P48" s="14" t="s">
        <v>6</v>
      </c>
    </row>
    <row r="49" spans="10:34" x14ac:dyDescent="0.35">
      <c r="J49" s="4" t="s">
        <v>8</v>
      </c>
      <c r="K49" s="11">
        <f>K32*$K$45</f>
        <v>1.1428571428571429E-2</v>
      </c>
      <c r="L49" s="11">
        <f>L32*$L$45</f>
        <v>1.5384615384615385E-2</v>
      </c>
      <c r="M49" s="4">
        <f>M32*$M$45</f>
        <v>2.5000000000000001E-2</v>
      </c>
      <c r="N49" s="11">
        <f>N32*$N$45</f>
        <v>1.1428571428571429E-2</v>
      </c>
      <c r="O49" s="11">
        <f>O32*$O$45</f>
        <v>3.9344262295081978E-2</v>
      </c>
      <c r="P49" s="11">
        <f>P32*$P$45</f>
        <v>3.8297872340425539E-2</v>
      </c>
    </row>
    <row r="50" spans="10:34" x14ac:dyDescent="0.35">
      <c r="J50" s="4" t="s">
        <v>9</v>
      </c>
      <c r="K50" s="11">
        <f t="shared" ref="K50:K59" si="10">K33*$K$45</f>
        <v>1.1428571428571429E-2</v>
      </c>
      <c r="L50" s="11">
        <f t="shared" ref="L50:L59" si="11">L33*$L$45</f>
        <v>7.6923076923076927E-3</v>
      </c>
      <c r="M50" s="11">
        <f t="shared" ref="M50:M59" si="12">M33*$M$45</f>
        <v>1.8750000000000003E-2</v>
      </c>
      <c r="N50" s="11">
        <f t="shared" ref="N50:N59" si="13">N33*$N$45</f>
        <v>8.5714285714285719E-3</v>
      </c>
      <c r="O50" s="11">
        <f t="shared" ref="O50:O59" si="14">O33*$O$45</f>
        <v>9.8360655737704944E-3</v>
      </c>
      <c r="P50" s="11">
        <f t="shared" ref="P50:P59" si="15">P33*$P$45</f>
        <v>1.9148936170212769E-2</v>
      </c>
    </row>
    <row r="51" spans="10:34" x14ac:dyDescent="0.35">
      <c r="J51" s="4" t="s">
        <v>10</v>
      </c>
      <c r="K51" s="11">
        <f t="shared" si="10"/>
        <v>1.1428571428571429E-2</v>
      </c>
      <c r="L51" s="11">
        <f t="shared" si="11"/>
        <v>1.1538461538461539E-2</v>
      </c>
      <c r="M51" s="4">
        <f t="shared" si="12"/>
        <v>2.5000000000000001E-2</v>
      </c>
      <c r="N51" s="11">
        <f t="shared" si="13"/>
        <v>1.1428571428571429E-2</v>
      </c>
      <c r="O51" s="11">
        <f t="shared" si="14"/>
        <v>9.8360655737704944E-3</v>
      </c>
      <c r="P51" s="11">
        <f t="shared" si="15"/>
        <v>2.553191489361702E-2</v>
      </c>
    </row>
    <row r="52" spans="10:34" x14ac:dyDescent="0.35">
      <c r="J52" s="4" t="s">
        <v>11</v>
      </c>
      <c r="K52" s="11">
        <f t="shared" si="10"/>
        <v>1.1428571428571429E-2</v>
      </c>
      <c r="L52" s="11">
        <f t="shared" si="11"/>
        <v>1.1538461538461539E-2</v>
      </c>
      <c r="M52" s="4">
        <f t="shared" si="12"/>
        <v>2.5000000000000001E-2</v>
      </c>
      <c r="N52" s="11">
        <f t="shared" si="13"/>
        <v>1.1428571428571429E-2</v>
      </c>
      <c r="O52" s="11">
        <f t="shared" si="14"/>
        <v>1.3114754098360657E-2</v>
      </c>
      <c r="P52" s="11">
        <f t="shared" si="15"/>
        <v>2.553191489361702E-2</v>
      </c>
    </row>
    <row r="53" spans="10:34" x14ac:dyDescent="0.35">
      <c r="J53" s="4" t="s">
        <v>12</v>
      </c>
      <c r="K53" s="11">
        <f t="shared" si="10"/>
        <v>5.7142857142857143E-3</v>
      </c>
      <c r="L53" s="11">
        <f t="shared" si="11"/>
        <v>7.6923076923076927E-3</v>
      </c>
      <c r="M53" s="11">
        <f t="shared" si="12"/>
        <v>1.8750000000000003E-2</v>
      </c>
      <c r="N53" s="11">
        <f t="shared" si="13"/>
        <v>8.5714285714285719E-3</v>
      </c>
      <c r="O53" s="11">
        <f t="shared" si="14"/>
        <v>1.3114754098360657E-2</v>
      </c>
      <c r="P53" s="11">
        <f t="shared" si="15"/>
        <v>1.9148936170212769E-2</v>
      </c>
    </row>
    <row r="54" spans="10:34" x14ac:dyDescent="0.35">
      <c r="J54" s="4" t="s">
        <v>13</v>
      </c>
      <c r="K54" s="11">
        <f t="shared" si="10"/>
        <v>8.5714285714285719E-3</v>
      </c>
      <c r="L54" s="11">
        <f t="shared" si="11"/>
        <v>3.8461538461538464E-3</v>
      </c>
      <c r="M54" s="11">
        <f t="shared" si="12"/>
        <v>1.2500000000000001E-2</v>
      </c>
      <c r="N54" s="11">
        <f t="shared" si="13"/>
        <v>8.5714285714285719E-3</v>
      </c>
      <c r="O54" s="11">
        <f t="shared" si="14"/>
        <v>1.3114754098360657E-2</v>
      </c>
      <c r="P54" s="11">
        <f t="shared" si="15"/>
        <v>2.553191489361702E-2</v>
      </c>
    </row>
    <row r="55" spans="10:34" x14ac:dyDescent="0.35">
      <c r="J55" s="4" t="s">
        <v>14</v>
      </c>
      <c r="K55" s="11">
        <f t="shared" si="10"/>
        <v>8.5714285714285719E-3</v>
      </c>
      <c r="L55" s="11">
        <f t="shared" si="11"/>
        <v>7.6923076923076927E-3</v>
      </c>
      <c r="M55" s="11">
        <f t="shared" si="12"/>
        <v>1.2500000000000001E-2</v>
      </c>
      <c r="N55" s="11">
        <f t="shared" si="13"/>
        <v>8.5714285714285719E-3</v>
      </c>
      <c r="O55" s="11">
        <f t="shared" si="14"/>
        <v>9.8360655737704944E-3</v>
      </c>
      <c r="P55" s="11">
        <f t="shared" si="15"/>
        <v>2.553191489361702E-2</v>
      </c>
    </row>
    <row r="56" spans="10:34" x14ac:dyDescent="0.35">
      <c r="J56" s="4" t="s">
        <v>15</v>
      </c>
      <c r="K56" s="11">
        <f t="shared" si="10"/>
        <v>5.7142857142857143E-3</v>
      </c>
      <c r="L56" s="11">
        <f t="shared" si="11"/>
        <v>1.5384615384615385E-2</v>
      </c>
      <c r="M56" s="11">
        <f t="shared" si="12"/>
        <v>1.8750000000000003E-2</v>
      </c>
      <c r="N56" s="11">
        <f t="shared" si="13"/>
        <v>1.1428571428571429E-2</v>
      </c>
      <c r="O56" s="11">
        <f t="shared" si="14"/>
        <v>3.9344262295081978E-2</v>
      </c>
      <c r="P56" s="11">
        <f t="shared" si="15"/>
        <v>3.8297872340425539E-2</v>
      </c>
    </row>
    <row r="57" spans="10:34" x14ac:dyDescent="0.35">
      <c r="J57" s="4" t="s">
        <v>16</v>
      </c>
      <c r="K57" s="11">
        <f t="shared" si="10"/>
        <v>5.7142857142857143E-3</v>
      </c>
      <c r="L57" s="11">
        <f t="shared" si="11"/>
        <v>7.6923076923076927E-3</v>
      </c>
      <c r="M57" s="11">
        <f t="shared" si="12"/>
        <v>1.2500000000000001E-2</v>
      </c>
      <c r="N57" s="11">
        <f t="shared" si="13"/>
        <v>5.7142857142857143E-3</v>
      </c>
      <c r="O57" s="11">
        <f t="shared" si="14"/>
        <v>1.3114754098360657E-2</v>
      </c>
      <c r="P57" s="11">
        <f t="shared" si="15"/>
        <v>1.9148936170212769E-2</v>
      </c>
    </row>
    <row r="58" spans="10:34" x14ac:dyDescent="0.35">
      <c r="J58" s="4" t="s">
        <v>17</v>
      </c>
      <c r="K58" s="11">
        <f t="shared" si="10"/>
        <v>1.1428571428571429E-2</v>
      </c>
      <c r="L58" s="11">
        <f t="shared" si="11"/>
        <v>3.8461538461538464E-3</v>
      </c>
      <c r="M58" s="11">
        <f t="shared" si="12"/>
        <v>1.8750000000000003E-2</v>
      </c>
      <c r="N58" s="11">
        <f t="shared" si="13"/>
        <v>5.7142857142857143E-3</v>
      </c>
      <c r="O58" s="11">
        <f t="shared" si="14"/>
        <v>1.9672131147540989E-2</v>
      </c>
      <c r="P58" s="11">
        <f t="shared" si="15"/>
        <v>3.8297872340425539E-2</v>
      </c>
    </row>
    <row r="59" spans="10:34" x14ac:dyDescent="0.35">
      <c r="J59" s="4" t="s">
        <v>18</v>
      </c>
      <c r="K59" s="11">
        <f t="shared" si="10"/>
        <v>8.5714285714285719E-3</v>
      </c>
      <c r="L59" s="11">
        <f t="shared" si="11"/>
        <v>7.6923076923076927E-3</v>
      </c>
      <c r="M59" s="11">
        <f t="shared" si="12"/>
        <v>1.2500000000000001E-2</v>
      </c>
      <c r="N59" s="11">
        <f t="shared" si="13"/>
        <v>8.5714285714285719E-3</v>
      </c>
      <c r="O59" s="11">
        <f t="shared" si="14"/>
        <v>1.9672131147540989E-2</v>
      </c>
      <c r="P59" s="11">
        <f t="shared" si="15"/>
        <v>2.553191489361702E-2</v>
      </c>
    </row>
    <row r="61" spans="10:34" x14ac:dyDescent="0.35">
      <c r="J61" s="28" t="s">
        <v>49</v>
      </c>
      <c r="K61" s="28"/>
      <c r="L61" s="28"/>
      <c r="M61" s="28"/>
      <c r="N61" s="28"/>
      <c r="O61" s="28"/>
      <c r="P61" s="28"/>
      <c r="Q61" s="28"/>
      <c r="S61" t="s">
        <v>43</v>
      </c>
      <c r="X61" s="28" t="s">
        <v>50</v>
      </c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0:34" x14ac:dyDescent="0.35">
      <c r="J62" s="15" t="s">
        <v>20</v>
      </c>
      <c r="K62" s="15">
        <v>0.1</v>
      </c>
      <c r="L62" s="15">
        <v>0.1</v>
      </c>
      <c r="M62" s="15">
        <v>0.2</v>
      </c>
      <c r="N62" s="15">
        <v>0.1</v>
      </c>
      <c r="O62" s="15">
        <v>0.2</v>
      </c>
      <c r="P62" s="15">
        <v>0.3</v>
      </c>
      <c r="X62" s="37" t="s">
        <v>0</v>
      </c>
      <c r="Y62" s="37"/>
      <c r="Z62" s="27" t="s">
        <v>7</v>
      </c>
      <c r="AA62" s="27"/>
      <c r="AB62" s="27"/>
      <c r="AC62" s="27"/>
      <c r="AD62" s="27"/>
      <c r="AE62" s="27"/>
      <c r="AF62" s="37" t="s">
        <v>51</v>
      </c>
      <c r="AG62" s="37" t="s">
        <v>52</v>
      </c>
      <c r="AH62" s="37" t="s">
        <v>53</v>
      </c>
    </row>
    <row r="63" spans="10:34" x14ac:dyDescent="0.35">
      <c r="J63" s="30" t="s">
        <v>0</v>
      </c>
      <c r="K63" s="31" t="s">
        <v>7</v>
      </c>
      <c r="L63" s="31"/>
      <c r="M63" s="31"/>
      <c r="N63" s="31"/>
      <c r="O63" s="31"/>
      <c r="P63" s="31"/>
      <c r="Q63" s="37" t="s">
        <v>51</v>
      </c>
      <c r="X63" s="18" t="s">
        <v>21</v>
      </c>
      <c r="Y63" s="16" t="s">
        <v>31</v>
      </c>
      <c r="Z63" s="4" t="s">
        <v>1</v>
      </c>
      <c r="AA63" s="4" t="s">
        <v>2</v>
      </c>
      <c r="AB63" s="4" t="s">
        <v>3</v>
      </c>
      <c r="AC63" s="4" t="s">
        <v>4</v>
      </c>
      <c r="AD63" s="4" t="s">
        <v>5</v>
      </c>
      <c r="AE63" s="4" t="s">
        <v>6</v>
      </c>
      <c r="AF63" s="37"/>
      <c r="AG63" s="37"/>
      <c r="AH63" s="37"/>
    </row>
    <row r="64" spans="10:34" x14ac:dyDescent="0.35">
      <c r="J64" s="30"/>
      <c r="K64" s="7" t="s">
        <v>1</v>
      </c>
      <c r="L64" s="7" t="s">
        <v>2</v>
      </c>
      <c r="M64" s="7" t="s">
        <v>3</v>
      </c>
      <c r="N64" s="7" t="s">
        <v>4</v>
      </c>
      <c r="O64" s="7" t="s">
        <v>5</v>
      </c>
      <c r="P64" s="7" t="s">
        <v>6</v>
      </c>
      <c r="Q64" s="37"/>
      <c r="X64" s="4" t="s">
        <v>8</v>
      </c>
      <c r="Y64" s="4"/>
      <c r="Z64" s="11">
        <f>K65</f>
        <v>1.1428571428571429E-2</v>
      </c>
      <c r="AA64" s="11">
        <f t="shared" ref="AA64:AE74" si="16">L65</f>
        <v>1.5384615384615385E-2</v>
      </c>
      <c r="AB64" s="11">
        <f t="shared" si="16"/>
        <v>2.5000000000000001E-2</v>
      </c>
      <c r="AC64" s="11">
        <f t="shared" si="16"/>
        <v>1.1428571428571429E-2</v>
      </c>
      <c r="AD64" s="11">
        <f t="shared" si="16"/>
        <v>3.9344262295081978E-2</v>
      </c>
      <c r="AE64" s="11">
        <f t="shared" si="16"/>
        <v>3.8297872340425539E-2</v>
      </c>
      <c r="AF64" s="11">
        <f>Q65</f>
        <v>0.14088389287726577</v>
      </c>
      <c r="AG64" s="4"/>
      <c r="AH64" s="4"/>
    </row>
    <row r="65" spans="10:34" x14ac:dyDescent="0.35">
      <c r="J65" s="4" t="s">
        <v>8</v>
      </c>
      <c r="K65" s="11">
        <f>K49</f>
        <v>1.1428571428571429E-2</v>
      </c>
      <c r="L65" s="11">
        <f t="shared" ref="L65:P65" si="17">L49</f>
        <v>1.5384615384615385E-2</v>
      </c>
      <c r="M65" s="11">
        <f t="shared" si="17"/>
        <v>2.5000000000000001E-2</v>
      </c>
      <c r="N65" s="11">
        <f t="shared" si="17"/>
        <v>1.1428571428571429E-2</v>
      </c>
      <c r="O65" s="11">
        <f t="shared" si="17"/>
        <v>3.9344262295081978E-2</v>
      </c>
      <c r="P65" s="11">
        <f t="shared" si="17"/>
        <v>3.8297872340425539E-2</v>
      </c>
      <c r="Q65" s="11">
        <f>SUM(K65:P65)</f>
        <v>0.14088389287726577</v>
      </c>
      <c r="X65" s="4" t="s">
        <v>9</v>
      </c>
      <c r="Y65" s="4" t="s">
        <v>33</v>
      </c>
      <c r="Z65" s="11">
        <f t="shared" ref="Z65:Z74" si="18">K66</f>
        <v>1.1428571428571429E-2</v>
      </c>
      <c r="AA65" s="11">
        <f t="shared" si="16"/>
        <v>7.6923076923076927E-3</v>
      </c>
      <c r="AB65" s="11">
        <f t="shared" si="16"/>
        <v>1.8750000000000003E-2</v>
      </c>
      <c r="AC65" s="11">
        <f t="shared" si="16"/>
        <v>8.5714285714285719E-3</v>
      </c>
      <c r="AD65" s="11">
        <f t="shared" si="16"/>
        <v>9.8360655737704944E-3</v>
      </c>
      <c r="AE65" s="11">
        <f t="shared" si="16"/>
        <v>1.9148936170212769E-2</v>
      </c>
      <c r="AF65" s="11">
        <f t="shared" ref="AF65:AF74" si="19">Q66</f>
        <v>7.542730943629096E-2</v>
      </c>
      <c r="AG65" s="11">
        <f>Q66/$Q$65</f>
        <v>0.53538632341740577</v>
      </c>
      <c r="AH65" s="21">
        <f>RANK(AG65,$AG$65:$AG$74,0)</f>
        <v>6</v>
      </c>
    </row>
    <row r="66" spans="10:34" x14ac:dyDescent="0.35">
      <c r="J66" s="4" t="s">
        <v>9</v>
      </c>
      <c r="K66" s="11">
        <f t="shared" ref="K66:P75" si="20">K50</f>
        <v>1.1428571428571429E-2</v>
      </c>
      <c r="L66" s="11">
        <f t="shared" si="20"/>
        <v>7.6923076923076927E-3</v>
      </c>
      <c r="M66" s="11">
        <f t="shared" si="20"/>
        <v>1.8750000000000003E-2</v>
      </c>
      <c r="N66" s="11">
        <f t="shared" si="20"/>
        <v>8.5714285714285719E-3</v>
      </c>
      <c r="O66" s="11">
        <f t="shared" si="20"/>
        <v>9.8360655737704944E-3</v>
      </c>
      <c r="P66" s="11">
        <f t="shared" si="20"/>
        <v>1.9148936170212769E-2</v>
      </c>
      <c r="Q66" s="11">
        <f t="shared" ref="Q66:Q75" si="21">SUM(K66:P66)</f>
        <v>7.542730943629096E-2</v>
      </c>
      <c r="X66" s="4" t="s">
        <v>10</v>
      </c>
      <c r="Y66" s="4" t="s">
        <v>32</v>
      </c>
      <c r="Z66" s="11">
        <f t="shared" si="18"/>
        <v>1.1428571428571429E-2</v>
      </c>
      <c r="AA66" s="11">
        <f t="shared" si="16"/>
        <v>1.1538461538461539E-2</v>
      </c>
      <c r="AB66" s="11">
        <f t="shared" si="16"/>
        <v>2.5000000000000001E-2</v>
      </c>
      <c r="AC66" s="11">
        <f t="shared" si="16"/>
        <v>1.1428571428571429E-2</v>
      </c>
      <c r="AD66" s="11">
        <f t="shared" si="16"/>
        <v>9.8360655737704944E-3</v>
      </c>
      <c r="AE66" s="11">
        <f t="shared" si="16"/>
        <v>2.553191489361702E-2</v>
      </c>
      <c r="AF66" s="11">
        <f t="shared" si="19"/>
        <v>9.4763584862991898E-2</v>
      </c>
      <c r="AG66" s="11">
        <f t="shared" ref="AG66:AG74" si="22">Q67/$Q$65</f>
        <v>0.67263604751145945</v>
      </c>
      <c r="AH66" s="21">
        <f t="shared" ref="AH66:AH74" si="23">RANK(AG66,$AG$65:$AG$74,0)</f>
        <v>4</v>
      </c>
    </row>
    <row r="67" spans="10:34" x14ac:dyDescent="0.35">
      <c r="J67" s="4" t="s">
        <v>10</v>
      </c>
      <c r="K67" s="11">
        <f t="shared" si="20"/>
        <v>1.1428571428571429E-2</v>
      </c>
      <c r="L67" s="11">
        <f t="shared" si="20"/>
        <v>1.1538461538461539E-2</v>
      </c>
      <c r="M67" s="11">
        <f t="shared" si="20"/>
        <v>2.5000000000000001E-2</v>
      </c>
      <c r="N67" s="11">
        <f t="shared" si="20"/>
        <v>1.1428571428571429E-2</v>
      </c>
      <c r="O67" s="11">
        <f t="shared" si="20"/>
        <v>9.8360655737704944E-3</v>
      </c>
      <c r="P67" s="11">
        <f t="shared" si="20"/>
        <v>2.553191489361702E-2</v>
      </c>
      <c r="Q67" s="11">
        <f t="shared" si="21"/>
        <v>9.4763584862991898E-2</v>
      </c>
      <c r="X67" s="4" t="s">
        <v>11</v>
      </c>
      <c r="Y67" s="4" t="s">
        <v>34</v>
      </c>
      <c r="Z67" s="11">
        <f t="shared" si="18"/>
        <v>1.1428571428571429E-2</v>
      </c>
      <c r="AA67" s="11">
        <f t="shared" si="16"/>
        <v>1.1538461538461539E-2</v>
      </c>
      <c r="AB67" s="11">
        <f t="shared" si="16"/>
        <v>2.5000000000000001E-2</v>
      </c>
      <c r="AC67" s="11">
        <f t="shared" si="16"/>
        <v>1.1428571428571429E-2</v>
      </c>
      <c r="AD67" s="11">
        <f t="shared" si="16"/>
        <v>1.3114754098360657E-2</v>
      </c>
      <c r="AE67" s="11">
        <f t="shared" si="16"/>
        <v>2.553191489361702E-2</v>
      </c>
      <c r="AF67" s="11">
        <f t="shared" si="19"/>
        <v>9.8042273387582063E-2</v>
      </c>
      <c r="AG67" s="11">
        <f t="shared" si="22"/>
        <v>0.69590832127980617</v>
      </c>
      <c r="AH67" s="21">
        <f t="shared" si="23"/>
        <v>2</v>
      </c>
    </row>
    <row r="68" spans="10:34" x14ac:dyDescent="0.35">
      <c r="J68" s="4" t="s">
        <v>11</v>
      </c>
      <c r="K68" s="11">
        <f t="shared" si="20"/>
        <v>1.1428571428571429E-2</v>
      </c>
      <c r="L68" s="11">
        <f t="shared" si="20"/>
        <v>1.1538461538461539E-2</v>
      </c>
      <c r="M68" s="11">
        <f t="shared" si="20"/>
        <v>2.5000000000000001E-2</v>
      </c>
      <c r="N68" s="11">
        <f t="shared" si="20"/>
        <v>1.1428571428571429E-2</v>
      </c>
      <c r="O68" s="11">
        <f t="shared" si="20"/>
        <v>1.3114754098360657E-2</v>
      </c>
      <c r="P68" s="11">
        <f t="shared" si="20"/>
        <v>2.553191489361702E-2</v>
      </c>
      <c r="Q68" s="11">
        <f t="shared" si="21"/>
        <v>9.8042273387582063E-2</v>
      </c>
      <c r="X68" s="4" t="s">
        <v>12</v>
      </c>
      <c r="Y68" s="4" t="s">
        <v>35</v>
      </c>
      <c r="Z68" s="11">
        <f t="shared" si="18"/>
        <v>5.7142857142857143E-3</v>
      </c>
      <c r="AA68" s="11">
        <f t="shared" si="16"/>
        <v>7.6923076923076927E-3</v>
      </c>
      <c r="AB68" s="11">
        <f t="shared" si="16"/>
        <v>1.8750000000000003E-2</v>
      </c>
      <c r="AC68" s="11">
        <f t="shared" si="16"/>
        <v>8.5714285714285719E-3</v>
      </c>
      <c r="AD68" s="11">
        <f t="shared" si="16"/>
        <v>1.3114754098360657E-2</v>
      </c>
      <c r="AE68" s="11">
        <f t="shared" si="16"/>
        <v>1.9148936170212769E-2</v>
      </c>
      <c r="AF68" s="11">
        <f t="shared" si="19"/>
        <v>7.2991712246595411E-2</v>
      </c>
      <c r="AG68" s="11">
        <f t="shared" si="22"/>
        <v>0.51809834861806248</v>
      </c>
      <c r="AH68" s="21">
        <f t="shared" si="23"/>
        <v>7</v>
      </c>
    </row>
    <row r="69" spans="10:34" x14ac:dyDescent="0.35">
      <c r="J69" s="4" t="s">
        <v>12</v>
      </c>
      <c r="K69" s="11">
        <f t="shared" si="20"/>
        <v>5.7142857142857143E-3</v>
      </c>
      <c r="L69" s="11">
        <f t="shared" si="20"/>
        <v>7.6923076923076927E-3</v>
      </c>
      <c r="M69" s="11">
        <f t="shared" si="20"/>
        <v>1.8750000000000003E-2</v>
      </c>
      <c r="N69" s="11">
        <f t="shared" si="20"/>
        <v>8.5714285714285719E-3</v>
      </c>
      <c r="O69" s="11">
        <f t="shared" si="20"/>
        <v>1.3114754098360657E-2</v>
      </c>
      <c r="P69" s="11">
        <f t="shared" si="20"/>
        <v>1.9148936170212769E-2</v>
      </c>
      <c r="Q69" s="11">
        <f t="shared" si="21"/>
        <v>7.2991712246595411E-2</v>
      </c>
      <c r="X69" s="4" t="s">
        <v>13</v>
      </c>
      <c r="Y69" s="4" t="s">
        <v>36</v>
      </c>
      <c r="Z69" s="11">
        <f t="shared" si="18"/>
        <v>8.5714285714285719E-3</v>
      </c>
      <c r="AA69" s="11">
        <f t="shared" si="16"/>
        <v>3.8461538461538464E-3</v>
      </c>
      <c r="AB69" s="11">
        <f t="shared" si="16"/>
        <v>1.2500000000000001E-2</v>
      </c>
      <c r="AC69" s="11">
        <f t="shared" si="16"/>
        <v>8.5714285714285719E-3</v>
      </c>
      <c r="AD69" s="11">
        <f t="shared" si="16"/>
        <v>1.3114754098360657E-2</v>
      </c>
      <c r="AE69" s="11">
        <f t="shared" si="16"/>
        <v>2.553191489361702E-2</v>
      </c>
      <c r="AF69" s="11">
        <f t="shared" si="19"/>
        <v>7.2135679980988673E-2</v>
      </c>
      <c r="AG69" s="11">
        <f t="shared" si="22"/>
        <v>0.51202219435994234</v>
      </c>
      <c r="AH69" s="21">
        <f t="shared" si="23"/>
        <v>9</v>
      </c>
    </row>
    <row r="70" spans="10:34" x14ac:dyDescent="0.35">
      <c r="J70" s="4" t="s">
        <v>13</v>
      </c>
      <c r="K70" s="11">
        <f t="shared" si="20"/>
        <v>8.5714285714285719E-3</v>
      </c>
      <c r="L70" s="11">
        <f t="shared" si="20"/>
        <v>3.8461538461538464E-3</v>
      </c>
      <c r="M70" s="11">
        <f t="shared" si="20"/>
        <v>1.2500000000000001E-2</v>
      </c>
      <c r="N70" s="11">
        <f t="shared" si="20"/>
        <v>8.5714285714285719E-3</v>
      </c>
      <c r="O70" s="11">
        <f t="shared" si="20"/>
        <v>1.3114754098360657E-2</v>
      </c>
      <c r="P70" s="11">
        <f t="shared" si="20"/>
        <v>2.553191489361702E-2</v>
      </c>
      <c r="Q70" s="11">
        <f t="shared" si="21"/>
        <v>7.2135679980988673E-2</v>
      </c>
      <c r="X70" s="4" t="s">
        <v>14</v>
      </c>
      <c r="Y70" s="4" t="s">
        <v>39</v>
      </c>
      <c r="Z70" s="11">
        <f t="shared" si="18"/>
        <v>8.5714285714285719E-3</v>
      </c>
      <c r="AA70" s="11">
        <f t="shared" si="16"/>
        <v>7.6923076923076927E-3</v>
      </c>
      <c r="AB70" s="11">
        <f t="shared" si="16"/>
        <v>1.2500000000000001E-2</v>
      </c>
      <c r="AC70" s="11">
        <f t="shared" si="16"/>
        <v>8.5714285714285719E-3</v>
      </c>
      <c r="AD70" s="11">
        <f t="shared" si="16"/>
        <v>9.8360655737704944E-3</v>
      </c>
      <c r="AE70" s="11">
        <f t="shared" si="16"/>
        <v>2.553191489361702E-2</v>
      </c>
      <c r="AF70" s="11">
        <f t="shared" si="19"/>
        <v>7.2703145302552355E-2</v>
      </c>
      <c r="AG70" s="11">
        <f t="shared" si="22"/>
        <v>0.51605008789677165</v>
      </c>
      <c r="AH70" s="21">
        <f t="shared" si="23"/>
        <v>8</v>
      </c>
    </row>
    <row r="71" spans="10:34" x14ac:dyDescent="0.35">
      <c r="J71" s="4" t="s">
        <v>14</v>
      </c>
      <c r="K71" s="11">
        <f t="shared" si="20"/>
        <v>8.5714285714285719E-3</v>
      </c>
      <c r="L71" s="11">
        <f t="shared" si="20"/>
        <v>7.6923076923076927E-3</v>
      </c>
      <c r="M71" s="11">
        <f t="shared" si="20"/>
        <v>1.2500000000000001E-2</v>
      </c>
      <c r="N71" s="11">
        <f t="shared" si="20"/>
        <v>8.5714285714285719E-3</v>
      </c>
      <c r="O71" s="11">
        <f t="shared" si="20"/>
        <v>9.8360655737704944E-3</v>
      </c>
      <c r="P71" s="11">
        <f t="shared" si="20"/>
        <v>2.553191489361702E-2</v>
      </c>
      <c r="Q71" s="11">
        <f t="shared" si="21"/>
        <v>7.2703145302552355E-2</v>
      </c>
      <c r="V71" t="s">
        <v>43</v>
      </c>
      <c r="X71" s="19" t="s">
        <v>15</v>
      </c>
      <c r="Y71" s="19" t="s">
        <v>42</v>
      </c>
      <c r="Z71" s="20">
        <f t="shared" si="18"/>
        <v>5.7142857142857143E-3</v>
      </c>
      <c r="AA71" s="20">
        <f t="shared" si="16"/>
        <v>1.5384615384615385E-2</v>
      </c>
      <c r="AB71" s="20">
        <f t="shared" si="16"/>
        <v>1.8750000000000003E-2</v>
      </c>
      <c r="AC71" s="20">
        <f t="shared" si="16"/>
        <v>1.1428571428571429E-2</v>
      </c>
      <c r="AD71" s="20">
        <f t="shared" si="16"/>
        <v>3.9344262295081978E-2</v>
      </c>
      <c r="AE71" s="20">
        <f t="shared" si="16"/>
        <v>3.8297872340425539E-2</v>
      </c>
      <c r="AF71" s="20">
        <f t="shared" si="19"/>
        <v>0.12891960716298004</v>
      </c>
      <c r="AG71" s="20">
        <f t="shared" si="22"/>
        <v>0.91507697956139888</v>
      </c>
      <c r="AH71" s="22">
        <f t="shared" si="23"/>
        <v>1</v>
      </c>
    </row>
    <row r="72" spans="10:34" x14ac:dyDescent="0.35">
      <c r="J72" s="4" t="s">
        <v>15</v>
      </c>
      <c r="K72" s="11">
        <f t="shared" si="20"/>
        <v>5.7142857142857143E-3</v>
      </c>
      <c r="L72" s="11">
        <f t="shared" si="20"/>
        <v>1.5384615384615385E-2</v>
      </c>
      <c r="M72" s="11">
        <f t="shared" si="20"/>
        <v>1.8750000000000003E-2</v>
      </c>
      <c r="N72" s="11">
        <f t="shared" si="20"/>
        <v>1.1428571428571429E-2</v>
      </c>
      <c r="O72" s="11">
        <f t="shared" si="20"/>
        <v>3.9344262295081978E-2</v>
      </c>
      <c r="P72" s="11">
        <f t="shared" si="20"/>
        <v>3.8297872340425539E-2</v>
      </c>
      <c r="Q72" s="11">
        <f t="shared" si="21"/>
        <v>0.12891960716298004</v>
      </c>
      <c r="X72" s="4" t="s">
        <v>16</v>
      </c>
      <c r="Y72" s="4" t="s">
        <v>37</v>
      </c>
      <c r="Z72" s="11">
        <f t="shared" si="18"/>
        <v>5.7142857142857143E-3</v>
      </c>
      <c r="AA72" s="11">
        <f t="shared" si="16"/>
        <v>7.6923076923076927E-3</v>
      </c>
      <c r="AB72" s="11">
        <f t="shared" si="16"/>
        <v>1.2500000000000001E-2</v>
      </c>
      <c r="AC72" s="11">
        <f t="shared" si="16"/>
        <v>5.7142857142857143E-3</v>
      </c>
      <c r="AD72" s="11">
        <f t="shared" si="16"/>
        <v>1.3114754098360657E-2</v>
      </c>
      <c r="AE72" s="11">
        <f t="shared" si="16"/>
        <v>1.9148936170212769E-2</v>
      </c>
      <c r="AF72" s="11">
        <f t="shared" si="19"/>
        <v>6.3884569389452556E-2</v>
      </c>
      <c r="AG72" s="11">
        <f t="shared" si="22"/>
        <v>0.45345545246330654</v>
      </c>
      <c r="AH72" s="21">
        <f t="shared" si="23"/>
        <v>10</v>
      </c>
    </row>
    <row r="73" spans="10:34" x14ac:dyDescent="0.35">
      <c r="J73" s="4" t="s">
        <v>16</v>
      </c>
      <c r="K73" s="11">
        <f t="shared" si="20"/>
        <v>5.7142857142857143E-3</v>
      </c>
      <c r="L73" s="11">
        <f t="shared" si="20"/>
        <v>7.6923076923076927E-3</v>
      </c>
      <c r="M73" s="11">
        <f t="shared" si="20"/>
        <v>1.2500000000000001E-2</v>
      </c>
      <c r="N73" s="11">
        <f t="shared" si="20"/>
        <v>5.7142857142857143E-3</v>
      </c>
      <c r="O73" s="11">
        <f t="shared" si="20"/>
        <v>1.3114754098360657E-2</v>
      </c>
      <c r="P73" s="11">
        <f t="shared" si="20"/>
        <v>1.9148936170212769E-2</v>
      </c>
      <c r="Q73" s="11">
        <f t="shared" si="21"/>
        <v>6.3884569389452556E-2</v>
      </c>
      <c r="X73" s="4" t="s">
        <v>17</v>
      </c>
      <c r="Y73" s="4" t="s">
        <v>38</v>
      </c>
      <c r="Z73" s="11">
        <f t="shared" si="18"/>
        <v>1.1428571428571429E-2</v>
      </c>
      <c r="AA73" s="11">
        <f t="shared" si="16"/>
        <v>3.8461538461538464E-3</v>
      </c>
      <c r="AB73" s="11">
        <f t="shared" si="16"/>
        <v>1.8750000000000003E-2</v>
      </c>
      <c r="AC73" s="11">
        <f t="shared" si="16"/>
        <v>5.7142857142857143E-3</v>
      </c>
      <c r="AD73" s="11">
        <f t="shared" si="16"/>
        <v>1.9672131147540989E-2</v>
      </c>
      <c r="AE73" s="11">
        <f t="shared" si="16"/>
        <v>3.8297872340425539E-2</v>
      </c>
      <c r="AF73" s="11">
        <f t="shared" si="19"/>
        <v>9.7709014476977524E-2</v>
      </c>
      <c r="AG73" s="11">
        <f t="shared" si="22"/>
        <v>0.69354283503579062</v>
      </c>
      <c r="AH73" s="21">
        <f t="shared" si="23"/>
        <v>3</v>
      </c>
    </row>
    <row r="74" spans="10:34" x14ac:dyDescent="0.35">
      <c r="J74" s="4" t="s">
        <v>17</v>
      </c>
      <c r="K74" s="11">
        <f t="shared" si="20"/>
        <v>1.1428571428571429E-2</v>
      </c>
      <c r="L74" s="11">
        <f t="shared" si="20"/>
        <v>3.8461538461538464E-3</v>
      </c>
      <c r="M74" s="11">
        <f t="shared" si="20"/>
        <v>1.8750000000000003E-2</v>
      </c>
      <c r="N74" s="11">
        <f t="shared" si="20"/>
        <v>5.7142857142857143E-3</v>
      </c>
      <c r="O74" s="11">
        <f t="shared" si="20"/>
        <v>1.9672131147540989E-2</v>
      </c>
      <c r="P74" s="11">
        <f t="shared" si="20"/>
        <v>3.8297872340425539E-2</v>
      </c>
      <c r="Q74" s="11">
        <f t="shared" si="21"/>
        <v>9.7709014476977524E-2</v>
      </c>
      <c r="X74" s="4" t="s">
        <v>18</v>
      </c>
      <c r="Y74" s="4" t="s">
        <v>40</v>
      </c>
      <c r="Z74" s="11">
        <f t="shared" si="18"/>
        <v>8.5714285714285719E-3</v>
      </c>
      <c r="AA74" s="11">
        <f t="shared" si="16"/>
        <v>7.6923076923076927E-3</v>
      </c>
      <c r="AB74" s="11">
        <f t="shared" si="16"/>
        <v>1.2500000000000001E-2</v>
      </c>
      <c r="AC74" s="11">
        <f t="shared" si="16"/>
        <v>8.5714285714285719E-3</v>
      </c>
      <c r="AD74" s="11">
        <f t="shared" si="16"/>
        <v>1.9672131147540989E-2</v>
      </c>
      <c r="AE74" s="11">
        <f t="shared" si="16"/>
        <v>2.553191489361702E-2</v>
      </c>
      <c r="AF74" s="11">
        <f t="shared" si="19"/>
        <v>8.2539210876322849E-2</v>
      </c>
      <c r="AG74" s="11">
        <f t="shared" si="22"/>
        <v>0.58586690920181184</v>
      </c>
      <c r="AH74" s="21">
        <f t="shared" si="23"/>
        <v>5</v>
      </c>
    </row>
    <row r="75" spans="10:34" x14ac:dyDescent="0.35">
      <c r="J75" s="4" t="s">
        <v>18</v>
      </c>
      <c r="K75" s="11">
        <f t="shared" si="20"/>
        <v>8.5714285714285719E-3</v>
      </c>
      <c r="L75" s="11">
        <f t="shared" si="20"/>
        <v>7.6923076923076927E-3</v>
      </c>
      <c r="M75" s="11">
        <f t="shared" si="20"/>
        <v>1.2500000000000001E-2</v>
      </c>
      <c r="N75" s="11">
        <f t="shared" si="20"/>
        <v>8.5714285714285719E-3</v>
      </c>
      <c r="O75" s="11">
        <f t="shared" si="20"/>
        <v>1.9672131147540989E-2</v>
      </c>
      <c r="P75" s="11">
        <f t="shared" si="20"/>
        <v>2.553191489361702E-2</v>
      </c>
      <c r="Q75" s="11">
        <f t="shared" si="21"/>
        <v>8.2539210876322849E-2</v>
      </c>
    </row>
    <row r="78" spans="10:34" x14ac:dyDescent="0.35">
      <c r="J78" s="24"/>
      <c r="Q78" s="24"/>
      <c r="R78" s="24"/>
      <c r="Z78" t="s">
        <v>43</v>
      </c>
    </row>
    <row r="79" spans="10:34" x14ac:dyDescent="0.35">
      <c r="J79" s="24"/>
      <c r="Q79" s="24"/>
      <c r="R79" s="24"/>
    </row>
    <row r="80" spans="10:34" x14ac:dyDescent="0.35">
      <c r="K80" s="17"/>
      <c r="L80" s="17"/>
      <c r="M80" s="17"/>
      <c r="N80" s="17"/>
      <c r="O80" s="17"/>
      <c r="P80" s="17"/>
    </row>
    <row r="81" spans="11:29" x14ac:dyDescent="0.35">
      <c r="K81" s="17"/>
      <c r="L81" s="17"/>
      <c r="M81" s="17"/>
      <c r="N81" s="17"/>
      <c r="O81" s="17"/>
      <c r="P81" s="17"/>
      <c r="Q81" s="17"/>
      <c r="R81" s="23"/>
    </row>
    <row r="82" spans="11:29" x14ac:dyDescent="0.35">
      <c r="K82" s="17"/>
      <c r="L82" s="17"/>
      <c r="M82" s="17"/>
      <c r="N82" s="17"/>
      <c r="O82" s="17"/>
      <c r="P82" s="17"/>
      <c r="Q82" s="17"/>
      <c r="R82" s="23"/>
      <c r="AC82" t="s">
        <v>43</v>
      </c>
    </row>
    <row r="83" spans="11:29" x14ac:dyDescent="0.35">
      <c r="K83" s="17"/>
      <c r="L83" s="17"/>
      <c r="M83" s="17"/>
      <c r="N83" s="17"/>
      <c r="O83" s="17"/>
      <c r="P83" s="17"/>
      <c r="Q83" s="17"/>
      <c r="R83" s="23"/>
    </row>
    <row r="84" spans="11:29" x14ac:dyDescent="0.35">
      <c r="K84" s="17"/>
      <c r="L84" s="17"/>
      <c r="M84" s="17"/>
      <c r="N84" s="17"/>
      <c r="O84" s="17"/>
      <c r="P84" s="17"/>
      <c r="Q84" s="17"/>
      <c r="R84" s="23"/>
    </row>
    <row r="85" spans="11:29" x14ac:dyDescent="0.35">
      <c r="K85" s="17"/>
      <c r="L85" s="17"/>
      <c r="M85" s="17"/>
      <c r="N85" s="17"/>
      <c r="O85" s="17"/>
      <c r="P85" s="17"/>
      <c r="Q85" s="17"/>
      <c r="R85" s="23"/>
    </row>
    <row r="86" spans="11:29" x14ac:dyDescent="0.35">
      <c r="K86" s="17"/>
      <c r="L86" s="17"/>
      <c r="M86" s="17"/>
      <c r="N86" s="17"/>
      <c r="O86" s="17"/>
      <c r="P86" s="17"/>
      <c r="Q86" s="17"/>
      <c r="R86" s="23"/>
    </row>
    <row r="87" spans="11:29" x14ac:dyDescent="0.35">
      <c r="K87" s="17"/>
      <c r="L87" s="17"/>
      <c r="M87" s="17"/>
      <c r="N87" s="17"/>
      <c r="O87" s="17"/>
      <c r="P87" s="17"/>
      <c r="Q87" s="17"/>
      <c r="R87" s="23"/>
    </row>
    <row r="88" spans="11:29" x14ac:dyDescent="0.35">
      <c r="K88" s="17"/>
      <c r="L88" s="17"/>
      <c r="M88" s="17"/>
      <c r="N88" s="17"/>
      <c r="O88" s="17"/>
      <c r="P88" s="17"/>
      <c r="Q88" s="17"/>
      <c r="R88" s="23"/>
      <c r="X88" t="s">
        <v>43</v>
      </c>
    </row>
    <row r="89" spans="11:29" x14ac:dyDescent="0.35">
      <c r="K89" s="17"/>
      <c r="L89" s="17"/>
      <c r="M89" s="17"/>
      <c r="N89" s="17"/>
      <c r="O89" s="17"/>
      <c r="P89" s="17"/>
      <c r="Q89" s="17"/>
      <c r="R89" s="23"/>
    </row>
    <row r="90" spans="11:29" x14ac:dyDescent="0.35">
      <c r="K90" s="17"/>
      <c r="L90" s="17"/>
      <c r="M90" s="17"/>
      <c r="N90" s="17"/>
      <c r="O90" s="17"/>
      <c r="P90" s="17"/>
      <c r="Q90" s="17"/>
      <c r="R90" s="23"/>
    </row>
  </sheetData>
  <mergeCells count="22">
    <mergeCell ref="Q63:Q64"/>
    <mergeCell ref="J61:Q61"/>
    <mergeCell ref="AG62:AG63"/>
    <mergeCell ref="AH62:AH63"/>
    <mergeCell ref="X61:AH61"/>
    <mergeCell ref="Z62:AE62"/>
    <mergeCell ref="X62:Y62"/>
    <mergeCell ref="AF62:AF63"/>
    <mergeCell ref="J44:P44"/>
    <mergeCell ref="J1:P1"/>
    <mergeCell ref="J47:J48"/>
    <mergeCell ref="K47:P47"/>
    <mergeCell ref="J63:J64"/>
    <mergeCell ref="K63:P63"/>
    <mergeCell ref="K2:P2"/>
    <mergeCell ref="J2:J3"/>
    <mergeCell ref="J30:P30"/>
    <mergeCell ref="A14:B14"/>
    <mergeCell ref="C14:H14"/>
    <mergeCell ref="A1:H1"/>
    <mergeCell ref="A2:H2"/>
    <mergeCell ref="A5:D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2022-12-11T03:23:20Z</cp:lastPrinted>
  <dcterms:created xsi:type="dcterms:W3CDTF">2022-12-11T02:41:21Z</dcterms:created>
  <dcterms:modified xsi:type="dcterms:W3CDTF">2022-12-19T00:26:35Z</dcterms:modified>
</cp:coreProperties>
</file>