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usra\Documents\45\"/>
    </mc:Choice>
  </mc:AlternateContent>
  <xr:revisionPtr revIDLastSave="0" documentId="13_ncr:1_{D34F60EA-22E4-4B93-8177-4EBD4C9D6CBA}" xr6:coauthVersionLast="47" xr6:coauthVersionMax="47" xr10:uidLastSave="{00000000-0000-0000-0000-000000000000}"/>
  <bookViews>
    <workbookView xWindow="-108" yWindow="-108" windowWidth="23256" windowHeight="12456" activeTab="3" xr2:uid="{D6450EF2-918E-41E5-8CE3-9FB2E6A1EA72}"/>
  </bookViews>
  <sheets>
    <sheet name="Car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F5" i="2"/>
  <c r="F4" i="2"/>
  <c r="F3" i="2"/>
  <c r="F2" i="2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G7" i="1"/>
  <c r="F7" i="1"/>
  <c r="G6" i="1"/>
  <c r="G5" i="1"/>
  <c r="G4" i="1"/>
  <c r="G3" i="1"/>
  <c r="C26" i="1" l="1"/>
  <c r="C33" i="1" s="1"/>
  <c r="C27" i="1"/>
  <c r="C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Rebekah Watson</author>
    <author/>
  </authors>
  <commentList>
    <comment ref="A2" authorId="0" shapeId="0" xr:uid="{9E617435-AE57-4AF8-A0B7-6B396B9B5302}">
      <text>
        <r>
          <rPr>
            <sz val="8"/>
            <color indexed="81"/>
            <rFont val="Tahoma"/>
            <family val="2"/>
          </rPr>
          <t>This is the smallest category of car sometimes referred to as a city car. Examples include: Citroën C1, Fiat/Alfa Romeo 500 and Panda, Peugeot 107, Volkswagen up!, Renault TWINGO, Toyota AYGO, smart fortwo and HyundaI i 10.</t>
        </r>
      </text>
    </comment>
    <comment ref="A4" authorId="0" shapeId="0" xr:uid="{7E4692FB-2853-4D3B-99D3-02EC913F90C2}">
      <text>
        <r>
          <rPr>
            <sz val="8"/>
            <color indexed="81"/>
            <rFont val="Tahoma"/>
            <family val="2"/>
          </rPr>
          <t>This is a car that is larger than a city car, but smaller than a small family car. Examples include: Ford Fiesta, Renault CLIO, Volkswagen Polo, Citroën C2 and C3, Opel Corsa, Peugeot 208, and Toyota Yaris.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884215A9-EAB1-43A3-9E2A-8F170D9072AC}">
      <text>
        <r>
          <rPr>
            <sz val="8"/>
            <color indexed="81"/>
            <rFont val="Tahoma"/>
            <family val="2"/>
          </rPr>
          <t>This is a small, compact family car. Examples include: Volkswagen Golf, Ford Focus, Opel Astra, Audi A3, BMW 1 Series, Renault Mégane and Toyota Auris.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899A6754-F791-4A9A-BBCE-E8A0DA52D47D}">
      <text>
        <r>
          <rPr>
            <sz val="8"/>
            <color indexed="81"/>
            <rFont val="Tahoma"/>
            <family val="2"/>
          </rPr>
          <t>This is classed as a large family car. Examples include: BMW 3 Series, ŠKODA Octavia, Volkswagen Passat, Audi A4, Mercedes Benz C Class and Peugeot 508.</t>
        </r>
      </text>
    </comment>
    <comment ref="A10" authorId="0" shapeId="0" xr:uid="{B40E864D-FF82-436C-80B6-E1E8470487CC}">
      <text>
        <r>
          <rPr>
            <sz val="8"/>
            <color indexed="81"/>
            <rFont val="Tahoma"/>
            <family val="2"/>
          </rPr>
          <t>These are large cars. Examples include: BMW 5 Series, Audi A5 and A6, Mercedes Benz E Class and Skoda Superb.</t>
        </r>
      </text>
    </comment>
    <comment ref="A12" authorId="0" shapeId="0" xr:uid="{E598ABEC-6988-472A-928C-8242C1421549}">
      <text>
        <r>
          <rPr>
            <sz val="8"/>
            <color indexed="81"/>
            <rFont val="Tahoma"/>
            <family val="2"/>
          </rPr>
          <t>This is a luxury car which is niche in the European market. Examples include: Jaguar XF, Mercedes-Benz S-Class, .BMW 7 series, Audi A8, Porsche Panamera and Lexus LS.</t>
        </r>
      </text>
    </comment>
    <comment ref="A14" authorId="0" shapeId="0" xr:uid="{0073AE3E-F700-40BF-83CB-A634A6320E99}">
      <text>
        <r>
          <rPr>
            <sz val="8"/>
            <color indexed="81"/>
            <rFont val="Tahoma"/>
            <family val="2"/>
          </rPr>
          <t xml:space="preserve">Sport cars are a small, usually two seater with two doors and designed for speed, high acceleration, and manoeuvrability. Examples include: Mercedes-Benz SLK, Audi TT, Porsche 911 and Boxster, and Peugeot RCZ. </t>
        </r>
      </text>
    </comment>
    <comment ref="A16" authorId="0" shapeId="0" xr:uid="{60C9B627-0B9B-4F05-BAF9-526FC9B9A118}">
      <text>
        <r>
          <rPr>
            <sz val="8"/>
            <color indexed="81"/>
            <rFont val="Tahoma"/>
            <family val="2"/>
          </rPr>
          <t>These are sport utility vehicles (SUVs) which have off-road capabilities and four-wheel drive. Examples include: Suzuki Jimny, Land Rover Discovery and Defender, Toyota Land Cruiser, and Nissan Pathfinder.</t>
        </r>
      </text>
    </comment>
    <comment ref="A18" authorId="0" shapeId="0" xr:uid="{CBCC12A9-3868-455D-AD02-0C99708E3EC8}">
      <text>
        <r>
          <rPr>
            <sz val="8"/>
            <color indexed="81"/>
            <rFont val="Tahoma"/>
            <family val="2"/>
          </rPr>
          <t xml:space="preserve">These are multipurpose cars. Examples include: Ford C-Max, Renault Scenic, Volkswagen Touran, Opel Zafira, Ford B-Max, and Citroën C3 Picasso and C4 Picasso. </t>
        </r>
      </text>
    </comment>
    <comment ref="A20" authorId="1" shapeId="0" xr:uid="{C740C84D-CFCE-4C3D-9FB5-EC18A3A66C50}">
      <text>
        <r>
          <rPr>
            <b/>
            <sz val="8"/>
            <rFont val="Tahoma"/>
            <family val="2"/>
          </rPr>
          <t>Petrol/LPG/CNG - up to a 1.4-litre engine
Diesel - up to a 1.7-litre engine
Others - vehicles models of a similar size (i.e. market segment A or B)</t>
        </r>
      </text>
    </comment>
    <comment ref="A22" authorId="1" shapeId="0" xr:uid="{E471194B-25D9-40CD-85F3-BAF6D3E5355F}">
      <text>
        <r>
          <rPr>
            <b/>
            <sz val="8"/>
            <rFont val="Tahoma"/>
            <family val="2"/>
          </rPr>
          <t>Petrol/LPG/CNG - from 1.4-litre to 2.0-litre engine
Diesel - from 1.7-litre to 2.0-litre engine
Others - vehicles models of a similar size (i.e. generally market segment C)</t>
        </r>
      </text>
    </comment>
    <comment ref="A24" authorId="1" shapeId="0" xr:uid="{EA7B36D9-BFFB-4928-A2B7-CDD73092FDA5}">
      <text>
        <r>
          <rPr>
            <b/>
            <sz val="8"/>
            <rFont val="Tahoma"/>
            <family val="2"/>
          </rPr>
          <t>Petrol/LPG/CNG - 2.0-litre engine +
Diesel - 2.0-litre engine +
Others - vehicles models of a similar size (i.e. generally market segment D and above)</t>
        </r>
      </text>
    </comment>
    <comment ref="A26" authorId="1" shapeId="0" xr:uid="{4B48DDC2-06FE-412C-9EC6-2D78B44B1A2D}">
      <text>
        <r>
          <rPr>
            <b/>
            <sz val="8"/>
            <rFont val="Tahoma"/>
            <family val="2"/>
          </rPr>
          <t>Unknown engine size.</t>
        </r>
      </text>
    </comment>
  </commentList>
</comments>
</file>

<file path=xl/sharedStrings.xml><?xml version="1.0" encoding="utf-8"?>
<sst xmlns="http://schemas.openxmlformats.org/spreadsheetml/2006/main" count="125" uniqueCount="62">
  <si>
    <t>Emissions conversion factors - cars</t>
  </si>
  <si>
    <t>Emissions from Fuel (Kg CO2e)</t>
  </si>
  <si>
    <t>Emissions from Electricity (Kg CO2e)</t>
  </si>
  <si>
    <t>Well To tank (fuel)</t>
  </si>
  <si>
    <t>Transmission &amp; distribution (electricity)</t>
  </si>
  <si>
    <t>Total emissions (Kg CO2e per mile)</t>
  </si>
  <si>
    <t>Petrol</t>
  </si>
  <si>
    <t>Diesel</t>
  </si>
  <si>
    <t>Plug in Hybrid</t>
  </si>
  <si>
    <t>Electric</t>
  </si>
  <si>
    <t>Hybrid (50/50 average)</t>
  </si>
  <si>
    <t>Count of Which site do you work at? If you work from home please s...</t>
  </si>
  <si>
    <t>Proportion</t>
  </si>
  <si>
    <t>proportion*emissions factor</t>
  </si>
  <si>
    <t>Car driver (alone)</t>
  </si>
  <si>
    <t>A diesel vehicle</t>
  </si>
  <si>
    <t>A hybrid vehicle</t>
  </si>
  <si>
    <t>A petrol vehicle</t>
  </si>
  <si>
    <t>An electric vehicle</t>
  </si>
  <si>
    <t>Car share</t>
  </si>
  <si>
    <r>
      <t xml:space="preserve">Emissions per mile average car journey </t>
    </r>
    <r>
      <rPr>
        <b/>
        <sz val="11"/>
        <color theme="1"/>
        <rFont val="Aptos Narrow"/>
        <family val="2"/>
        <scheme val="minor"/>
      </rPr>
      <t>alone</t>
    </r>
  </si>
  <si>
    <r>
      <t xml:space="preserve">Emissions per mile average car journey </t>
    </r>
    <r>
      <rPr>
        <b/>
        <sz val="11"/>
        <color theme="1"/>
        <rFont val="Aptos Narrow"/>
        <family val="2"/>
        <scheme val="minor"/>
      </rPr>
      <t>share</t>
    </r>
  </si>
  <si>
    <r>
      <t xml:space="preserve">Average distance to work Car driver </t>
    </r>
    <r>
      <rPr>
        <b/>
        <sz val="11"/>
        <color theme="1"/>
        <rFont val="Aptos Narrow"/>
        <family val="2"/>
        <scheme val="minor"/>
      </rPr>
      <t>alone</t>
    </r>
  </si>
  <si>
    <r>
      <t xml:space="preserve">Average distance to work Car </t>
    </r>
    <r>
      <rPr>
        <b/>
        <sz val="11"/>
        <color theme="1"/>
        <rFont val="Aptos Narrow"/>
        <family val="2"/>
        <scheme val="minor"/>
      </rPr>
      <t>share</t>
    </r>
  </si>
  <si>
    <r>
      <t xml:space="preserve">Emissions from average commute (to work and back) Car driver </t>
    </r>
    <r>
      <rPr>
        <b/>
        <sz val="11"/>
        <color theme="1"/>
        <rFont val="Aptos Narrow"/>
        <family val="2"/>
        <scheme val="minor"/>
      </rPr>
      <t>alone</t>
    </r>
    <r>
      <rPr>
        <sz val="11"/>
        <color theme="1"/>
        <rFont val="Aptos Narrow"/>
        <family val="2"/>
        <scheme val="minor"/>
      </rPr>
      <t xml:space="preserve"> (Kg C02e)</t>
    </r>
  </si>
  <si>
    <r>
      <t xml:space="preserve">Emissions from average commute (to work and back) Car </t>
    </r>
    <r>
      <rPr>
        <b/>
        <sz val="11"/>
        <color theme="1"/>
        <rFont val="Aptos Narrow"/>
        <family val="2"/>
        <scheme val="minor"/>
      </rPr>
      <t>Share</t>
    </r>
    <r>
      <rPr>
        <sz val="11"/>
        <color theme="1"/>
        <rFont val="Aptos Narrow"/>
        <family val="2"/>
        <scheme val="minor"/>
      </rPr>
      <t xml:space="preserve"> (Kg C02e)</t>
    </r>
  </si>
  <si>
    <t>Mode of transport</t>
  </si>
  <si>
    <t>Type</t>
  </si>
  <si>
    <t>car share</t>
  </si>
  <si>
    <t>car driver alone</t>
  </si>
  <si>
    <t>Fuel Type</t>
  </si>
  <si>
    <t>Unit</t>
  </si>
  <si>
    <r>
      <t>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</t>
    </r>
  </si>
  <si>
    <t>Mini</t>
  </si>
  <si>
    <t>km</t>
  </si>
  <si>
    <t>miles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</si>
  <si>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</si>
  <si>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</si>
  <si>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</si>
  <si>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</si>
  <si>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</si>
  <si>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</si>
  <si>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</si>
  <si>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Dual purpose 4X5</t>
  </si>
  <si>
    <t>MPV</t>
  </si>
  <si>
    <t>Small car</t>
  </si>
  <si>
    <t>Medium car</t>
  </si>
  <si>
    <t>Large car</t>
  </si>
  <si>
    <t>Average car</t>
  </si>
  <si>
    <t>Class I (up to 1.305 tonnes)</t>
  </si>
  <si>
    <t>Class II (1.305 to 1.74 tonnes)</t>
  </si>
  <si>
    <t>Class III (1.74 to 3.5 tonnes)</t>
  </si>
  <si>
    <t>Average (up to 3.5 tonnes)</t>
  </si>
  <si>
    <r>
      <t>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</t>
    </r>
    <r>
      <rPr>
        <sz val="11"/>
        <color rgb="FF002060"/>
        <rFont val="Aptos Narrow"/>
        <family val="2"/>
        <scheme val="minor"/>
      </rPr>
      <t xml:space="preserve"> Diesel</t>
    </r>
  </si>
  <si>
    <r>
      <t>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</t>
    </r>
    <r>
      <rPr>
        <sz val="11"/>
        <color rgb="FF002060"/>
        <rFont val="Aptos Narrow"/>
        <family val="2"/>
        <scheme val="minor"/>
      </rPr>
      <t xml:space="preserve"> Petrol</t>
    </r>
  </si>
  <si>
    <r>
      <t>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</t>
    </r>
    <r>
      <rPr>
        <sz val="11"/>
        <color rgb="FF002060"/>
        <rFont val="Aptos Narrow"/>
        <family val="2"/>
        <scheme val="minor"/>
      </rPr>
      <t>(unknown)</t>
    </r>
  </si>
  <si>
    <r>
      <t>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</t>
    </r>
    <r>
      <rPr>
        <sz val="11"/>
        <color rgb="FF002060"/>
        <rFont val="Aptos Narrow"/>
        <family val="2"/>
        <scheme val="minor"/>
      </rPr>
      <t>(Plug-in Hybrid Electric Vehicle</t>
    </r>
  </si>
  <si>
    <r>
      <t>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</t>
    </r>
    <r>
      <rPr>
        <sz val="11"/>
        <color rgb="FF002060"/>
        <rFont val="Aptos Narrow"/>
        <family val="2"/>
        <scheme val="minor"/>
      </rPr>
      <t>(Battery Electric Vehicle</t>
    </r>
  </si>
  <si>
    <t>Office Equipment</t>
  </si>
  <si>
    <t>per FTE Working Hour</t>
  </si>
  <si>
    <t>Heating</t>
  </si>
  <si>
    <t>Homeworking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</si>
</sst>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?0.0????"/>
    <numFmt numFmtId="165" formatCode="0.00000"/>
    <numFmt numFmtId="166" formatCode="??0.0?????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2060"/>
      <name val="Aptos Narrow"/>
      <family val="2"/>
      <scheme val="minor"/>
    </font>
    <font>
      <vertAlign val="subscript"/>
      <sz val="11"/>
      <color indexed="56"/>
      <name val="Calibri"/>
      <family val="2"/>
    </font>
    <font>
      <sz val="11"/>
      <color indexed="56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164" fontId="3" fillId="4" borderId="7" xfId="0" applyNumberFormat="1" applyFont="1" applyFill="1" applyBorder="1" applyAlignment="1">
      <alignment horizontal="center"/>
    </xf>
    <xf numFmtId="0" fontId="0" fillId="4" borderId="5" xfId="0" applyFill="1" applyBorder="1"/>
    <xf numFmtId="164" fontId="0" fillId="4" borderId="6" xfId="0" applyNumberFormat="1" applyFill="1" applyBorder="1"/>
    <xf numFmtId="165" fontId="3" fillId="4" borderId="7" xfId="0" applyNumberFormat="1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0" fillId="3" borderId="8" xfId="0" applyFill="1" applyBorder="1"/>
    <xf numFmtId="0" fontId="0" fillId="4" borderId="9" xfId="0" applyFill="1" applyBorder="1"/>
    <xf numFmtId="164" fontId="0" fillId="4" borderId="10" xfId="0" applyNumberFormat="1" applyFill="1" applyBorder="1"/>
    <xf numFmtId="0" fontId="1" fillId="5" borderId="11" xfId="0" applyFont="1" applyFill="1" applyBorder="1"/>
    <xf numFmtId="0" fontId="1" fillId="5" borderId="0" xfId="0" applyFont="1" applyFill="1"/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0" fillId="0" borderId="0" xfId="0" applyAlignment="1">
      <alignment horizontal="left" indent="1"/>
    </xf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7" xfId="0" applyFont="1" applyBorder="1"/>
    <xf numFmtId="0" fontId="3" fillId="6" borderId="7" xfId="0" applyFont="1" applyFill="1" applyBorder="1"/>
    <xf numFmtId="0" fontId="3" fillId="6" borderId="7" xfId="0" applyFont="1" applyFill="1" applyBorder="1" applyAlignment="1">
      <alignment vertical="center"/>
    </xf>
    <xf numFmtId="166" fontId="3" fillId="0" borderId="7" xfId="0" applyNumberFormat="1" applyFont="1" applyBorder="1"/>
    <xf numFmtId="165" fontId="3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4" fontId="3" fillId="7" borderId="7" xfId="0" applyNumberFormat="1" applyFont="1" applyFill="1" applyBorder="1"/>
    <xf numFmtId="164" fontId="3" fillId="0" borderId="7" xfId="0" applyNumberFormat="1" applyFont="1" applyBorder="1" applyAlignment="1">
      <alignment horizontal="center"/>
    </xf>
    <xf numFmtId="164" fontId="3" fillId="0" borderId="7" xfId="0" applyNumberFormat="1" applyFont="1" applyBorder="1"/>
  </cellXfs>
  <cellStyles count="1">
    <cellStyle name="Normal" xfId="0" builtinId="0"/>
  </cellStyles>
  <dxfs count="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A795-9F30-4C2B-AE10-721C82C12868}">
  <dimension ref="A1:G34"/>
  <sheetViews>
    <sheetView topLeftCell="C1" workbookViewId="0">
      <selection activeCell="B2" sqref="B2:G7"/>
    </sheetView>
  </sheetViews>
  <sheetFormatPr defaultRowHeight="14.4" x14ac:dyDescent="0.3"/>
  <cols>
    <col min="2" max="2" width="74.88671875" customWidth="1"/>
    <col min="3" max="3" width="59.88671875" customWidth="1"/>
    <col min="4" max="4" width="44.109375" customWidth="1"/>
    <col min="5" max="5" width="35.109375" customWidth="1"/>
    <col min="6" max="6" width="30.88671875" customWidth="1"/>
    <col min="7" max="7" width="33.6640625" customWidth="1"/>
  </cols>
  <sheetData>
    <row r="1" spans="1:7" ht="23.4" x14ac:dyDescent="0.45">
      <c r="B1" s="20" t="s">
        <v>0</v>
      </c>
      <c r="C1" s="21"/>
      <c r="D1" s="21"/>
      <c r="E1" s="21"/>
      <c r="F1" s="21"/>
      <c r="G1" s="22"/>
    </row>
    <row r="2" spans="1:7" x14ac:dyDescent="0.3">
      <c r="B2" s="1"/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1:7" x14ac:dyDescent="0.3">
      <c r="B3" s="4" t="s">
        <v>6</v>
      </c>
      <c r="C3" s="5">
        <v>0.2637869718120805</v>
      </c>
      <c r="D3" s="6"/>
      <c r="E3" s="5">
        <v>7.3249999999999996E-2</v>
      </c>
      <c r="F3" s="6"/>
      <c r="G3" s="7">
        <f>SUM(C3:F3)</f>
        <v>0.33703697181208048</v>
      </c>
    </row>
    <row r="4" spans="1:7" x14ac:dyDescent="0.3">
      <c r="B4" s="4" t="s">
        <v>7</v>
      </c>
      <c r="C4" s="5">
        <v>0.27331566308724831</v>
      </c>
      <c r="D4" s="6"/>
      <c r="E4" s="5">
        <v>6.6699999999999995E-2</v>
      </c>
      <c r="F4" s="6"/>
      <c r="G4" s="7">
        <f t="shared" ref="G4:G7" si="0">SUM(C4:F4)</f>
        <v>0.34001566308724829</v>
      </c>
    </row>
    <row r="5" spans="1:7" x14ac:dyDescent="0.3">
      <c r="B5" s="4" t="s">
        <v>8</v>
      </c>
      <c r="C5" s="8">
        <v>0.10601453422818791</v>
      </c>
      <c r="D5" s="8">
        <v>4.1519115436241615E-2</v>
      </c>
      <c r="E5" s="9">
        <v>3.9269999999999999E-2</v>
      </c>
      <c r="F5" s="8">
        <v>3.5889852348993286E-3</v>
      </c>
      <c r="G5" s="7">
        <f t="shared" si="0"/>
        <v>0.19039263489932887</v>
      </c>
    </row>
    <row r="6" spans="1:7" x14ac:dyDescent="0.3">
      <c r="B6" s="4" t="s">
        <v>9</v>
      </c>
      <c r="C6" s="10"/>
      <c r="D6" s="8">
        <v>8.1158416107382558E-2</v>
      </c>
      <c r="E6" s="9">
        <v>1.9550000000000001E-2</v>
      </c>
      <c r="F6" s="8">
        <v>7.0280630872483216E-3</v>
      </c>
      <c r="G6" s="7">
        <f t="shared" si="0"/>
        <v>0.10773647919463088</v>
      </c>
    </row>
    <row r="7" spans="1:7" ht="15" thickBot="1" x14ac:dyDescent="0.35">
      <c r="B7" s="11" t="s">
        <v>10</v>
      </c>
      <c r="C7" s="12"/>
      <c r="D7" s="12"/>
      <c r="E7" s="12"/>
      <c r="F7" s="12">
        <f>F5/2</f>
        <v>1.7944926174496643E-3</v>
      </c>
      <c r="G7" s="13">
        <f t="shared" si="0"/>
        <v>1.7944926174496643E-3</v>
      </c>
    </row>
    <row r="10" spans="1:7" x14ac:dyDescent="0.3">
      <c r="B10" s="19" t="s">
        <v>29</v>
      </c>
      <c r="C10">
        <v>261</v>
      </c>
    </row>
    <row r="11" spans="1:7" x14ac:dyDescent="0.3">
      <c r="B11" t="s">
        <v>28</v>
      </c>
      <c r="C11">
        <v>40</v>
      </c>
    </row>
    <row r="13" spans="1:7" x14ac:dyDescent="0.3">
      <c r="A13" t="s">
        <v>26</v>
      </c>
      <c r="B13" s="14" t="s">
        <v>27</v>
      </c>
      <c r="C13" s="14" t="s">
        <v>11</v>
      </c>
      <c r="D13" s="14" t="s">
        <v>12</v>
      </c>
      <c r="E13" s="15" t="s">
        <v>13</v>
      </c>
    </row>
    <row r="14" spans="1:7" x14ac:dyDescent="0.3">
      <c r="A14" s="16" t="s">
        <v>14</v>
      </c>
      <c r="B14" s="18" t="s">
        <v>15</v>
      </c>
      <c r="C14">
        <v>72</v>
      </c>
      <c r="D14">
        <f>C14/C$10</f>
        <v>0.27586206896551724</v>
      </c>
      <c r="E14">
        <f>D14*G4</f>
        <v>9.3797424299930557E-2</v>
      </c>
    </row>
    <row r="15" spans="1:7" x14ac:dyDescent="0.3">
      <c r="A15" s="16" t="s">
        <v>14</v>
      </c>
      <c r="B15" s="18" t="s">
        <v>16</v>
      </c>
      <c r="C15">
        <v>15</v>
      </c>
      <c r="D15">
        <f>C15/C$10</f>
        <v>5.7471264367816091E-2</v>
      </c>
      <c r="E15">
        <f>D15*G5</f>
        <v>1.0942105453984417E-2</v>
      </c>
    </row>
    <row r="16" spans="1:7" x14ac:dyDescent="0.3">
      <c r="A16" s="16" t="s">
        <v>14</v>
      </c>
      <c r="B16" s="18" t="s">
        <v>17</v>
      </c>
      <c r="C16">
        <v>163</v>
      </c>
      <c r="D16">
        <f>C16/C$10</f>
        <v>0.62452107279693492</v>
      </c>
      <c r="E16">
        <f>D16*G3</f>
        <v>0.21048669120831082</v>
      </c>
    </row>
    <row r="17" spans="1:5" x14ac:dyDescent="0.3">
      <c r="A17" s="16" t="s">
        <v>14</v>
      </c>
      <c r="B17" s="18" t="s">
        <v>18</v>
      </c>
      <c r="C17">
        <v>10</v>
      </c>
      <c r="D17">
        <f>C17/C$10</f>
        <v>3.8314176245210725E-2</v>
      </c>
      <c r="E17">
        <f>D17*G6</f>
        <v>4.127834451901566E-3</v>
      </c>
    </row>
    <row r="18" spans="1:5" x14ac:dyDescent="0.3">
      <c r="A18" s="16" t="s">
        <v>19</v>
      </c>
      <c r="B18" s="18" t="s">
        <v>15</v>
      </c>
      <c r="C18">
        <v>7</v>
      </c>
      <c r="D18">
        <f>C18/$C$11</f>
        <v>0.17499999999999999</v>
      </c>
      <c r="E18">
        <f>D18*G4</f>
        <v>5.9502741040268446E-2</v>
      </c>
    </row>
    <row r="19" spans="1:5" x14ac:dyDescent="0.3">
      <c r="A19" s="16" t="s">
        <v>19</v>
      </c>
      <c r="B19" s="18" t="s">
        <v>16</v>
      </c>
      <c r="C19">
        <v>2</v>
      </c>
      <c r="D19">
        <f>C19/$C$11</f>
        <v>0.05</v>
      </c>
      <c r="E19">
        <f>D19*G5</f>
        <v>9.5196317449664433E-3</v>
      </c>
    </row>
    <row r="20" spans="1:5" x14ac:dyDescent="0.3">
      <c r="A20" s="16" t="s">
        <v>19</v>
      </c>
      <c r="B20" s="18" t="s">
        <v>17</v>
      </c>
      <c r="C20">
        <v>25</v>
      </c>
      <c r="D20">
        <f>C20/$C$11</f>
        <v>0.625</v>
      </c>
      <c r="E20">
        <f>D20*G3</f>
        <v>0.2106481073825503</v>
      </c>
    </row>
    <row r="21" spans="1:5" x14ac:dyDescent="0.3">
      <c r="A21" s="16" t="s">
        <v>19</v>
      </c>
      <c r="B21" s="18" t="s">
        <v>18</v>
      </c>
      <c r="C21">
        <v>6</v>
      </c>
      <c r="D21">
        <f>C21/$C$11</f>
        <v>0.15</v>
      </c>
      <c r="E21">
        <f>D21*G6</f>
        <v>1.6160471879194629E-2</v>
      </c>
    </row>
    <row r="26" spans="1:5" x14ac:dyDescent="0.3">
      <c r="B26" t="s">
        <v>20</v>
      </c>
      <c r="C26">
        <f>SUM(E14:E17)</f>
        <v>0.31935405541412737</v>
      </c>
    </row>
    <row r="27" spans="1:5" x14ac:dyDescent="0.3">
      <c r="B27" t="s">
        <v>21</v>
      </c>
      <c r="C27">
        <f>(SUM(E18:E21))/2</f>
        <v>0.14791547602348989</v>
      </c>
    </row>
    <row r="29" spans="1:5" x14ac:dyDescent="0.3">
      <c r="B29" t="s">
        <v>22</v>
      </c>
      <c r="C29" s="17">
        <v>14.639846743295021</v>
      </c>
    </row>
    <row r="30" spans="1:5" x14ac:dyDescent="0.3">
      <c r="B30" t="s">
        <v>23</v>
      </c>
      <c r="C30" s="17">
        <v>11.2775</v>
      </c>
    </row>
    <row r="33" spans="2:3" x14ac:dyDescent="0.3">
      <c r="B33" t="s">
        <v>24</v>
      </c>
      <c r="C33">
        <f>2*(C26*C29)</f>
        <v>9.3505888562251407</v>
      </c>
    </row>
    <row r="34" spans="2:3" x14ac:dyDescent="0.3">
      <c r="B34" t="s">
        <v>25</v>
      </c>
      <c r="C34">
        <f>2*(C27*C30)</f>
        <v>3.3362335617098147</v>
      </c>
    </row>
  </sheetData>
  <mergeCells count="1">
    <mergeCell ref="B1:G1"/>
  </mergeCells>
  <conditionalFormatting sqref="D5:F6">
    <cfRule type="expression" dxfId="2" priority="1">
      <formula>IF(D5="",TRUE,FALSE)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4EA8-8436-49BB-AB60-F3BE6138B0D2}">
  <dimension ref="A1:F6"/>
  <sheetViews>
    <sheetView workbookViewId="0">
      <selection activeCell="E12" sqref="E12"/>
    </sheetView>
  </sheetViews>
  <sheetFormatPr defaultRowHeight="14.4" x14ac:dyDescent="0.3"/>
  <cols>
    <col min="1" max="1" width="19.21875" bestFit="1" customWidth="1"/>
    <col min="2" max="2" width="25.6640625" bestFit="1" customWidth="1"/>
    <col min="3" max="3" width="30.21875" bestFit="1" customWidth="1"/>
    <col min="4" max="4" width="15.109375" bestFit="1" customWidth="1"/>
    <col min="5" max="5" width="32.44140625" bestFit="1" customWidth="1"/>
    <col min="6" max="6" width="28.77734375" bestFit="1" customWidth="1"/>
  </cols>
  <sheetData>
    <row r="1" spans="1:6" x14ac:dyDescent="0.3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6</v>
      </c>
      <c r="B2" s="5">
        <v>0.2637869718120805</v>
      </c>
      <c r="C2" s="6"/>
      <c r="D2" s="5">
        <v>7.3249999999999996E-2</v>
      </c>
      <c r="E2" s="6"/>
      <c r="F2" s="7">
        <f>SUM(B2:E2)</f>
        <v>0.33703697181208048</v>
      </c>
    </row>
    <row r="3" spans="1:6" x14ac:dyDescent="0.3">
      <c r="A3" s="4" t="s">
        <v>7</v>
      </c>
      <c r="B3" s="5">
        <v>0.27331566308724831</v>
      </c>
      <c r="C3" s="6"/>
      <c r="D3" s="5">
        <v>6.6699999999999995E-2</v>
      </c>
      <c r="E3" s="6"/>
      <c r="F3" s="7">
        <f t="shared" ref="F3:F6" si="0">SUM(B3:E3)</f>
        <v>0.34001566308724829</v>
      </c>
    </row>
    <row r="4" spans="1:6" x14ac:dyDescent="0.3">
      <c r="A4" s="4" t="s">
        <v>8</v>
      </c>
      <c r="B4" s="8">
        <v>0.10601453422818791</v>
      </c>
      <c r="C4" s="8">
        <v>4.1519115436241615E-2</v>
      </c>
      <c r="D4" s="9">
        <v>3.9269999999999999E-2</v>
      </c>
      <c r="E4" s="8">
        <v>3.5889852348993286E-3</v>
      </c>
      <c r="F4" s="7">
        <f t="shared" si="0"/>
        <v>0.19039263489932887</v>
      </c>
    </row>
    <row r="5" spans="1:6" x14ac:dyDescent="0.3">
      <c r="A5" s="4" t="s">
        <v>9</v>
      </c>
      <c r="B5" s="10"/>
      <c r="C5" s="8">
        <v>8.1158416107382558E-2</v>
      </c>
      <c r="D5" s="9">
        <v>1.9550000000000001E-2</v>
      </c>
      <c r="E5" s="8">
        <v>7.0280630872483216E-3</v>
      </c>
      <c r="F5" s="7">
        <f t="shared" si="0"/>
        <v>0.10773647919463088</v>
      </c>
    </row>
    <row r="6" spans="1:6" ht="15" thickBot="1" x14ac:dyDescent="0.35">
      <c r="A6" s="11" t="s">
        <v>10</v>
      </c>
      <c r="B6" s="12"/>
      <c r="C6" s="12"/>
      <c r="D6" s="12"/>
      <c r="E6" s="12">
        <f>E4/2</f>
        <v>1.7944926174496643E-3</v>
      </c>
      <c r="F6" s="13">
        <f t="shared" si="0"/>
        <v>1.7944926174496643E-3</v>
      </c>
    </row>
  </sheetData>
  <conditionalFormatting sqref="C4:E5">
    <cfRule type="expression" dxfId="1" priority="1">
      <formula>IF(C4="",TRUE,FALSE)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D5F5-0240-4D7B-9E90-F3FAF8044A19}">
  <dimension ref="A1:H31"/>
  <sheetViews>
    <sheetView workbookViewId="0">
      <selection activeCell="H4" sqref="H4"/>
    </sheetView>
  </sheetViews>
  <sheetFormatPr defaultRowHeight="14.4" x14ac:dyDescent="0.3"/>
  <cols>
    <col min="3" max="4" width="10.5546875" bestFit="1" customWidth="1"/>
    <col min="5" max="5" width="13.88671875" customWidth="1"/>
    <col min="6" max="6" width="23.44140625" customWidth="1"/>
    <col min="7" max="7" width="24.44140625" customWidth="1"/>
  </cols>
  <sheetData>
    <row r="1" spans="1:8" ht="15.6" x14ac:dyDescent="0.35">
      <c r="A1" s="23" t="s">
        <v>27</v>
      </c>
      <c r="B1" s="23" t="s">
        <v>31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/>
    </row>
    <row r="2" spans="1:8" x14ac:dyDescent="0.3">
      <c r="A2" s="25" t="s">
        <v>33</v>
      </c>
      <c r="B2" s="24" t="s">
        <v>34</v>
      </c>
      <c r="C2" s="26">
        <v>0.10774644888053692</v>
      </c>
      <c r="D2" s="26">
        <v>0.13029853422818793</v>
      </c>
      <c r="E2" s="26">
        <v>0.13010511946308725</v>
      </c>
      <c r="F2" s="27"/>
      <c r="G2" s="26">
        <v>4.4338193288590601E-2</v>
      </c>
      <c r="H2" s="27"/>
    </row>
    <row r="3" spans="1:8" x14ac:dyDescent="0.3">
      <c r="A3" s="25" t="s">
        <v>33</v>
      </c>
      <c r="B3" s="24" t="s">
        <v>35</v>
      </c>
      <c r="C3" s="26">
        <v>0.17341566308724832</v>
      </c>
      <c r="D3" s="26">
        <v>0.20968697181208054</v>
      </c>
      <c r="E3" s="26">
        <v>0.20938244966442954</v>
      </c>
      <c r="F3" s="27"/>
      <c r="G3" s="26">
        <v>7.1370260402684571E-2</v>
      </c>
      <c r="H3" s="27"/>
    </row>
    <row r="4" spans="1:8" x14ac:dyDescent="0.3">
      <c r="A4" s="25" t="s">
        <v>36</v>
      </c>
      <c r="B4" s="24" t="s">
        <v>34</v>
      </c>
      <c r="C4" s="26">
        <v>0.13214644888053692</v>
      </c>
      <c r="D4" s="26">
        <v>0.14168853422818792</v>
      </c>
      <c r="E4" s="26">
        <v>0.14048706442953021</v>
      </c>
      <c r="F4" s="26">
        <v>5.4022993288590608E-2</v>
      </c>
      <c r="G4" s="26">
        <v>4.9067178523489935E-2</v>
      </c>
      <c r="H4" s="27"/>
    </row>
    <row r="5" spans="1:8" x14ac:dyDescent="0.3">
      <c r="A5" s="25" t="s">
        <v>36</v>
      </c>
      <c r="B5" s="24" t="s">
        <v>35</v>
      </c>
      <c r="C5" s="26">
        <v>0.21267566308724831</v>
      </c>
      <c r="D5" s="26">
        <v>0.22802697181208054</v>
      </c>
      <c r="E5" s="26">
        <v>0.22609639865771811</v>
      </c>
      <c r="F5" s="26">
        <v>8.6938567785234899E-2</v>
      </c>
      <c r="G5" s="26">
        <v>7.8960445637583893E-2</v>
      </c>
      <c r="H5" s="27"/>
    </row>
    <row r="6" spans="1:8" x14ac:dyDescent="0.3">
      <c r="A6" s="25" t="s">
        <v>37</v>
      </c>
      <c r="B6" s="24" t="s">
        <v>34</v>
      </c>
      <c r="C6" s="26">
        <v>0.14345644888053691</v>
      </c>
      <c r="D6" s="26">
        <v>0.16472853422818792</v>
      </c>
      <c r="E6" s="26">
        <v>0.15520517315436241</v>
      </c>
      <c r="F6" s="26">
        <v>8.3118348993288585E-2</v>
      </c>
      <c r="G6" s="26">
        <v>5.2566348993288596E-2</v>
      </c>
      <c r="H6" s="27"/>
    </row>
    <row r="7" spans="1:8" x14ac:dyDescent="0.3">
      <c r="A7" s="25" t="s">
        <v>37</v>
      </c>
      <c r="B7" s="24" t="s">
        <v>35</v>
      </c>
      <c r="C7" s="26">
        <v>0.23087566308724833</v>
      </c>
      <c r="D7" s="26">
        <v>0.26509697181208053</v>
      </c>
      <c r="E7" s="26">
        <v>0.24977187114093957</v>
      </c>
      <c r="F7" s="26">
        <v>0.13375669395973153</v>
      </c>
      <c r="G7" s="26">
        <v>8.4578601342281873E-2</v>
      </c>
      <c r="H7" s="27"/>
    </row>
    <row r="8" spans="1:8" x14ac:dyDescent="0.3">
      <c r="A8" s="25" t="s">
        <v>38</v>
      </c>
      <c r="B8" s="24" t="s">
        <v>34</v>
      </c>
      <c r="C8" s="26">
        <v>0.16049644888053691</v>
      </c>
      <c r="D8" s="26">
        <v>0.19210853422818791</v>
      </c>
      <c r="E8" s="26">
        <v>0.16793564832214766</v>
      </c>
      <c r="F8" s="26">
        <v>8.6866226845637592E-2</v>
      </c>
      <c r="G8" s="26">
        <v>5.4770315436241612E-2</v>
      </c>
      <c r="H8" s="27"/>
    </row>
    <row r="9" spans="1:8" x14ac:dyDescent="0.3">
      <c r="A9" s="25" t="s">
        <v>38</v>
      </c>
      <c r="B9" s="24" t="s">
        <v>35</v>
      </c>
      <c r="C9" s="26">
        <v>0.25829566308724827</v>
      </c>
      <c r="D9" s="26">
        <v>0.30916697181208053</v>
      </c>
      <c r="E9" s="26">
        <v>0.27025635436241607</v>
      </c>
      <c r="F9" s="26">
        <v>0.13980355704697986</v>
      </c>
      <c r="G9" s="26">
        <v>8.8123304697986585E-2</v>
      </c>
      <c r="H9" s="27"/>
    </row>
    <row r="10" spans="1:8" x14ac:dyDescent="0.3">
      <c r="A10" s="25" t="s">
        <v>39</v>
      </c>
      <c r="B10" s="24" t="s">
        <v>34</v>
      </c>
      <c r="C10" s="26">
        <v>0.17309644888053691</v>
      </c>
      <c r="D10" s="26">
        <v>0.21231853422818792</v>
      </c>
      <c r="E10" s="26">
        <v>0.18264127785234899</v>
      </c>
      <c r="F10" s="26">
        <v>8.8861797315436253E-2</v>
      </c>
      <c r="G10" s="26">
        <v>5.0066256375838926E-2</v>
      </c>
      <c r="H10" s="27"/>
    </row>
    <row r="11" spans="1:8" x14ac:dyDescent="0.3">
      <c r="A11" s="25" t="s">
        <v>39</v>
      </c>
      <c r="B11" s="24" t="s">
        <v>35</v>
      </c>
      <c r="C11" s="26">
        <v>0.2785856630872483</v>
      </c>
      <c r="D11" s="26">
        <v>0.34168697181208052</v>
      </c>
      <c r="E11" s="26">
        <v>0.29393429127516779</v>
      </c>
      <c r="F11" s="26">
        <v>0.14300571275167784</v>
      </c>
      <c r="G11" s="26">
        <v>8.0578508724832215E-2</v>
      </c>
      <c r="H11" s="27"/>
    </row>
    <row r="12" spans="1:8" x14ac:dyDescent="0.3">
      <c r="A12" s="25" t="s">
        <v>40</v>
      </c>
      <c r="B12" s="24" t="s">
        <v>34</v>
      </c>
      <c r="C12" s="26">
        <v>0.21119644888053693</v>
      </c>
      <c r="D12" s="26">
        <v>0.31808853422818795</v>
      </c>
      <c r="E12" s="26">
        <v>0.25986954362416109</v>
      </c>
      <c r="F12" s="26">
        <v>0.11513927516778524</v>
      </c>
      <c r="G12" s="26">
        <v>5.8373212080536911E-2</v>
      </c>
      <c r="H12" s="27"/>
    </row>
    <row r="13" spans="1:8" x14ac:dyDescent="0.3">
      <c r="A13" s="25" t="s">
        <v>40</v>
      </c>
      <c r="B13" s="24" t="s">
        <v>35</v>
      </c>
      <c r="C13" s="26">
        <v>0.33989566308724828</v>
      </c>
      <c r="D13" s="26">
        <v>0.51189697181208049</v>
      </c>
      <c r="E13" s="26">
        <v>0.41822291946308726</v>
      </c>
      <c r="F13" s="26">
        <v>0.18528817583892615</v>
      </c>
      <c r="G13" s="26">
        <v>9.3944542281879206E-2</v>
      </c>
      <c r="H13" s="27"/>
    </row>
    <row r="14" spans="1:8" x14ac:dyDescent="0.3">
      <c r="A14" s="25" t="s">
        <v>41</v>
      </c>
      <c r="B14" s="24" t="s">
        <v>34</v>
      </c>
      <c r="C14" s="26">
        <v>0.16943644888053691</v>
      </c>
      <c r="D14" s="26">
        <v>0.23715853422818792</v>
      </c>
      <c r="E14" s="26">
        <v>0.22616595704697987</v>
      </c>
      <c r="F14" s="26">
        <v>9.9669641610738255E-2</v>
      </c>
      <c r="G14" s="26">
        <v>8.3480445637583889E-2</v>
      </c>
      <c r="H14" s="27"/>
    </row>
    <row r="15" spans="1:8" x14ac:dyDescent="0.3">
      <c r="A15" s="25" t="s">
        <v>41</v>
      </c>
      <c r="B15" s="24" t="s">
        <v>35</v>
      </c>
      <c r="C15" s="26">
        <v>0.27268566308724829</v>
      </c>
      <c r="D15" s="26">
        <v>0.38165697181208053</v>
      </c>
      <c r="E15" s="26">
        <v>0.3639841838926175</v>
      </c>
      <c r="F15" s="26">
        <v>0.16038918657718118</v>
      </c>
      <c r="G15" s="26">
        <v>0.13433873154362416</v>
      </c>
      <c r="H15" s="27"/>
    </row>
    <row r="16" spans="1:8" x14ac:dyDescent="0.3">
      <c r="A16" s="25" t="s">
        <v>42</v>
      </c>
      <c r="B16" s="24" t="s">
        <v>34</v>
      </c>
      <c r="C16" s="26">
        <v>0.20194644888053692</v>
      </c>
      <c r="D16" s="26">
        <v>0.20404853422818792</v>
      </c>
      <c r="E16" s="26">
        <v>0.20270690738255034</v>
      </c>
      <c r="F16" s="26">
        <v>0.10327558255033557</v>
      </c>
      <c r="G16" s="26">
        <v>6.1042475167785229E-2</v>
      </c>
      <c r="H16" s="27"/>
    </row>
    <row r="17" spans="1:8" x14ac:dyDescent="0.3">
      <c r="A17" s="25" t="s">
        <v>43</v>
      </c>
      <c r="B17" s="24" t="s">
        <v>35</v>
      </c>
      <c r="C17" s="26">
        <v>0.32500566308724826</v>
      </c>
      <c r="D17" s="26">
        <v>0.32838697181208049</v>
      </c>
      <c r="E17" s="26">
        <v>0.32621324295302018</v>
      </c>
      <c r="F17" s="26">
        <v>0.16621208322147651</v>
      </c>
      <c r="G17" s="26">
        <v>9.8240575838926175E-2</v>
      </c>
      <c r="H17" s="27"/>
    </row>
    <row r="18" spans="1:8" x14ac:dyDescent="0.3">
      <c r="A18" s="25" t="s">
        <v>44</v>
      </c>
      <c r="B18" s="24" t="s">
        <v>34</v>
      </c>
      <c r="C18" s="26">
        <v>0.17659644888053691</v>
      </c>
      <c r="D18" s="26">
        <v>0.18425853422818791</v>
      </c>
      <c r="E18" s="26">
        <v>0.17864690738255035</v>
      </c>
      <c r="F18" s="27">
        <v>9.9022075167785245E-2</v>
      </c>
      <c r="G18" s="26">
        <v>7.9332475167785244E-2</v>
      </c>
      <c r="H18" s="27"/>
    </row>
    <row r="19" spans="1:8" x14ac:dyDescent="0.3">
      <c r="A19" s="25" t="s">
        <v>44</v>
      </c>
      <c r="B19" s="24" t="s">
        <v>35</v>
      </c>
      <c r="C19" s="26">
        <v>0.28421566308724827</v>
      </c>
      <c r="D19" s="26">
        <v>0.2965369718120805</v>
      </c>
      <c r="E19" s="26">
        <v>0.28750324295302015</v>
      </c>
      <c r="F19" s="27">
        <v>0.15936737583892618</v>
      </c>
      <c r="G19" s="26">
        <v>0.12769066845637583</v>
      </c>
      <c r="H19" s="27"/>
    </row>
    <row r="20" spans="1:8" x14ac:dyDescent="0.3">
      <c r="A20" s="25" t="s">
        <v>45</v>
      </c>
      <c r="B20" s="24" t="s">
        <v>34</v>
      </c>
      <c r="C20" s="26">
        <v>0.13930644888053692</v>
      </c>
      <c r="D20" s="28"/>
      <c r="E20" s="28"/>
      <c r="F20" s="26"/>
      <c r="G20" s="28"/>
      <c r="H20" s="28"/>
    </row>
    <row r="21" spans="1:8" x14ac:dyDescent="0.3">
      <c r="A21" s="25" t="s">
        <v>45</v>
      </c>
      <c r="B21" s="24" t="s">
        <v>35</v>
      </c>
      <c r="C21" s="26">
        <v>0.22419566308724831</v>
      </c>
      <c r="D21" s="28"/>
      <c r="E21" s="28"/>
      <c r="F21" s="26"/>
      <c r="G21" s="28"/>
      <c r="H21" s="28"/>
    </row>
    <row r="22" spans="1:8" x14ac:dyDescent="0.3">
      <c r="A22" s="25" t="s">
        <v>46</v>
      </c>
      <c r="B22" s="24" t="s">
        <v>34</v>
      </c>
      <c r="C22" s="26">
        <v>0.16715644888053691</v>
      </c>
      <c r="D22" s="28"/>
      <c r="E22" s="28"/>
      <c r="F22" s="26"/>
      <c r="G22" s="28"/>
      <c r="H22" s="28"/>
    </row>
    <row r="23" spans="1:8" x14ac:dyDescent="0.3">
      <c r="A23" s="25" t="s">
        <v>46</v>
      </c>
      <c r="B23" s="24" t="s">
        <v>35</v>
      </c>
      <c r="C23" s="26">
        <v>0.26901566308724828</v>
      </c>
      <c r="D23" s="28"/>
      <c r="E23" s="28"/>
      <c r="F23" s="26"/>
      <c r="G23" s="28"/>
      <c r="H23" s="28"/>
    </row>
    <row r="24" spans="1:8" x14ac:dyDescent="0.3">
      <c r="A24" s="25" t="s">
        <v>47</v>
      </c>
      <c r="B24" s="24" t="s">
        <v>34</v>
      </c>
      <c r="C24" s="26">
        <v>0.20858644888053693</v>
      </c>
      <c r="D24" s="28"/>
      <c r="E24" s="28"/>
      <c r="F24" s="26"/>
      <c r="G24" s="28"/>
      <c r="H24" s="28"/>
    </row>
    <row r="25" spans="1:8" x14ac:dyDescent="0.3">
      <c r="A25" s="25" t="s">
        <v>47</v>
      </c>
      <c r="B25" s="24" t="s">
        <v>35</v>
      </c>
      <c r="C25" s="26">
        <v>0.3356956630872483</v>
      </c>
      <c r="D25" s="28"/>
      <c r="E25" s="28"/>
      <c r="F25" s="26"/>
      <c r="G25" s="28"/>
      <c r="H25" s="28"/>
    </row>
    <row r="26" spans="1:8" x14ac:dyDescent="0.3">
      <c r="A26" s="25" t="s">
        <v>48</v>
      </c>
      <c r="B26" s="24" t="s">
        <v>34</v>
      </c>
      <c r="C26" s="26">
        <v>0.16982644888053691</v>
      </c>
      <c r="D26" s="28"/>
      <c r="E26" s="28"/>
      <c r="F26" s="26"/>
      <c r="G26" s="28"/>
      <c r="H26" s="28"/>
    </row>
    <row r="27" spans="1:8" x14ac:dyDescent="0.3">
      <c r="A27" s="25" t="s">
        <v>48</v>
      </c>
      <c r="B27" s="24" t="s">
        <v>35</v>
      </c>
      <c r="C27" s="26">
        <v>0.27331566308724831</v>
      </c>
      <c r="D27" s="28"/>
      <c r="E27" s="28"/>
      <c r="F27" s="26"/>
      <c r="G27" s="28"/>
      <c r="H27" s="28"/>
    </row>
    <row r="28" spans="1:8" x14ac:dyDescent="0.3">
      <c r="A28" s="24" t="s">
        <v>49</v>
      </c>
      <c r="B28" s="24" t="s">
        <v>34</v>
      </c>
      <c r="C28" s="26">
        <v>0.1421240268456376</v>
      </c>
      <c r="D28" s="29"/>
      <c r="E28" s="30"/>
      <c r="F28" s="26"/>
      <c r="G28" s="31"/>
      <c r="H28" s="31"/>
    </row>
    <row r="29" spans="1:8" x14ac:dyDescent="0.3">
      <c r="A29" s="24" t="s">
        <v>50</v>
      </c>
      <c r="B29" s="24" t="s">
        <v>34</v>
      </c>
      <c r="C29" s="26">
        <v>0.17405402684563759</v>
      </c>
      <c r="D29" s="29"/>
      <c r="E29" s="30"/>
      <c r="F29" s="26"/>
      <c r="G29" s="31"/>
      <c r="H29" s="31"/>
    </row>
    <row r="30" spans="1:8" x14ac:dyDescent="0.3">
      <c r="A30" s="24" t="s">
        <v>51</v>
      </c>
      <c r="B30" s="24" t="s">
        <v>34</v>
      </c>
      <c r="C30" s="26">
        <v>0.25346402684563757</v>
      </c>
      <c r="D30" s="29"/>
      <c r="E30" s="30"/>
      <c r="F30" s="26"/>
      <c r="G30" s="31"/>
      <c r="H30" s="31"/>
    </row>
    <row r="31" spans="1:8" x14ac:dyDescent="0.3">
      <c r="A31" s="24" t="s">
        <v>52</v>
      </c>
      <c r="B31" s="24" t="s">
        <v>34</v>
      </c>
      <c r="C31" s="26">
        <v>0.23128402684563759</v>
      </c>
      <c r="D31" s="29"/>
      <c r="E31" s="30"/>
      <c r="F31" s="26"/>
      <c r="G31" s="31"/>
      <c r="H31" s="31"/>
    </row>
  </sheetData>
  <conditionalFormatting sqref="F2:F3 F18:F19">
    <cfRule type="expression" dxfId="0" priority="1">
      <formula>IF(F2="",TRUE,FALSE)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3A50-3757-4D01-9B86-E5C36FE62735}">
  <dimension ref="A1:C3"/>
  <sheetViews>
    <sheetView tabSelected="1" topLeftCell="A163" workbookViewId="0">
      <selection activeCell="G22" sqref="G22:J187"/>
    </sheetView>
  </sheetViews>
  <sheetFormatPr defaultRowHeight="14.4" x14ac:dyDescent="0.3"/>
  <cols>
    <col min="1" max="1" width="35.21875" bestFit="1" customWidth="1"/>
    <col min="2" max="2" width="18.33203125" bestFit="1" customWidth="1"/>
    <col min="3" max="3" width="7.5546875" bestFit="1" customWidth="1"/>
  </cols>
  <sheetData>
    <row r="1" spans="1:3" ht="15.6" x14ac:dyDescent="0.35">
      <c r="A1" s="23" t="s">
        <v>61</v>
      </c>
      <c r="B1" s="23" t="s">
        <v>31</v>
      </c>
      <c r="C1" s="24" t="s">
        <v>32</v>
      </c>
    </row>
    <row r="2" spans="1:3" x14ac:dyDescent="0.3">
      <c r="A2" s="24" t="s">
        <v>58</v>
      </c>
      <c r="B2" s="24" t="s">
        <v>59</v>
      </c>
      <c r="C2" s="27">
        <v>3.1439424349029521E-2</v>
      </c>
    </row>
    <row r="3" spans="1:3" x14ac:dyDescent="0.3">
      <c r="A3" s="24" t="s">
        <v>60</v>
      </c>
      <c r="B3" s="24" t="s">
        <v>59</v>
      </c>
      <c r="C3" s="27">
        <v>0.30234178021767261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Nusrat Jahan</dc:creator>
  <cp:lastModifiedBy>Nusrat Jahan</cp:lastModifiedBy>
  <dcterms:created xsi:type="dcterms:W3CDTF">2024-03-20T09:18:24Z</dcterms:created>
  <dcterms:modified xsi:type="dcterms:W3CDTF">2024-04-24T12:47:08Z</dcterms:modified>
</cp:coreProperties>
</file>