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dro Henrique" sheetId="1" r:id="rId3"/>
    <sheet state="visible" name="Hudson Moreira" sheetId="2" r:id="rId4"/>
    <sheet state="visible" name="Eber Lucas" sheetId="3" r:id="rId5"/>
    <sheet state="visible" name="Pedro, Hudson, Eber" sheetId="4" r:id="rId6"/>
    <sheet state="visible" name="Resultado Final" sheetId="5" r:id="rId7"/>
  </sheets>
  <definedNames/>
  <calcPr/>
</workbook>
</file>

<file path=xl/sharedStrings.xml><?xml version="1.0" encoding="utf-8"?>
<sst xmlns="http://schemas.openxmlformats.org/spreadsheetml/2006/main" count="158" uniqueCount="35">
  <si>
    <t>Pergunta</t>
  </si>
  <si>
    <t>Requisitos</t>
  </si>
  <si>
    <t>Estimativa Otimista (A)</t>
  </si>
  <si>
    <t>Estimativa + Provável (B)</t>
  </si>
  <si>
    <t>Estimativa pessimista (C)</t>
  </si>
  <si>
    <t>Qual o tempo em horas necessário de implementação?</t>
  </si>
  <si>
    <t>Criar conta de usuário</t>
  </si>
  <si>
    <t>Excluir conta de usuário</t>
  </si>
  <si>
    <t>Alterar conta de usuário</t>
  </si>
  <si>
    <t>Visualizar conta de usuário</t>
  </si>
  <si>
    <t>Criar cadastro de produto</t>
  </si>
  <si>
    <t>Excluir cadastro de produto</t>
  </si>
  <si>
    <t>Alterar Cadastro de Produto</t>
  </si>
  <si>
    <t>Visualizar Produto</t>
  </si>
  <si>
    <t>Cadastrar paciente</t>
  </si>
  <si>
    <t>Consultar paciente</t>
  </si>
  <si>
    <t>Excluir cadastro de paciente</t>
  </si>
  <si>
    <t>Alterar cadastro de paciente</t>
  </si>
  <si>
    <t>Visualizar paciente</t>
  </si>
  <si>
    <t>Cadastrar Dieta</t>
  </si>
  <si>
    <t>Alterar Dieta</t>
  </si>
  <si>
    <t>Visualizar Dieta</t>
  </si>
  <si>
    <t>Gerar relatório</t>
  </si>
  <si>
    <t>Exportar dados para planilha Excel</t>
  </si>
  <si>
    <t>SOMA</t>
  </si>
  <si>
    <t>E</t>
  </si>
  <si>
    <t>DESVIO PADRÃO</t>
  </si>
  <si>
    <t>PRAZO FINAL ESTIMADO</t>
  </si>
  <si>
    <t>Mínimo</t>
  </si>
  <si>
    <t>Médio</t>
  </si>
  <si>
    <t>Máximo</t>
  </si>
  <si>
    <t>Qual o tempo necessário de implementação?</t>
  </si>
  <si>
    <t>Prazo mínimo em dias úteis (8 h / dia) :</t>
  </si>
  <si>
    <t>Prazo médio em dias úteis (8 h / dia) :</t>
  </si>
  <si>
    <t>Prazo máximo em dias úteis (8 h / dia)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</si>
</sst>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2.0"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EBF8A8"/>
        <bgColor rgb="FFEBF8A8"/>
      </patternFill>
    </fill>
    <fill>
      <patternFill patternType="solid">
        <fgColor rgb="FFFBD4B4"/>
        <bgColor rgb="FFFBD4B4"/>
      </patternFill>
    </fill>
    <fill>
      <patternFill patternType="solid">
        <fgColor rgb="FFB2A1C7"/>
        <bgColor rgb="FFB2A1C7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7" fontId="1" numFmtId="0" xfId="0" applyAlignment="1" applyBorder="1" applyFill="1" applyFont="1">
      <alignment horizontal="center"/>
    </xf>
    <xf borderId="6" fillId="0" fontId="2" numFmtId="0" xfId="0" applyBorder="1" applyFont="1"/>
    <xf borderId="1" fillId="7" fontId="1" numFmtId="0" xfId="0" applyAlignment="1" applyBorder="1" applyFont="1">
      <alignment horizontal="center"/>
    </xf>
    <xf borderId="7" fillId="0" fontId="2" numFmtId="0" xfId="0" applyBorder="1" applyFont="1"/>
    <xf borderId="8" fillId="7" fontId="1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5.86"/>
    <col customWidth="1" min="2" max="2" width="40.14"/>
    <col customWidth="1" min="3" max="3" width="24.57"/>
    <col customWidth="1" min="4" max="4" width="26.86"/>
    <col customWidth="1" min="5" max="5" width="27.43"/>
    <col customWidth="1" min="6" max="6" width="9.14"/>
    <col customWidth="1" min="7" max="15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>
      <c r="A2" s="7" t="s">
        <v>5</v>
      </c>
      <c r="B2" s="2" t="s">
        <v>6</v>
      </c>
      <c r="C2" s="3">
        <v>1.0</v>
      </c>
      <c r="D2" s="4">
        <v>2.0</v>
      </c>
      <c r="E2" s="5">
        <v>3.0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8"/>
      <c r="B3" s="2" t="s">
        <v>7</v>
      </c>
      <c r="C3" s="3">
        <v>0.5</v>
      </c>
      <c r="D3" s="4">
        <v>0.5</v>
      </c>
      <c r="E3" s="5">
        <v>1.0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>
      <c r="A4" s="8"/>
      <c r="B4" s="2" t="s">
        <v>8</v>
      </c>
      <c r="C4" s="3">
        <v>0.5</v>
      </c>
      <c r="D4" s="4">
        <v>1.0</v>
      </c>
      <c r="E4" s="5">
        <v>2.0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>
      <c r="A5" s="8"/>
      <c r="B5" s="2" t="s">
        <v>9</v>
      </c>
      <c r="C5" s="3">
        <v>0.5</v>
      </c>
      <c r="D5" s="4">
        <v>0.5</v>
      </c>
      <c r="E5" s="5">
        <v>1.0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>
      <c r="A6" s="8"/>
      <c r="B6" s="2" t="s">
        <v>10</v>
      </c>
      <c r="C6" s="3">
        <v>1.0</v>
      </c>
      <c r="D6" s="4">
        <v>2.0</v>
      </c>
      <c r="E6" s="5">
        <v>3.0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>
      <c r="A7" s="8"/>
      <c r="B7" s="2" t="s">
        <v>11</v>
      </c>
      <c r="C7" s="3">
        <v>0.5</v>
      </c>
      <c r="D7" s="4">
        <v>0.5</v>
      </c>
      <c r="E7" s="5">
        <v>2.0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>
      <c r="A8" s="8"/>
      <c r="B8" s="2" t="s">
        <v>12</v>
      </c>
      <c r="C8" s="3">
        <v>1.0</v>
      </c>
      <c r="D8" s="4">
        <v>1.5</v>
      </c>
      <c r="E8" s="5">
        <v>3.0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>
      <c r="A9" s="8"/>
      <c r="B9" s="2" t="s">
        <v>13</v>
      </c>
      <c r="C9" s="3">
        <v>1.0</v>
      </c>
      <c r="D9" s="4">
        <v>1.5</v>
      </c>
      <c r="E9" s="5">
        <v>3.0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>
      <c r="A10" s="8"/>
      <c r="B10" s="2" t="s">
        <v>14</v>
      </c>
      <c r="C10" s="3">
        <v>1.0</v>
      </c>
      <c r="D10" s="4">
        <v>2.0</v>
      </c>
      <c r="E10" s="5">
        <v>3.0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>
      <c r="A11" s="8"/>
      <c r="B11" s="2" t="s">
        <v>15</v>
      </c>
      <c r="C11" s="3">
        <v>2.0</v>
      </c>
      <c r="D11" s="4">
        <v>3.0</v>
      </c>
      <c r="E11" s="5">
        <v>4.0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>
      <c r="A12" s="8"/>
      <c r="B12" s="2" t="s">
        <v>16</v>
      </c>
      <c r="C12" s="3">
        <v>0.5</v>
      </c>
      <c r="D12" s="4">
        <v>1.0</v>
      </c>
      <c r="E12" s="5">
        <v>2.0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>
      <c r="A13" s="8"/>
      <c r="B13" s="2" t="s">
        <v>17</v>
      </c>
      <c r="C13" s="3">
        <v>1.0</v>
      </c>
      <c r="D13" s="4">
        <v>2.0</v>
      </c>
      <c r="E13" s="5">
        <v>3.0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>
      <c r="A14" s="8"/>
      <c r="B14" s="2" t="s">
        <v>18</v>
      </c>
      <c r="C14" s="3">
        <v>1.0</v>
      </c>
      <c r="D14" s="4">
        <v>1.5</v>
      </c>
      <c r="E14" s="5">
        <v>3.0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>
      <c r="A15" s="8"/>
      <c r="B15" s="2" t="s">
        <v>19</v>
      </c>
      <c r="C15" s="3">
        <v>2.0</v>
      </c>
      <c r="D15" s="4">
        <v>3.0</v>
      </c>
      <c r="E15" s="5">
        <v>5.0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A16" s="8"/>
      <c r="B16" s="2" t="s">
        <v>20</v>
      </c>
      <c r="C16" s="3">
        <v>1.0</v>
      </c>
      <c r="D16" s="4">
        <v>2.0</v>
      </c>
      <c r="E16" s="5">
        <v>3.0</v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A17" s="8"/>
      <c r="B17" s="2" t="s">
        <v>21</v>
      </c>
      <c r="C17" s="3">
        <v>1.0</v>
      </c>
      <c r="D17" s="4">
        <v>1.5</v>
      </c>
      <c r="E17" s="5">
        <v>2.0</v>
      </c>
      <c r="F17" s="6"/>
      <c r="G17" s="6"/>
      <c r="H17" s="6"/>
      <c r="I17" s="6"/>
      <c r="J17" s="6"/>
      <c r="K17" s="6"/>
      <c r="L17" s="6"/>
      <c r="M17" s="6"/>
      <c r="N17" s="6"/>
      <c r="O17" s="6"/>
    </row>
    <row r="18">
      <c r="A18" s="8"/>
      <c r="B18" s="2" t="s">
        <v>22</v>
      </c>
      <c r="C18" s="3">
        <v>8.0</v>
      </c>
      <c r="D18" s="4">
        <v>12.0</v>
      </c>
      <c r="E18" s="5">
        <v>16.0</v>
      </c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A19" s="9"/>
      <c r="B19" s="2" t="s">
        <v>23</v>
      </c>
      <c r="C19" s="3">
        <v>8.0</v>
      </c>
      <c r="D19" s="4">
        <v>12.0</v>
      </c>
      <c r="E19" s="5">
        <v>16.0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ht="15.75" customHeight="1">
      <c r="A20" s="10" t="s">
        <v>24</v>
      </c>
      <c r="B20" s="11"/>
      <c r="C20" s="12">
        <f t="shared" ref="C20:E20" si="1">SUM(C2:C19)</f>
        <v>31.5</v>
      </c>
      <c r="D20" s="12">
        <f t="shared" si="1"/>
        <v>49.5</v>
      </c>
      <c r="E20" s="12">
        <f t="shared" si="1"/>
        <v>75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10" t="s">
        <v>25</v>
      </c>
      <c r="B21" s="11"/>
      <c r="C21" s="10">
        <f>((C20+(4*D20)+E20)/6)</f>
        <v>50.75</v>
      </c>
      <c r="D21" s="13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5.75" customHeight="1">
      <c r="A22" s="10" t="s">
        <v>26</v>
      </c>
      <c r="B22" s="11"/>
      <c r="C22" s="10">
        <f>((E20-C20)/6)</f>
        <v>7.25</v>
      </c>
      <c r="D22" s="13"/>
      <c r="E22" s="11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ht="15.75" customHeight="1">
      <c r="A23" s="14" t="s">
        <v>27</v>
      </c>
      <c r="B23" s="15"/>
      <c r="C23" s="3" t="s">
        <v>28</v>
      </c>
      <c r="D23" s="4" t="s">
        <v>29</v>
      </c>
      <c r="E23" s="5" t="s">
        <v>30</v>
      </c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16"/>
      <c r="B24" s="17"/>
      <c r="C24" s="3">
        <f>C21-C22</f>
        <v>43.5</v>
      </c>
      <c r="D24" s="4">
        <f>C21</f>
        <v>50.75</v>
      </c>
      <c r="E24" s="5">
        <f>C21+C22</f>
        <v>58</v>
      </c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</sheetData>
  <mergeCells count="7">
    <mergeCell ref="A23:B24"/>
    <mergeCell ref="A2:A19"/>
    <mergeCell ref="A20:B20"/>
    <mergeCell ref="A21:B21"/>
    <mergeCell ref="A22:B22"/>
    <mergeCell ref="C21:E21"/>
    <mergeCell ref="C22:E22"/>
  </mergeCells>
  <printOptions/>
  <pageMargins bottom="0.511811024" footer="0.0" header="0.0" left="0.787401575" right="0.787401575" top="0.511811024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86"/>
    <col customWidth="1" min="2" max="2" width="40.14"/>
    <col customWidth="1" min="3" max="3" width="24.57"/>
    <col customWidth="1" min="4" max="4" width="26.86"/>
    <col customWidth="1" min="5" max="5" width="27.43"/>
    <col customWidth="1" min="6" max="6" width="9.14"/>
    <col customWidth="1" min="7" max="15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>
      <c r="A2" s="7" t="s">
        <v>5</v>
      </c>
      <c r="B2" s="2" t="s">
        <v>6</v>
      </c>
      <c r="C2" s="3">
        <v>10.0</v>
      </c>
      <c r="D2" s="4">
        <v>20.0</v>
      </c>
      <c r="E2" s="5">
        <v>30.0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8"/>
      <c r="B3" s="2" t="s">
        <v>7</v>
      </c>
      <c r="C3" s="3">
        <v>2.0</v>
      </c>
      <c r="D3" s="4">
        <v>4.0</v>
      </c>
      <c r="E3" s="5">
        <v>6.0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>
      <c r="A4" s="8"/>
      <c r="B4" s="2" t="s">
        <v>8</v>
      </c>
      <c r="C4" s="3">
        <v>5.0</v>
      </c>
      <c r="D4" s="4">
        <v>10.0</v>
      </c>
      <c r="E4" s="5">
        <v>15.0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>
      <c r="A5" s="8"/>
      <c r="B5" s="2" t="s">
        <v>9</v>
      </c>
      <c r="C5" s="3">
        <v>2.0</v>
      </c>
      <c r="D5" s="4">
        <v>3.0</v>
      </c>
      <c r="E5" s="5">
        <v>4.0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>
      <c r="A6" s="8"/>
      <c r="B6" s="2" t="s">
        <v>10</v>
      </c>
      <c r="C6" s="3">
        <v>6.0</v>
      </c>
      <c r="D6" s="4">
        <v>8.0</v>
      </c>
      <c r="E6" s="5">
        <v>10.0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>
      <c r="A7" s="8"/>
      <c r="B7" s="2" t="s">
        <v>11</v>
      </c>
      <c r="C7" s="3">
        <v>2.0</v>
      </c>
      <c r="D7" s="4">
        <v>4.0</v>
      </c>
      <c r="E7" s="5">
        <v>6.0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>
      <c r="A8" s="8"/>
      <c r="B8" s="2" t="s">
        <v>12</v>
      </c>
      <c r="C8" s="3">
        <v>5.0</v>
      </c>
      <c r="D8" s="4">
        <v>10.0</v>
      </c>
      <c r="E8" s="5">
        <v>15.0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>
      <c r="A9" s="8"/>
      <c r="B9" s="2" t="s">
        <v>13</v>
      </c>
      <c r="C9" s="3">
        <v>2.0</v>
      </c>
      <c r="D9" s="4">
        <v>3.0</v>
      </c>
      <c r="E9" s="5">
        <v>4.0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>
      <c r="A10" s="8"/>
      <c r="B10" s="2" t="s">
        <v>14</v>
      </c>
      <c r="C10" s="3">
        <v>5.0</v>
      </c>
      <c r="D10" s="4">
        <v>10.0</v>
      </c>
      <c r="E10" s="5">
        <v>15.0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>
      <c r="A11" s="8"/>
      <c r="B11" s="2" t="s">
        <v>15</v>
      </c>
      <c r="C11" s="3">
        <v>2.0</v>
      </c>
      <c r="D11" s="4">
        <v>3.0</v>
      </c>
      <c r="E11" s="5">
        <v>4.0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>
      <c r="A12" s="8"/>
      <c r="B12" s="2" t="s">
        <v>16</v>
      </c>
      <c r="C12" s="3">
        <v>2.0</v>
      </c>
      <c r="D12" s="4">
        <v>4.0</v>
      </c>
      <c r="E12" s="5">
        <v>6.0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>
      <c r="A13" s="8"/>
      <c r="B13" s="2" t="s">
        <v>17</v>
      </c>
      <c r="C13" s="3">
        <v>5.0</v>
      </c>
      <c r="D13" s="4">
        <v>10.0</v>
      </c>
      <c r="E13" s="5">
        <v>15.0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>
      <c r="A14" s="8"/>
      <c r="B14" s="2" t="s">
        <v>18</v>
      </c>
      <c r="C14" s="3">
        <v>2.0</v>
      </c>
      <c r="D14" s="4">
        <v>4.0</v>
      </c>
      <c r="E14" s="5">
        <v>6.0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>
      <c r="A15" s="8"/>
      <c r="B15" s="2" t="s">
        <v>19</v>
      </c>
      <c r="C15" s="3">
        <v>10.0</v>
      </c>
      <c r="D15" s="4">
        <v>20.0</v>
      </c>
      <c r="E15" s="5">
        <v>25.0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A16" s="8"/>
      <c r="B16" s="2" t="s">
        <v>20</v>
      </c>
      <c r="C16" s="3">
        <v>5.0</v>
      </c>
      <c r="D16" s="4">
        <v>10.0</v>
      </c>
      <c r="E16" s="5">
        <v>15.0</v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A17" s="8"/>
      <c r="B17" s="2" t="s">
        <v>21</v>
      </c>
      <c r="C17" s="3">
        <v>2.0</v>
      </c>
      <c r="D17" s="4">
        <v>4.0</v>
      </c>
      <c r="E17" s="5">
        <v>6.0</v>
      </c>
      <c r="F17" s="6"/>
      <c r="G17" s="6"/>
      <c r="H17" s="6"/>
      <c r="I17" s="6"/>
      <c r="J17" s="6"/>
      <c r="K17" s="6"/>
      <c r="L17" s="6"/>
      <c r="M17" s="6"/>
      <c r="N17" s="6"/>
      <c r="O17" s="6"/>
    </row>
    <row r="18">
      <c r="A18" s="8"/>
      <c r="B18" s="2" t="s">
        <v>22</v>
      </c>
      <c r="C18" s="3">
        <v>24.0</v>
      </c>
      <c r="D18" s="4">
        <v>30.0</v>
      </c>
      <c r="E18" s="5">
        <v>60.0</v>
      </c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A19" s="9"/>
      <c r="B19" s="2" t="s">
        <v>23</v>
      </c>
      <c r="C19" s="3">
        <v>10.0</v>
      </c>
      <c r="D19" s="4">
        <v>20.0</v>
      </c>
      <c r="E19" s="5">
        <v>30.0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ht="15.75" customHeight="1">
      <c r="A20" s="10" t="s">
        <v>24</v>
      </c>
      <c r="B20" s="11"/>
      <c r="C20" s="12">
        <f t="shared" ref="C20:E20" si="1">SUM(C2:C19)</f>
        <v>101</v>
      </c>
      <c r="D20" s="12">
        <f t="shared" si="1"/>
        <v>177</v>
      </c>
      <c r="E20" s="12">
        <f t="shared" si="1"/>
        <v>272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10" t="s">
        <v>25</v>
      </c>
      <c r="B21" s="11"/>
      <c r="C21" s="10">
        <f>((C20+(4*D20)+E20)/6)</f>
        <v>180.1666667</v>
      </c>
      <c r="D21" s="13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5.75" customHeight="1">
      <c r="A22" s="10" t="s">
        <v>26</v>
      </c>
      <c r="B22" s="11"/>
      <c r="C22" s="10">
        <f>((E20-C20)/6)</f>
        <v>28.5</v>
      </c>
      <c r="D22" s="13"/>
      <c r="E22" s="11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ht="15.75" customHeight="1">
      <c r="A23" s="14" t="s">
        <v>27</v>
      </c>
      <c r="B23" s="15"/>
      <c r="C23" s="3" t="s">
        <v>28</v>
      </c>
      <c r="D23" s="4" t="s">
        <v>29</v>
      </c>
      <c r="E23" s="5" t="s">
        <v>30</v>
      </c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16"/>
      <c r="B24" s="17"/>
      <c r="C24" s="3">
        <f>C21-C22</f>
        <v>151.6666667</v>
      </c>
      <c r="D24" s="4">
        <f>C21</f>
        <v>180.1666667</v>
      </c>
      <c r="E24" s="5">
        <f>C21+C22</f>
        <v>208.6666667</v>
      </c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</sheetData>
  <mergeCells count="7">
    <mergeCell ref="A23:B24"/>
    <mergeCell ref="A2:A19"/>
    <mergeCell ref="A20:B20"/>
    <mergeCell ref="A21:B21"/>
    <mergeCell ref="A22:B22"/>
    <mergeCell ref="C21:E21"/>
    <mergeCell ref="C22:E2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86"/>
    <col customWidth="1" min="2" max="2" width="40.14"/>
    <col customWidth="1" min="3" max="3" width="24.57"/>
    <col customWidth="1" min="4" max="4" width="26.86"/>
    <col customWidth="1" min="5" max="5" width="27.43"/>
    <col customWidth="1" min="6" max="6" width="9.14"/>
    <col customWidth="1" min="7" max="15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>
      <c r="A2" s="7" t="s">
        <v>5</v>
      </c>
      <c r="B2" s="2" t="s">
        <v>6</v>
      </c>
      <c r="C2" s="3">
        <v>13.0</v>
      </c>
      <c r="D2" s="4">
        <v>2.0</v>
      </c>
      <c r="E2" s="5">
        <v>3.0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8"/>
      <c r="B3" s="2" t="s">
        <v>7</v>
      </c>
      <c r="C3" s="3">
        <v>1.0</v>
      </c>
      <c r="D3" s="4">
        <v>2.0</v>
      </c>
      <c r="E3" s="5">
        <v>3.0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>
      <c r="A4" s="8"/>
      <c r="B4" s="2" t="s">
        <v>8</v>
      </c>
      <c r="C4" s="3">
        <v>15.0</v>
      </c>
      <c r="D4" s="4">
        <v>2.0</v>
      </c>
      <c r="E4" s="5">
        <v>2.5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>
      <c r="A5" s="8"/>
      <c r="B5" s="2" t="s">
        <v>9</v>
      </c>
      <c r="C5" s="3">
        <v>5.0</v>
      </c>
      <c r="D5" s="4">
        <v>1.0</v>
      </c>
      <c r="E5" s="5">
        <v>2.0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>
      <c r="A6" s="8"/>
      <c r="B6" s="2" t="s">
        <v>10</v>
      </c>
      <c r="C6" s="3">
        <v>1.0</v>
      </c>
      <c r="D6" s="4">
        <v>1.5</v>
      </c>
      <c r="E6" s="5">
        <v>2.0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>
      <c r="A7" s="8"/>
      <c r="B7" s="2" t="s">
        <v>11</v>
      </c>
      <c r="C7" s="3">
        <v>2.0</v>
      </c>
      <c r="D7" s="4">
        <v>2.5</v>
      </c>
      <c r="E7" s="5">
        <v>3.0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>
      <c r="A8" s="8"/>
      <c r="B8" s="2" t="s">
        <v>12</v>
      </c>
      <c r="C8" s="3">
        <v>1.0</v>
      </c>
      <c r="D8" s="4">
        <v>2.0</v>
      </c>
      <c r="E8" s="5">
        <v>3.0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>
      <c r="A9" s="8"/>
      <c r="B9" s="2" t="s">
        <v>13</v>
      </c>
      <c r="C9" s="3">
        <v>0.5</v>
      </c>
      <c r="D9" s="4">
        <v>1.0</v>
      </c>
      <c r="E9" s="5">
        <v>2.0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>
      <c r="A10" s="8"/>
      <c r="B10" s="2" t="s">
        <v>14</v>
      </c>
      <c r="C10" s="3">
        <v>1.0</v>
      </c>
      <c r="D10" s="4">
        <v>2.0</v>
      </c>
      <c r="E10" s="5">
        <v>3.0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>
      <c r="A11" s="8"/>
      <c r="B11" s="2" t="s">
        <v>15</v>
      </c>
      <c r="C11" s="3">
        <v>0.5</v>
      </c>
      <c r="D11" s="4">
        <v>1.0</v>
      </c>
      <c r="E11" s="5">
        <v>1.5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>
      <c r="A12" s="8"/>
      <c r="B12" s="2" t="s">
        <v>16</v>
      </c>
      <c r="C12" s="3">
        <v>1.0</v>
      </c>
      <c r="D12" s="4">
        <v>1.5</v>
      </c>
      <c r="E12" s="5">
        <v>2.0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>
      <c r="A13" s="8"/>
      <c r="B13" s="2" t="s">
        <v>17</v>
      </c>
      <c r="C13" s="3">
        <v>1.0</v>
      </c>
      <c r="D13" s="4">
        <v>1.5</v>
      </c>
      <c r="E13" s="5">
        <v>2.5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>
      <c r="A14" s="8"/>
      <c r="B14" s="2" t="s">
        <v>18</v>
      </c>
      <c r="C14" s="3">
        <v>0.5</v>
      </c>
      <c r="D14" s="4">
        <v>1.0</v>
      </c>
      <c r="E14" s="5">
        <v>2.0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>
      <c r="A15" s="8"/>
      <c r="B15" s="2" t="s">
        <v>19</v>
      </c>
      <c r="C15" s="3">
        <v>1.0</v>
      </c>
      <c r="D15" s="4">
        <v>2.0</v>
      </c>
      <c r="E15" s="5">
        <v>3.0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A16" s="8"/>
      <c r="B16" s="2" t="s">
        <v>20</v>
      </c>
      <c r="C16" s="3">
        <v>1.0</v>
      </c>
      <c r="D16" s="4">
        <v>1.5</v>
      </c>
      <c r="E16" s="5">
        <v>2.0</v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A17" s="8"/>
      <c r="B17" s="2" t="s">
        <v>21</v>
      </c>
      <c r="C17" s="3">
        <v>0.5</v>
      </c>
      <c r="D17" s="4">
        <v>1.0</v>
      </c>
      <c r="E17" s="5">
        <v>1.5</v>
      </c>
      <c r="F17" s="6"/>
      <c r="G17" s="6"/>
      <c r="H17" s="6"/>
      <c r="I17" s="6"/>
      <c r="J17" s="6"/>
      <c r="K17" s="6"/>
      <c r="L17" s="6"/>
      <c r="M17" s="6"/>
      <c r="N17" s="6"/>
      <c r="O17" s="6"/>
    </row>
    <row r="18">
      <c r="A18" s="8"/>
      <c r="B18" s="2" t="s">
        <v>22</v>
      </c>
      <c r="C18" s="3">
        <v>0.5</v>
      </c>
      <c r="D18" s="4">
        <v>1.0</v>
      </c>
      <c r="E18" s="5">
        <v>2.0</v>
      </c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A19" s="9"/>
      <c r="B19" s="2" t="s">
        <v>23</v>
      </c>
      <c r="C19" s="3">
        <v>2.0</v>
      </c>
      <c r="D19" s="4">
        <v>3.0</v>
      </c>
      <c r="E19" s="5">
        <v>3.5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ht="15.75" customHeight="1">
      <c r="A20" s="10" t="s">
        <v>24</v>
      </c>
      <c r="B20" s="11"/>
      <c r="C20" s="12">
        <f t="shared" ref="C20:E20" si="1">SUM(C2:C19)</f>
        <v>47.5</v>
      </c>
      <c r="D20" s="12">
        <f t="shared" si="1"/>
        <v>29.5</v>
      </c>
      <c r="E20" s="12">
        <f t="shared" si="1"/>
        <v>43.5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10" t="s">
        <v>25</v>
      </c>
      <c r="B21" s="11"/>
      <c r="C21" s="10">
        <f>((C20+(4*D20)+E20)/6)</f>
        <v>34.83333333</v>
      </c>
      <c r="D21" s="13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5.75" customHeight="1">
      <c r="A22" s="10" t="s">
        <v>26</v>
      </c>
      <c r="B22" s="11"/>
      <c r="C22" s="10">
        <f>((E20-C20)/6)</f>
        <v>-0.6666666667</v>
      </c>
      <c r="D22" s="13"/>
      <c r="E22" s="11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ht="15.75" customHeight="1">
      <c r="A23" s="14" t="s">
        <v>27</v>
      </c>
      <c r="B23" s="15"/>
      <c r="C23" s="3" t="s">
        <v>28</v>
      </c>
      <c r="D23" s="4" t="s">
        <v>29</v>
      </c>
      <c r="E23" s="5" t="s">
        <v>30</v>
      </c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16"/>
      <c r="B24" s="17"/>
      <c r="C24" s="3">
        <f>C21-C22</f>
        <v>35.5</v>
      </c>
      <c r="D24" s="4">
        <f>C21</f>
        <v>34.83333333</v>
      </c>
      <c r="E24" s="5">
        <f>C21+C22</f>
        <v>34.16666667</v>
      </c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</sheetData>
  <mergeCells count="7">
    <mergeCell ref="A23:B24"/>
    <mergeCell ref="A2:A19"/>
    <mergeCell ref="A20:B20"/>
    <mergeCell ref="A21:B21"/>
    <mergeCell ref="A22:B22"/>
    <mergeCell ref="C21:E21"/>
    <mergeCell ref="C22:E2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86"/>
    <col customWidth="1" min="2" max="2" width="40.14"/>
    <col customWidth="1" min="3" max="3" width="24.57"/>
    <col customWidth="1" min="4" max="4" width="26.86"/>
    <col customWidth="1" min="5" max="5" width="27.43"/>
    <col customWidth="1" min="6" max="6" width="9.14"/>
    <col customWidth="1" min="7" max="15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>
      <c r="A2" s="7" t="s">
        <v>5</v>
      </c>
      <c r="B2" s="2" t="s">
        <v>6</v>
      </c>
      <c r="C2" s="3">
        <f>ROUNDUP(('Pedro Henrique'!C2+'Hudson Moreira'!C2+'Eber Lucas'!C2)/3,0)</f>
        <v>8</v>
      </c>
      <c r="D2" s="4">
        <f>ROUNDUP(('Pedro Henrique'!D2+'Hudson Moreira'!D2+'Eber Lucas'!D2)/3,0)</f>
        <v>8</v>
      </c>
      <c r="E2" s="5">
        <f>ROUNDUP(('Pedro Henrique'!E2+'Hudson Moreira'!E2+'Eber Lucas'!E2)/3,0)</f>
        <v>12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8"/>
      <c r="B3" s="2" t="s">
        <v>7</v>
      </c>
      <c r="C3" s="3">
        <f>ROUNDUP(('Pedro Henrique'!C3+'Hudson Moreira'!C3+'Eber Lucas'!C3)/3,0)</f>
        <v>2</v>
      </c>
      <c r="D3" s="4">
        <f>ROUNDUP(('Pedro Henrique'!D3+'Hudson Moreira'!D3+'Eber Lucas'!D3)/3,0)</f>
        <v>3</v>
      </c>
      <c r="E3" s="5">
        <f>ROUNDUP(('Pedro Henrique'!E3+'Hudson Moreira'!E3+'Eber Lucas'!E3)/3,0)</f>
        <v>4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>
      <c r="A4" s="8"/>
      <c r="B4" s="2" t="s">
        <v>8</v>
      </c>
      <c r="C4" s="3">
        <f>ROUNDUP(('Pedro Henrique'!C4+'Hudson Moreira'!C4+'Eber Lucas'!C4)/3,0)</f>
        <v>7</v>
      </c>
      <c r="D4" s="4">
        <f>ROUNDUP(('Pedro Henrique'!D4+'Hudson Moreira'!D4+'Eber Lucas'!D4)/3,0)</f>
        <v>5</v>
      </c>
      <c r="E4" s="5">
        <f>ROUNDUP(('Pedro Henrique'!E4+'Hudson Moreira'!E4+'Eber Lucas'!E4)/3,0)</f>
        <v>7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>
      <c r="A5" s="8"/>
      <c r="B5" s="2" t="s">
        <v>9</v>
      </c>
      <c r="C5" s="3">
        <f>ROUNDUP(('Pedro Henrique'!C5+'Hudson Moreira'!C5+'Eber Lucas'!C5)/3,0)</f>
        <v>3</v>
      </c>
      <c r="D5" s="4">
        <f>ROUNDUP(('Pedro Henrique'!D5+'Hudson Moreira'!D5+'Eber Lucas'!D5)/3,0)</f>
        <v>2</v>
      </c>
      <c r="E5" s="5">
        <f>ROUNDUP(('Pedro Henrique'!E5+'Hudson Moreira'!E5+'Eber Lucas'!E5)/3,0)</f>
        <v>3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>
      <c r="A6" s="8"/>
      <c r="B6" s="2" t="s">
        <v>10</v>
      </c>
      <c r="C6" s="3">
        <f>ROUNDUP(('Pedro Henrique'!C6+'Hudson Moreira'!C6+'Eber Lucas'!C6)/3,0)</f>
        <v>3</v>
      </c>
      <c r="D6" s="4">
        <f>ROUNDUP(('Pedro Henrique'!D6+'Hudson Moreira'!D6+'Eber Lucas'!D6)/3,0)</f>
        <v>4</v>
      </c>
      <c r="E6" s="5">
        <f>ROUNDUP(('Pedro Henrique'!E6+'Hudson Moreira'!E6+'Eber Lucas'!E6)/3,0)</f>
        <v>5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>
      <c r="A7" s="8"/>
      <c r="B7" s="2" t="s">
        <v>11</v>
      </c>
      <c r="C7" s="3">
        <f>ROUNDUP(('Pedro Henrique'!C7+'Hudson Moreira'!C7+'Eber Lucas'!C7)/3,0)</f>
        <v>2</v>
      </c>
      <c r="D7" s="4">
        <f>ROUNDUP(('Pedro Henrique'!D7+'Hudson Moreira'!D7+'Eber Lucas'!D7)/3,0)</f>
        <v>3</v>
      </c>
      <c r="E7" s="5">
        <f>ROUNDUP(('Pedro Henrique'!E7+'Hudson Moreira'!E7+'Eber Lucas'!E7)/3,0)</f>
        <v>4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>
      <c r="A8" s="8"/>
      <c r="B8" s="2" t="s">
        <v>12</v>
      </c>
      <c r="C8" s="3">
        <f>ROUNDUP(('Pedro Henrique'!C8+'Hudson Moreira'!C8+'Eber Lucas'!C8)/3,0)</f>
        <v>3</v>
      </c>
      <c r="D8" s="4">
        <f>ROUNDUP(('Pedro Henrique'!D8+'Hudson Moreira'!D8+'Eber Lucas'!D8)/3,0)</f>
        <v>5</v>
      </c>
      <c r="E8" s="5">
        <f>ROUNDUP(('Pedro Henrique'!E8+'Hudson Moreira'!E8+'Eber Lucas'!E8)/3,0)</f>
        <v>7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>
      <c r="A9" s="8"/>
      <c r="B9" s="2" t="s">
        <v>13</v>
      </c>
      <c r="C9" s="3">
        <f>ROUNDUP(('Pedro Henrique'!C9+'Hudson Moreira'!C9+'Eber Lucas'!C9)/3,0)</f>
        <v>2</v>
      </c>
      <c r="D9" s="4">
        <f>ROUNDUP(('Pedro Henrique'!D9+'Hudson Moreira'!D9+'Eber Lucas'!D9)/3,0)</f>
        <v>2</v>
      </c>
      <c r="E9" s="5">
        <f>ROUNDUP(('Pedro Henrique'!E9+'Hudson Moreira'!E9+'Eber Lucas'!E9)/3,0)</f>
        <v>3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>
      <c r="A10" s="8"/>
      <c r="B10" s="2" t="s">
        <v>14</v>
      </c>
      <c r="C10" s="3">
        <f>ROUNDUP(('Pedro Henrique'!C10+'Hudson Moreira'!C10+'Eber Lucas'!C10)/3,0)</f>
        <v>3</v>
      </c>
      <c r="D10" s="4">
        <f>ROUNDUP(('Pedro Henrique'!D10+'Hudson Moreira'!D10+'Eber Lucas'!D10)/3,0)</f>
        <v>5</v>
      </c>
      <c r="E10" s="5">
        <f>ROUNDUP(('Pedro Henrique'!E10+'Hudson Moreira'!E10+'Eber Lucas'!E10)/3,0)</f>
        <v>7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>
      <c r="A11" s="8"/>
      <c r="B11" s="2" t="s">
        <v>15</v>
      </c>
      <c r="C11" s="3">
        <f>ROUNDUP(('Pedro Henrique'!C11+'Hudson Moreira'!C11+'Eber Lucas'!C11)/3,0)</f>
        <v>2</v>
      </c>
      <c r="D11" s="4">
        <f>ROUNDUP(('Pedro Henrique'!D11+'Hudson Moreira'!D11+'Eber Lucas'!D11)/3,0)</f>
        <v>3</v>
      </c>
      <c r="E11" s="5">
        <f>ROUNDUP(('Pedro Henrique'!E11+'Hudson Moreira'!E11+'Eber Lucas'!E11)/3,0)</f>
        <v>4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>
      <c r="A12" s="8"/>
      <c r="B12" s="2" t="s">
        <v>16</v>
      </c>
      <c r="C12" s="3">
        <f>ROUNDUP(('Pedro Henrique'!C12+'Hudson Moreira'!C12+'Eber Lucas'!C12)/3,0)</f>
        <v>2</v>
      </c>
      <c r="D12" s="4">
        <f>ROUNDUP(('Pedro Henrique'!D12+'Hudson Moreira'!D12+'Eber Lucas'!D12)/3,0)</f>
        <v>3</v>
      </c>
      <c r="E12" s="5">
        <f>ROUNDUP(('Pedro Henrique'!E12+'Hudson Moreira'!E12+'Eber Lucas'!E12)/3,0)</f>
        <v>4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>
      <c r="A13" s="8"/>
      <c r="B13" s="2" t="s">
        <v>17</v>
      </c>
      <c r="C13" s="3">
        <f>ROUNDUP(('Pedro Henrique'!C13+'Hudson Moreira'!C13+'Eber Lucas'!C13)/3,0)</f>
        <v>3</v>
      </c>
      <c r="D13" s="4">
        <f>ROUNDUP(('Pedro Henrique'!D13+'Hudson Moreira'!D13+'Eber Lucas'!D13)/3,0)</f>
        <v>5</v>
      </c>
      <c r="E13" s="5">
        <f>ROUNDUP(('Pedro Henrique'!E13+'Hudson Moreira'!E13+'Eber Lucas'!E13)/3,0)</f>
        <v>7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>
      <c r="A14" s="8"/>
      <c r="B14" s="2" t="s">
        <v>18</v>
      </c>
      <c r="C14" s="3">
        <f>ROUNDUP(('Pedro Henrique'!C14+'Hudson Moreira'!C14+'Eber Lucas'!C14)/3,0)</f>
        <v>2</v>
      </c>
      <c r="D14" s="4">
        <f>ROUNDUP(('Pedro Henrique'!D14+'Hudson Moreira'!D14+'Eber Lucas'!D14)/3,0)</f>
        <v>3</v>
      </c>
      <c r="E14" s="5">
        <f>ROUNDUP(('Pedro Henrique'!E14+'Hudson Moreira'!E14+'Eber Lucas'!E14)/3,0)</f>
        <v>4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>
      <c r="A15" s="8"/>
      <c r="B15" s="2" t="s">
        <v>19</v>
      </c>
      <c r="C15" s="3">
        <f>ROUNDUP(('Pedro Henrique'!C15+'Hudson Moreira'!C15+'Eber Lucas'!C15)/3,0)</f>
        <v>5</v>
      </c>
      <c r="D15" s="4">
        <f>ROUNDUP(('Pedro Henrique'!D15+'Hudson Moreira'!D15+'Eber Lucas'!D15)/3,0)</f>
        <v>9</v>
      </c>
      <c r="E15" s="5">
        <f>ROUNDUP(('Pedro Henrique'!E15+'Hudson Moreira'!E15+'Eber Lucas'!E15)/3,0)</f>
        <v>11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A16" s="8"/>
      <c r="B16" s="2" t="s">
        <v>20</v>
      </c>
      <c r="C16" s="3">
        <f>ROUNDUP(('Pedro Henrique'!C16+'Hudson Moreira'!C16+'Eber Lucas'!C16)/3,0)</f>
        <v>3</v>
      </c>
      <c r="D16" s="4">
        <f>ROUNDUP(('Pedro Henrique'!D16+'Hudson Moreira'!D16+'Eber Lucas'!D16)/3,0)</f>
        <v>5</v>
      </c>
      <c r="E16" s="5">
        <f>ROUNDUP(('Pedro Henrique'!E16+'Hudson Moreira'!E16+'Eber Lucas'!E16)/3,0)</f>
        <v>7</v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A17" s="8"/>
      <c r="B17" s="2" t="s">
        <v>21</v>
      </c>
      <c r="C17" s="3">
        <f>ROUNDUP(('Pedro Henrique'!C17+'Hudson Moreira'!C17+'Eber Lucas'!C17)/3,0)</f>
        <v>2</v>
      </c>
      <c r="D17" s="4">
        <f>ROUNDUP(('Pedro Henrique'!D17+'Hudson Moreira'!D17+'Eber Lucas'!D17)/3,0)</f>
        <v>3</v>
      </c>
      <c r="E17" s="5">
        <f>ROUNDUP(('Pedro Henrique'!E17+'Hudson Moreira'!E17+'Eber Lucas'!E17)/3,0)</f>
        <v>4</v>
      </c>
      <c r="F17" s="6"/>
      <c r="G17" s="6"/>
      <c r="H17" s="6"/>
      <c r="I17" s="6"/>
      <c r="J17" s="6"/>
      <c r="K17" s="6"/>
      <c r="L17" s="6"/>
      <c r="M17" s="6"/>
      <c r="N17" s="6"/>
      <c r="O17" s="6"/>
    </row>
    <row r="18">
      <c r="A18" s="8"/>
      <c r="B18" s="2" t="s">
        <v>22</v>
      </c>
      <c r="C18" s="3">
        <f>ROUNDUP(('Pedro Henrique'!C18+'Hudson Moreira'!C18+'Eber Lucas'!C18)/3,0)</f>
        <v>11</v>
      </c>
      <c r="D18" s="4">
        <f>ROUNDUP(('Pedro Henrique'!D18+'Hudson Moreira'!D18+'Eber Lucas'!D18)/3,0)</f>
        <v>15</v>
      </c>
      <c r="E18" s="5">
        <f>ROUNDUP(('Pedro Henrique'!E18+'Hudson Moreira'!E18+'Eber Lucas'!E18)/3,0)</f>
        <v>26</v>
      </c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A19" s="9"/>
      <c r="B19" s="2" t="s">
        <v>23</v>
      </c>
      <c r="C19" s="3">
        <f>ROUNDUP(('Pedro Henrique'!C19+'Hudson Moreira'!C19+'Eber Lucas'!C19)/3,0)</f>
        <v>7</v>
      </c>
      <c r="D19" s="4">
        <f>ROUNDUP(('Pedro Henrique'!D19+'Hudson Moreira'!D19+'Eber Lucas'!D19)/3,0)</f>
        <v>12</v>
      </c>
      <c r="E19" s="5">
        <f>ROUNDUP(('Pedro Henrique'!E19+'Hudson Moreira'!E19+'Eber Lucas'!E19)/3,0)</f>
        <v>17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ht="15.75" customHeight="1">
      <c r="A20" s="10" t="s">
        <v>24</v>
      </c>
      <c r="B20" s="11"/>
      <c r="C20" s="12">
        <f t="shared" ref="C20:E20" si="1">SUM(C2:C19)</f>
        <v>70</v>
      </c>
      <c r="D20" s="12">
        <f t="shared" si="1"/>
        <v>95</v>
      </c>
      <c r="E20" s="12">
        <f t="shared" si="1"/>
        <v>136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10" t="s">
        <v>25</v>
      </c>
      <c r="B21" s="11"/>
      <c r="C21" s="10">
        <f>ROUNDUP(((C20+(4*D20)+E20)/6),0)</f>
        <v>98</v>
      </c>
      <c r="D21" s="13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5.75" customHeight="1">
      <c r="A22" s="10" t="s">
        <v>26</v>
      </c>
      <c r="B22" s="11"/>
      <c r="C22" s="10">
        <f>((E20-C20)/6)</f>
        <v>11</v>
      </c>
      <c r="D22" s="13"/>
      <c r="E22" s="11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ht="15.75" customHeight="1">
      <c r="A23" s="14" t="s">
        <v>27</v>
      </c>
      <c r="B23" s="15"/>
      <c r="C23" s="3" t="s">
        <v>28</v>
      </c>
      <c r="D23" s="4" t="s">
        <v>29</v>
      </c>
      <c r="E23" s="5" t="s">
        <v>30</v>
      </c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16"/>
      <c r="B24" s="17"/>
      <c r="C24" s="3">
        <f>C21-C22</f>
        <v>87</v>
      </c>
      <c r="D24" s="4">
        <f>C21</f>
        <v>98</v>
      </c>
      <c r="E24" s="5">
        <f>C21+C22</f>
        <v>109</v>
      </c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</sheetData>
  <mergeCells count="7">
    <mergeCell ref="A23:B24"/>
    <mergeCell ref="A2:A19"/>
    <mergeCell ref="A20:B20"/>
    <mergeCell ref="A21:B21"/>
    <mergeCell ref="A22:B22"/>
    <mergeCell ref="C21:E21"/>
    <mergeCell ref="C22:E2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71"/>
    <col customWidth="1" min="2" max="2" width="40.14"/>
    <col customWidth="1" min="3" max="3" width="24.57"/>
    <col customWidth="1" min="4" max="4" width="26.86"/>
    <col customWidth="1" min="5" max="5" width="27.43"/>
    <col customWidth="1" min="6" max="6" width="9.14"/>
    <col customWidth="1" min="7" max="15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>
      <c r="A2" s="7" t="s">
        <v>31</v>
      </c>
      <c r="B2" s="2" t="s">
        <v>6</v>
      </c>
      <c r="C2" s="3">
        <f>('Pedro, Hudson, Eber'!C2)</f>
        <v>8</v>
      </c>
      <c r="D2" s="4">
        <f>('Pedro, Hudson, Eber'!D2)</f>
        <v>8</v>
      </c>
      <c r="E2" s="5">
        <f>('Pedro, Hudson, Eber'!E2)</f>
        <v>12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8"/>
      <c r="B3" s="2" t="s">
        <v>7</v>
      </c>
      <c r="C3" s="3">
        <f>('Pedro, Hudson, Eber'!C3)</f>
        <v>2</v>
      </c>
      <c r="D3" s="4">
        <f>('Pedro, Hudson, Eber'!D3)</f>
        <v>3</v>
      </c>
      <c r="E3" s="5">
        <f>('Pedro, Hudson, Eber'!E3)</f>
        <v>4</v>
      </c>
      <c r="F3" s="6"/>
      <c r="G3" s="6"/>
      <c r="H3" s="6"/>
      <c r="I3" s="6"/>
      <c r="J3" s="6"/>
      <c r="K3" s="6"/>
      <c r="L3" s="6"/>
      <c r="M3" s="6"/>
      <c r="N3" s="6"/>
      <c r="O3" s="6"/>
    </row>
    <row r="4">
      <c r="A4" s="8"/>
      <c r="B4" s="2" t="s">
        <v>8</v>
      </c>
      <c r="C4" s="3">
        <f>('Pedro, Hudson, Eber'!C4)</f>
        <v>7</v>
      </c>
      <c r="D4" s="4">
        <f>('Pedro, Hudson, Eber'!D4)</f>
        <v>5</v>
      </c>
      <c r="E4" s="5">
        <f>('Pedro, Hudson, Eber'!E4)</f>
        <v>7</v>
      </c>
      <c r="F4" s="6"/>
      <c r="G4" s="6"/>
      <c r="H4" s="6"/>
      <c r="I4" s="6"/>
      <c r="J4" s="6"/>
      <c r="K4" s="6"/>
      <c r="L4" s="6"/>
      <c r="M4" s="6"/>
      <c r="N4" s="6"/>
      <c r="O4" s="6"/>
    </row>
    <row r="5">
      <c r="A5" s="8"/>
      <c r="B5" s="2" t="s">
        <v>9</v>
      </c>
      <c r="C5" s="3">
        <f>('Pedro, Hudson, Eber'!C5)</f>
        <v>3</v>
      </c>
      <c r="D5" s="4">
        <f>('Pedro, Hudson, Eber'!D5)</f>
        <v>2</v>
      </c>
      <c r="E5" s="5">
        <f>('Pedro, Hudson, Eber'!E5)</f>
        <v>3</v>
      </c>
      <c r="F5" s="6"/>
      <c r="G5" s="6"/>
      <c r="H5" s="6"/>
      <c r="I5" s="6"/>
      <c r="J5" s="6"/>
      <c r="K5" s="6"/>
      <c r="L5" s="6"/>
      <c r="M5" s="6"/>
      <c r="N5" s="6"/>
      <c r="O5" s="6"/>
    </row>
    <row r="6">
      <c r="A6" s="8"/>
      <c r="B6" s="2" t="s">
        <v>10</v>
      </c>
      <c r="C6" s="3">
        <f>('Pedro, Hudson, Eber'!C6)</f>
        <v>3</v>
      </c>
      <c r="D6" s="4">
        <f>('Pedro, Hudson, Eber'!D6)</f>
        <v>4</v>
      </c>
      <c r="E6" s="5">
        <f>('Pedro, Hudson, Eber'!E6)</f>
        <v>5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>
      <c r="A7" s="8"/>
      <c r="B7" s="2" t="s">
        <v>11</v>
      </c>
      <c r="C7" s="3">
        <f>('Pedro, Hudson, Eber'!C7)</f>
        <v>2</v>
      </c>
      <c r="D7" s="4">
        <f>('Pedro, Hudson, Eber'!D7)</f>
        <v>3</v>
      </c>
      <c r="E7" s="5">
        <f>('Pedro, Hudson, Eber'!E7)</f>
        <v>4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>
      <c r="A8" s="8"/>
      <c r="B8" s="2" t="s">
        <v>12</v>
      </c>
      <c r="C8" s="3">
        <f>('Pedro, Hudson, Eber'!C8)</f>
        <v>3</v>
      </c>
      <c r="D8" s="4">
        <f>('Pedro, Hudson, Eber'!D8)</f>
        <v>5</v>
      </c>
      <c r="E8" s="5">
        <f>('Pedro, Hudson, Eber'!E8)</f>
        <v>7</v>
      </c>
      <c r="F8" s="6"/>
      <c r="G8" s="6"/>
      <c r="H8" s="6"/>
      <c r="I8" s="6"/>
      <c r="J8" s="6"/>
      <c r="K8" s="6"/>
      <c r="L8" s="6"/>
      <c r="M8" s="6"/>
      <c r="N8" s="6"/>
      <c r="O8" s="6"/>
    </row>
    <row r="9">
      <c r="A9" s="8"/>
      <c r="B9" s="2" t="s">
        <v>13</v>
      </c>
      <c r="C9" s="3">
        <f>('Pedro, Hudson, Eber'!C9)</f>
        <v>2</v>
      </c>
      <c r="D9" s="4">
        <f>('Pedro, Hudson, Eber'!D9)</f>
        <v>2</v>
      </c>
      <c r="E9" s="5">
        <f>('Pedro, Hudson, Eber'!E9)</f>
        <v>3</v>
      </c>
      <c r="F9" s="6"/>
      <c r="G9" s="6"/>
      <c r="H9" s="6"/>
      <c r="I9" s="6"/>
      <c r="J9" s="6"/>
      <c r="K9" s="6"/>
      <c r="L9" s="6"/>
      <c r="M9" s="6"/>
      <c r="N9" s="6"/>
      <c r="O9" s="6"/>
    </row>
    <row r="10">
      <c r="A10" s="8"/>
      <c r="B10" s="2" t="s">
        <v>14</v>
      </c>
      <c r="C10" s="3">
        <f>('Pedro, Hudson, Eber'!C10)</f>
        <v>3</v>
      </c>
      <c r="D10" s="4">
        <f>('Pedro, Hudson, Eber'!D10)</f>
        <v>5</v>
      </c>
      <c r="E10" s="5">
        <f>('Pedro, Hudson, Eber'!E10)</f>
        <v>7</v>
      </c>
      <c r="F10" s="6"/>
      <c r="G10" s="6"/>
      <c r="H10" s="6"/>
      <c r="I10" s="6"/>
      <c r="J10" s="6"/>
      <c r="K10" s="6"/>
      <c r="L10" s="6"/>
      <c r="M10" s="6"/>
      <c r="N10" s="6"/>
      <c r="O10" s="6"/>
    </row>
    <row r="11">
      <c r="A11" s="8"/>
      <c r="B11" s="2" t="s">
        <v>15</v>
      </c>
      <c r="C11" s="3">
        <f>('Pedro, Hudson, Eber'!C11)</f>
        <v>2</v>
      </c>
      <c r="D11" s="4">
        <f>('Pedro, Hudson, Eber'!D11)</f>
        <v>3</v>
      </c>
      <c r="E11" s="5">
        <f>('Pedro, Hudson, Eber'!E11)</f>
        <v>4</v>
      </c>
      <c r="F11" s="6"/>
      <c r="G11" s="6"/>
      <c r="H11" s="6"/>
      <c r="I11" s="6"/>
      <c r="J11" s="6"/>
      <c r="K11" s="6"/>
      <c r="L11" s="6"/>
      <c r="M11" s="6"/>
      <c r="N11" s="6"/>
      <c r="O11" s="6"/>
    </row>
    <row r="12">
      <c r="A12" s="8"/>
      <c r="B12" s="2" t="s">
        <v>16</v>
      </c>
      <c r="C12" s="3">
        <f>('Pedro, Hudson, Eber'!C12)</f>
        <v>2</v>
      </c>
      <c r="D12" s="4">
        <f>('Pedro, Hudson, Eber'!D12)</f>
        <v>3</v>
      </c>
      <c r="E12" s="5">
        <f>('Pedro, Hudson, Eber'!E12)</f>
        <v>4</v>
      </c>
      <c r="F12" s="6"/>
      <c r="G12" s="6"/>
      <c r="H12" s="6"/>
      <c r="I12" s="6"/>
      <c r="J12" s="6"/>
      <c r="K12" s="6"/>
      <c r="L12" s="6"/>
      <c r="M12" s="6"/>
      <c r="N12" s="6"/>
      <c r="O12" s="6"/>
    </row>
    <row r="13">
      <c r="A13" s="8"/>
      <c r="B13" s="2" t="s">
        <v>17</v>
      </c>
      <c r="C13" s="3">
        <f>('Pedro, Hudson, Eber'!C13)</f>
        <v>3</v>
      </c>
      <c r="D13" s="4">
        <f>('Pedro, Hudson, Eber'!D13)</f>
        <v>5</v>
      </c>
      <c r="E13" s="5">
        <f>('Pedro, Hudson, Eber'!E13)</f>
        <v>7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>
      <c r="A14" s="8"/>
      <c r="B14" s="2" t="s">
        <v>18</v>
      </c>
      <c r="C14" s="3">
        <f>('Pedro, Hudson, Eber'!C14)</f>
        <v>2</v>
      </c>
      <c r="D14" s="4">
        <f>('Pedro, Hudson, Eber'!D14)</f>
        <v>3</v>
      </c>
      <c r="E14" s="5">
        <f>('Pedro, Hudson, Eber'!E14)</f>
        <v>4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>
      <c r="A15" s="8"/>
      <c r="B15" s="2" t="s">
        <v>19</v>
      </c>
      <c r="C15" s="3">
        <f>('Pedro, Hudson, Eber'!C15)</f>
        <v>5</v>
      </c>
      <c r="D15" s="4">
        <f>('Pedro, Hudson, Eber'!D15)</f>
        <v>9</v>
      </c>
      <c r="E15" s="5">
        <f>('Pedro, Hudson, Eber'!E15)</f>
        <v>11</v>
      </c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A16" s="8"/>
      <c r="B16" s="2" t="s">
        <v>20</v>
      </c>
      <c r="C16" s="3">
        <f>('Pedro, Hudson, Eber'!C16)</f>
        <v>3</v>
      </c>
      <c r="D16" s="4">
        <f>('Pedro, Hudson, Eber'!D16)</f>
        <v>5</v>
      </c>
      <c r="E16" s="5">
        <f>('Pedro, Hudson, Eber'!E16)</f>
        <v>7</v>
      </c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A17" s="8"/>
      <c r="B17" s="2" t="s">
        <v>21</v>
      </c>
      <c r="C17" s="3">
        <f>('Pedro, Hudson, Eber'!C17)</f>
        <v>2</v>
      </c>
      <c r="D17" s="4">
        <f>('Pedro, Hudson, Eber'!D17)</f>
        <v>3</v>
      </c>
      <c r="E17" s="5">
        <f>('Pedro, Hudson, Eber'!E17)</f>
        <v>4</v>
      </c>
      <c r="F17" s="6"/>
      <c r="G17" s="6"/>
      <c r="H17" s="6"/>
      <c r="I17" s="6"/>
      <c r="J17" s="6"/>
      <c r="K17" s="6"/>
      <c r="L17" s="6"/>
      <c r="M17" s="6"/>
      <c r="N17" s="6"/>
      <c r="O17" s="6"/>
    </row>
    <row r="18">
      <c r="A18" s="8"/>
      <c r="B18" s="2" t="s">
        <v>22</v>
      </c>
      <c r="C18" s="3">
        <f>('Pedro, Hudson, Eber'!C18)</f>
        <v>11</v>
      </c>
      <c r="D18" s="4">
        <f>('Pedro, Hudson, Eber'!D18)</f>
        <v>15</v>
      </c>
      <c r="E18" s="5">
        <f>('Pedro, Hudson, Eber'!E18)</f>
        <v>26</v>
      </c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A19" s="9"/>
      <c r="B19" s="2" t="s">
        <v>23</v>
      </c>
      <c r="C19" s="3">
        <f>('Pedro, Hudson, Eber'!C19)</f>
        <v>7</v>
      </c>
      <c r="D19" s="4">
        <f>('Pedro, Hudson, Eber'!D19)</f>
        <v>12</v>
      </c>
      <c r="E19" s="5">
        <f>('Pedro, Hudson, Eber'!E19)</f>
        <v>17</v>
      </c>
      <c r="F19" s="6"/>
      <c r="G19" s="6"/>
      <c r="H19" s="6"/>
      <c r="I19" s="6"/>
      <c r="J19" s="6"/>
      <c r="K19" s="6"/>
      <c r="L19" s="6"/>
      <c r="M19" s="6"/>
      <c r="N19" s="6"/>
      <c r="O19" s="6"/>
    </row>
    <row r="20" ht="15.75" customHeight="1">
      <c r="A20" s="10" t="s">
        <v>24</v>
      </c>
      <c r="B20" s="11"/>
      <c r="C20" s="12">
        <f t="shared" ref="C20:E20" si="1">SUM(C2:C19)</f>
        <v>70</v>
      </c>
      <c r="D20" s="12">
        <f t="shared" si="1"/>
        <v>95</v>
      </c>
      <c r="E20" s="12">
        <f t="shared" si="1"/>
        <v>136</v>
      </c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10" t="s">
        <v>25</v>
      </c>
      <c r="B21" s="11"/>
      <c r="C21" s="10">
        <f>ROUNDUP(((C20+(4*D20)+E20)/6),0)</f>
        <v>98</v>
      </c>
      <c r="D21" s="13"/>
      <c r="E21" s="11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ht="15.75" customHeight="1">
      <c r="A22" s="10" t="s">
        <v>26</v>
      </c>
      <c r="B22" s="11"/>
      <c r="C22" s="10">
        <f>((E20-C20)/6)</f>
        <v>11</v>
      </c>
      <c r="D22" s="13"/>
      <c r="E22" s="11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ht="15.75" customHeight="1">
      <c r="A23" s="14" t="s">
        <v>27</v>
      </c>
      <c r="B23" s="15"/>
      <c r="C23" s="3" t="s">
        <v>28</v>
      </c>
      <c r="D23" s="4" t="s">
        <v>29</v>
      </c>
      <c r="E23" s="5" t="s">
        <v>30</v>
      </c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16"/>
      <c r="B24" s="17"/>
      <c r="C24" s="3">
        <f>C21-C22</f>
        <v>87</v>
      </c>
      <c r="D24" s="4">
        <f>C21</f>
        <v>98</v>
      </c>
      <c r="E24" s="5">
        <f>C21+C22</f>
        <v>109</v>
      </c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>
      <c r="A26" s="18" t="s">
        <v>32</v>
      </c>
      <c r="B26" s="18">
        <f>ROUNDUP(C24/8,0)</f>
        <v>11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>
      <c r="A27" s="18" t="s">
        <v>33</v>
      </c>
      <c r="B27" s="18">
        <f>ROUNDUP(D24/8,0)</f>
        <v>13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>
      <c r="A28" s="18" t="s">
        <v>34</v>
      </c>
      <c r="B28" s="18">
        <f>ROUNDUP(E24/8,0)</f>
        <v>14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</sheetData>
  <mergeCells count="7">
    <mergeCell ref="A23:B24"/>
    <mergeCell ref="A2:A19"/>
    <mergeCell ref="A20:B20"/>
    <mergeCell ref="A21:B21"/>
    <mergeCell ref="A22:B22"/>
    <mergeCell ref="C21:E21"/>
    <mergeCell ref="C22:E22"/>
  </mergeCells>
  <printOptions/>
  <pageMargins bottom="0.787401575" footer="0.0" header="0.0" left="0.511811024" right="0.511811024" top="0.787401575"/>
  <pageSetup paperSize="9" orientation="portrait"/>
  <drawing r:id="rId1"/>
</worksheet>
</file>