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a/Documents/STARTUP LOGISTICS/Customer Quotes/"/>
    </mc:Choice>
  </mc:AlternateContent>
  <xr:revisionPtr revIDLastSave="0" documentId="13_ncr:1_{1C7F1D60-ED34-C64E-AEF1-C948499E17A0}" xr6:coauthVersionLast="47" xr6:coauthVersionMax="47" xr10:uidLastSave="{00000000-0000-0000-0000-000000000000}"/>
  <bookViews>
    <workbookView xWindow="29400" yWindow="0" windowWidth="38400" windowHeight="21600" xr2:uid="{CED5B7F1-D212-B049-87C7-B6EAEF7367F7}"/>
  </bookViews>
  <sheets>
    <sheet name="PROPOSAL EU" sheetId="1" r:id="rId1"/>
    <sheet name="COURIER EU" sheetId="7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9" i="1"/>
  <c r="B4" i="5" l="1"/>
  <c r="F3" i="5" l="1"/>
  <c r="F4" i="5" s="1"/>
  <c r="F6" i="5" s="1"/>
  <c r="D3" i="5"/>
  <c r="D4" i="5" s="1"/>
  <c r="D6" i="5" s="1"/>
  <c r="B3" i="5"/>
  <c r="B6" i="5" s="1"/>
  <c r="C21" i="1" l="1"/>
  <c r="C12" i="1" l="1"/>
</calcChain>
</file>

<file path=xl/sharedStrings.xml><?xml version="1.0" encoding="utf-8"?>
<sst xmlns="http://schemas.openxmlformats.org/spreadsheetml/2006/main" count="163" uniqueCount="151">
  <si>
    <t>SKU'S</t>
  </si>
  <si>
    <t>PALLETS</t>
  </si>
  <si>
    <t>Other info</t>
  </si>
  <si>
    <t>Product type</t>
  </si>
  <si>
    <t>Saturday / Sunday</t>
  </si>
  <si>
    <t>Labour charge (per hour)</t>
  </si>
  <si>
    <t>Weekend surcharge applicable (per hour)</t>
  </si>
  <si>
    <t>Goods In</t>
  </si>
  <si>
    <t>Per inbound - shipment</t>
  </si>
  <si>
    <t>Provision of Pallets</t>
  </si>
  <si>
    <t>Shrink wrapping</t>
  </si>
  <si>
    <t>Customer services (per hour)</t>
  </si>
  <si>
    <t xml:space="preserve">Sourcing of product </t>
  </si>
  <si>
    <t>Eg: sourcing of boxes/materials cost +</t>
  </si>
  <si>
    <t xml:space="preserve">Duties / Taxes sent to non UK </t>
  </si>
  <si>
    <t>TOTAL</t>
  </si>
  <si>
    <t xml:space="preserve">WAREHOUSE VALUE ADDED </t>
  </si>
  <si>
    <t xml:space="preserve">Costs plus </t>
  </si>
  <si>
    <t>Building kits</t>
  </si>
  <si>
    <t>For large orders</t>
  </si>
  <si>
    <t>Leaflets</t>
  </si>
  <si>
    <t>Fuel Surcharge</t>
  </si>
  <si>
    <t>B2B ORDERS</t>
  </si>
  <si>
    <t>As per attached pallet rates</t>
  </si>
  <si>
    <t>Total</t>
  </si>
  <si>
    <t>COST</t>
  </si>
  <si>
    <t xml:space="preserve">ANNUAL </t>
  </si>
  <si>
    <t>MONTHLY</t>
  </si>
  <si>
    <t>QTY</t>
  </si>
  <si>
    <t>Labour charge</t>
  </si>
  <si>
    <t>Hourly charge based on processing and picking trade orders</t>
  </si>
  <si>
    <t>per pallet</t>
  </si>
  <si>
    <t>Picking charge per UNIT (B2B)</t>
  </si>
  <si>
    <t xml:space="preserve">ADMIN </t>
  </si>
  <si>
    <t>Gift Notes</t>
  </si>
  <si>
    <t xml:space="preserve">Additional </t>
  </si>
  <si>
    <t>Non-Conformance charges are due if you don’t adhere to our Goods In Process. (https://www.scale3pl.co.uk/goodsin)</t>
  </si>
  <si>
    <t xml:space="preserve">Our Standard T&amp;Cs will apply. </t>
  </si>
  <si>
    <t>Unloading 20ft containers</t>
  </si>
  <si>
    <t>Unloading 40ft containers</t>
  </si>
  <si>
    <t>Costs may change, please visit the Customer Portal regularly to keep up to date (https://www.scale3pl.co.uk/support-portal)</t>
  </si>
  <si>
    <t>Storage - (Pallet per week)</t>
  </si>
  <si>
    <t>Storage - (Shelves per week)</t>
  </si>
  <si>
    <t>Storage - (Picking Bins per week)</t>
  </si>
  <si>
    <t>Order Charge</t>
  </si>
  <si>
    <t>Picking Charge (per Unit)</t>
  </si>
  <si>
    <t>Courier Charge</t>
  </si>
  <si>
    <t xml:space="preserve">Packaging Charge </t>
  </si>
  <si>
    <t>BRAND PROFILE:</t>
  </si>
  <si>
    <t>Invoices are generated every Friday.</t>
  </si>
  <si>
    <t>Payment is due 14 days from date of Invoice via Direct Debit.</t>
  </si>
  <si>
    <t>MONTHLY VARIABLE (Goods In)</t>
  </si>
  <si>
    <t>As per attached parcel rates</t>
  </si>
  <si>
    <t>Couriers Pallet Delievery</t>
  </si>
  <si>
    <t>Couriers Parcel Delivery</t>
  </si>
  <si>
    <t>Storage of customer owned packaging is stored at £5.95 per week</t>
  </si>
  <si>
    <t>Please visit our website for packaging costs (https://www.scale3pl.co.uk/packaging)</t>
  </si>
  <si>
    <t>Returns with incur additional charges, including preprocessing and handling charges</t>
  </si>
  <si>
    <t>PALLET (MONTHLY)</t>
  </si>
  <si>
    <t>SHELF (MONTHLY)</t>
  </si>
  <si>
    <t>BIN (MONTHLY)</t>
  </si>
  <si>
    <t>DTC APPROX COSTS - BASED ON :</t>
  </si>
  <si>
    <t>ORDER PER MONTH</t>
  </si>
  <si>
    <t>PICKS PER ORDER</t>
  </si>
  <si>
    <t>LICENSE FEES / VARIABLE STORAGE</t>
  </si>
  <si>
    <t>Picking Charge (per Carton)</t>
  </si>
  <si>
    <t>*9% fuel surcharge</t>
  </si>
  <si>
    <t>Subject to change - Note Fuel Surcharges Apply</t>
  </si>
  <si>
    <t>SPRING</t>
  </si>
  <si>
    <t>0-250g</t>
  </si>
  <si>
    <t>500g</t>
  </si>
  <si>
    <t>750g</t>
  </si>
  <si>
    <t>1kg</t>
  </si>
  <si>
    <t>2kg</t>
  </si>
  <si>
    <t>3kg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</si>
  <si>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</si>
  <si>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</si>
  <si>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</si>
  <si>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</si>
  <si>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</si>
  <si>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</si>
  <si>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</si>
  <si>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</si>
  <si>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</si>
  <si>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</si>
  <si>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</si>
  <si>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</si>
  <si>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</si>
  <si>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</si>
  <si>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</si>
  <si>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</si>
  <si>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</si>
  <si>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</si>
  <si>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</si>
  <si>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</si>
  <si>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</si>
  <si>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</si>
  <si>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</si>
  <si>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</si>
  <si>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</si>
  <si>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</si>
  <si>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</si>
  <si>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Spain Balearic Islands</t>
  </si>
  <si>
    <t>NON EU COUNTRIES</t>
  </si>
  <si>
    <t>NORWAY</t>
  </si>
  <si>
    <t>SWITZERLAND</t>
  </si>
  <si>
    <t>UNITED KINGDOM</t>
  </si>
  <si>
    <t>FUEL SURCHARGES WILL ALSO APPLY</t>
  </si>
  <si>
    <t>DPD</t>
  </si>
  <si>
    <t>0&gt;30KG</t>
  </si>
  <si>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</si>
  <si>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</si>
  <si>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</si>
  <si>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</si>
  <si>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</si>
  <si>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</si>
  <si>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</si>
  <si>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</si>
  <si>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</si>
  <si>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</si>
  <si>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</si>
  <si>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</si>
  <si>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</si>
  <si>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</si>
  <si>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</si>
  <si>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</si>
  <si>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</si>
  <si>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</si>
  <si>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</si>
  <si>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</si>
  <si>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</si>
  <si>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</si>
  <si>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</si>
  <si>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</si>
  <si>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</si>
  <si>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Full pallet picks</t>
  </si>
  <si>
    <t>FBA - PREP</t>
  </si>
  <si>
    <t>see below label costs</t>
  </si>
  <si>
    <t>Packaging: Large Case Labels</t>
  </si>
  <si>
    <t>Packaging: Rework labels</t>
  </si>
  <si>
    <t>per carton</t>
  </si>
  <si>
    <t>SEE EU COURIER TABS</t>
  </si>
  <si>
    <t>License Fee</t>
  </si>
  <si>
    <t>per item picked</t>
  </si>
  <si>
    <t>SOFTWARE AND ZAC SUPPORT</t>
  </si>
  <si>
    <t>ORDER RECEIPT</t>
  </si>
  <si>
    <t>Dependent on size of order (0.39-0.89 cents)</t>
  </si>
  <si>
    <t>%</t>
  </si>
  <si>
    <t>FOR B2B CASE PICKING</t>
  </si>
  <si>
    <t>NUTRIOP</t>
  </si>
  <si>
    <t>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</si>
</sst>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164" formatCode="_([$€-2]\ * #,##0.00_);_([$€-2]\ * \(#,##0.00\);_([$€-2]\ * &quot;-&quot;??_);_(@_)"/>
    <numFmt numFmtId="165" formatCode="[$€-2]\ #,##0.00"/>
  </numFmts>
  <fonts count="1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1"/>
      <name val="Cervo Medium"/>
    </font>
    <font>
      <sz val="22"/>
      <color theme="1"/>
      <name val="Cervo Medium"/>
    </font>
    <font>
      <sz val="24"/>
      <color theme="0"/>
      <name val="Cervo Medium"/>
    </font>
    <font>
      <b/>
      <sz val="16"/>
      <color theme="1"/>
      <name val="Arial"/>
      <family val="2"/>
    </font>
    <font>
      <b/>
      <sz val="16"/>
      <color theme="1"/>
      <name val="Cervo Medium"/>
    </font>
    <font>
      <sz val="12"/>
      <name val="Calibri"/>
      <family val="2"/>
    </font>
    <font>
      <sz val="12"/>
      <color rgb="FF00206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0"/>
      <name val="Cervo Medium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4394"/>
        <bgColor indexed="64"/>
      </patternFill>
    </fill>
    <fill>
      <patternFill patternType="solid">
        <fgColor rgb="FF50A8B0"/>
        <bgColor rgb="FF50A8B0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/>
      <diagonal/>
    </border>
    <border>
      <left style="thin">
        <color theme="2"/>
      </left>
      <right/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/>
    <xf numFmtId="0" fontId="1" fillId="2" borderId="2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/>
    <xf numFmtId="44" fontId="1" fillId="2" borderId="1" xfId="0" applyNumberFormat="1" applyFont="1" applyFill="1" applyBorder="1"/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10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1" fillId="2" borderId="11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/>
    <xf numFmtId="1" fontId="1" fillId="2" borderId="1" xfId="0" applyNumberFormat="1" applyFont="1" applyFill="1" applyBorder="1"/>
    <xf numFmtId="44" fontId="1" fillId="2" borderId="0" xfId="0" applyNumberFormat="1" applyFont="1" applyFill="1"/>
    <xf numFmtId="0" fontId="1" fillId="0" borderId="10" xfId="0" applyFont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8" xfId="0" applyFont="1" applyFill="1" applyBorder="1"/>
    <xf numFmtId="0" fontId="3" fillId="2" borderId="8" xfId="0" applyFont="1" applyFill="1" applyBorder="1"/>
    <xf numFmtId="9" fontId="1" fillId="2" borderId="22" xfId="0" applyNumberFormat="1" applyFont="1" applyFill="1" applyBorder="1"/>
    <xf numFmtId="44" fontId="3" fillId="2" borderId="0" xfId="1" applyFont="1" applyFill="1"/>
    <xf numFmtId="44" fontId="3" fillId="2" borderId="1" xfId="1" applyFont="1" applyFill="1" applyBorder="1"/>
    <xf numFmtId="44" fontId="3" fillId="2" borderId="0" xfId="1" applyFont="1" applyFill="1" applyAlignment="1">
      <alignment horizontal="left" vertical="center"/>
    </xf>
    <xf numFmtId="44" fontId="3" fillId="2" borderId="7" xfId="1" applyFont="1" applyFill="1" applyBorder="1"/>
    <xf numFmtId="44" fontId="3" fillId="2" borderId="15" xfId="1" applyFont="1" applyFill="1" applyBorder="1"/>
    <xf numFmtId="44" fontId="3" fillId="2" borderId="0" xfId="1" applyFont="1" applyFill="1" applyBorder="1"/>
    <xf numFmtId="44" fontId="3" fillId="2" borderId="20" xfId="1" applyFont="1" applyFill="1" applyBorder="1"/>
    <xf numFmtId="0" fontId="4" fillId="6" borderId="24" xfId="0" applyFont="1" applyFill="1" applyBorder="1" applyAlignment="1">
      <alignment horizontal="center" vertical="center" wrapText="1"/>
    </xf>
    <xf numFmtId="0" fontId="1" fillId="2" borderId="26" xfId="0" applyFont="1" applyFill="1" applyBorder="1"/>
    <xf numFmtId="0" fontId="1" fillId="2" borderId="28" xfId="0" applyFont="1" applyFill="1" applyBorder="1"/>
    <xf numFmtId="0" fontId="1" fillId="0" borderId="28" xfId="0" applyFont="1" applyBorder="1" applyAlignment="1">
      <alignment horizontal="left" vertical="center"/>
    </xf>
    <xf numFmtId="0" fontId="6" fillId="7" borderId="25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6" borderId="23" xfId="0" applyFont="1" applyFill="1" applyBorder="1" applyAlignment="1">
      <alignment horizontal="center" vertical="center"/>
    </xf>
    <xf numFmtId="164" fontId="1" fillId="2" borderId="8" xfId="1" applyNumberFormat="1" applyFont="1" applyFill="1" applyBorder="1" applyAlignment="1">
      <alignment horizontal="left" vertical="center"/>
    </xf>
    <xf numFmtId="164" fontId="3" fillId="0" borderId="27" xfId="1" applyNumberFormat="1" applyFont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/>
    </xf>
    <xf numFmtId="164" fontId="3" fillId="2" borderId="1" xfId="1" applyNumberFormat="1" applyFont="1" applyFill="1" applyBorder="1" applyAlignment="1">
      <alignment horizontal="right" vertical="center"/>
    </xf>
    <xf numFmtId="164" fontId="3" fillId="3" borderId="12" xfId="1" applyNumberFormat="1" applyFont="1" applyFill="1" applyBorder="1" applyAlignment="1">
      <alignment horizontal="right" vertical="center"/>
    </xf>
    <xf numFmtId="164" fontId="3" fillId="2" borderId="12" xfId="1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44" fontId="3" fillId="2" borderId="1" xfId="1" applyFont="1" applyFill="1" applyBorder="1" applyAlignment="1">
      <alignment horizontal="right" vertical="center"/>
    </xf>
    <xf numFmtId="44" fontId="1" fillId="2" borderId="10" xfId="0" applyNumberFormat="1" applyFont="1" applyFill="1" applyBorder="1"/>
    <xf numFmtId="44" fontId="1" fillId="2" borderId="9" xfId="0" applyNumberFormat="1" applyFont="1" applyFill="1" applyBorder="1" applyAlignment="1">
      <alignment horizontal="left" vertical="center"/>
    </xf>
    <xf numFmtId="44" fontId="1" fillId="2" borderId="8" xfId="0" applyNumberFormat="1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34" xfId="0" applyFont="1" applyBorder="1"/>
    <xf numFmtId="0" fontId="8" fillId="0" borderId="35" xfId="0" applyFont="1" applyBorder="1"/>
    <xf numFmtId="0" fontId="11" fillId="0" borderId="35" xfId="0" applyFont="1" applyBorder="1"/>
    <xf numFmtId="0" fontId="12" fillId="0" borderId="35" xfId="0" applyFont="1" applyBorder="1"/>
    <xf numFmtId="0" fontId="8" fillId="0" borderId="36" xfId="0" applyFont="1" applyBorder="1"/>
    <xf numFmtId="0" fontId="14" fillId="0" borderId="38" xfId="0" applyFont="1" applyBorder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8" fillId="0" borderId="39" xfId="0" applyFont="1" applyBorder="1"/>
    <xf numFmtId="0" fontId="14" fillId="0" borderId="40" xfId="0" applyFont="1" applyBorder="1" applyAlignment="1">
      <alignment vertical="center"/>
    </xf>
    <xf numFmtId="0" fontId="5" fillId="0" borderId="41" xfId="0" applyFont="1" applyBorder="1"/>
    <xf numFmtId="0" fontId="14" fillId="0" borderId="42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5" fillId="0" borderId="45" xfId="0" applyFont="1" applyBorder="1"/>
    <xf numFmtId="0" fontId="14" fillId="0" borderId="46" xfId="0" applyFont="1" applyBorder="1" applyAlignment="1">
      <alignment vertical="center"/>
    </xf>
    <xf numFmtId="0" fontId="5" fillId="0" borderId="47" xfId="0" applyFont="1" applyBorder="1"/>
    <xf numFmtId="164" fontId="5" fillId="0" borderId="0" xfId="0" applyNumberFormat="1" applyFont="1" applyAlignment="1">
      <alignment wrapText="1"/>
    </xf>
    <xf numFmtId="0" fontId="14" fillId="0" borderId="48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44" fontId="16" fillId="0" borderId="0" xfId="0" applyNumberFormat="1" applyFont="1"/>
    <xf numFmtId="44" fontId="11" fillId="0" borderId="0" xfId="0" applyNumberFormat="1" applyFont="1"/>
    <xf numFmtId="0" fontId="8" fillId="0" borderId="53" xfId="0" applyFont="1" applyBorder="1"/>
    <xf numFmtId="44" fontId="16" fillId="0" borderId="53" xfId="0" applyNumberFormat="1" applyFont="1" applyBorder="1"/>
    <xf numFmtId="0" fontId="8" fillId="0" borderId="54" xfId="0" applyFont="1" applyBorder="1"/>
    <xf numFmtId="0" fontId="8" fillId="0" borderId="0" xfId="0" applyFont="1" applyAlignment="1">
      <alignment horizontal="center"/>
    </xf>
    <xf numFmtId="165" fontId="0" fillId="0" borderId="0" xfId="0" applyNumberFormat="1"/>
    <xf numFmtId="0" fontId="8" fillId="0" borderId="39" xfId="0" applyFont="1" applyBorder="1" applyAlignment="1">
      <alignment horizontal="center"/>
    </xf>
    <xf numFmtId="165" fontId="0" fillId="0" borderId="46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0" fontId="17" fillId="0" borderId="53" xfId="0" applyFont="1" applyBorder="1"/>
    <xf numFmtId="164" fontId="3" fillId="2" borderId="0" xfId="1" applyNumberFormat="1" applyFont="1" applyFill="1" applyBorder="1" applyAlignment="1">
      <alignment horizontal="right" vertical="center"/>
    </xf>
    <xf numFmtId="164" fontId="1" fillId="3" borderId="8" xfId="1" applyNumberFormat="1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0" borderId="32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textRotation="90" wrapText="1"/>
    </xf>
    <xf numFmtId="0" fontId="13" fillId="0" borderId="37" xfId="0" applyFont="1" applyBorder="1"/>
    <xf numFmtId="0" fontId="13" fillId="0" borderId="52" xfId="0" applyFont="1" applyBorder="1"/>
    <xf numFmtId="0" fontId="10" fillId="8" borderId="55" xfId="0" applyFont="1" applyFill="1" applyBorder="1" applyAlignment="1">
      <alignment horizontal="center" vertical="center" textRotation="90" wrapText="1"/>
    </xf>
    <xf numFmtId="0" fontId="13" fillId="0" borderId="2" xfId="0" applyFont="1" applyBorder="1"/>
    <xf numFmtId="0" fontId="13" fillId="0" borderId="3" xfId="0" applyFont="1" applyBorder="1"/>
    <xf numFmtId="0" fontId="8" fillId="0" borderId="0" xfId="0" applyFont="1" applyAlignment="1">
      <alignment horizontal="left" wrapText="1"/>
    </xf>
    <xf numFmtId="0" fontId="0" fillId="0" borderId="0" xfId="0"/>
    <xf numFmtId="0" fontId="13" fillId="0" borderId="39" xfId="0" applyFont="1" applyBorder="1"/>
    <xf numFmtId="0" fontId="3" fillId="5" borderId="1" xfId="0" applyFont="1" applyFill="1" applyBorder="1" applyAlignment="1">
      <alignment horizontal="center"/>
    </xf>
    <xf numFmtId="44" fontId="1" fillId="0" borderId="9" xfId="0" applyNumberFormat="1" applyFont="1" applyFill="1" applyBorder="1" applyAlignment="1">
      <alignment horizontal="left" vertical="center"/>
    </xf>
    <xf numFmtId="44" fontId="1" fillId="0" borderId="8" xfId="0" applyNumberFormat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right" vertical="center"/>
    </xf>
    <xf numFmtId="44" fontId="1" fillId="0" borderId="1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4394"/>
      <color rgb="FFFF38F3"/>
      <color rgb="FF151289"/>
      <color rgb="FF161096"/>
      <color rgb="FF5A7E91"/>
      <color rgb="FF92DBB8"/>
      <color rgb="FF6CDB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76200</xdr:rowOff>
    </xdr:from>
    <xdr:to>
      <xdr:col>0</xdr:col>
      <xdr:colOff>3987800</xdr:colOff>
      <xdr:row>3</xdr:row>
      <xdr:rowOff>122885</xdr:rowOff>
    </xdr:to>
    <xdr:pic>
      <xdr:nvPicPr>
        <xdr:cNvPr id="3" name="Picture 2" descr="Scale 3PL">
          <a:extLst>
            <a:ext uri="{FF2B5EF4-FFF2-40B4-BE49-F238E27FC236}">
              <a16:creationId xmlns:a16="http://schemas.microsoft.com/office/drawing/2014/main" id="{0ACE60C8-8B68-CB5D-9BDB-403DB350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6200"/>
          <a:ext cx="3886200" cy="1215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25401</xdr:rowOff>
    </xdr:from>
    <xdr:to>
      <xdr:col>2</xdr:col>
      <xdr:colOff>1485900</xdr:colOff>
      <xdr:row>3</xdr:row>
      <xdr:rowOff>190501</xdr:rowOff>
    </xdr:to>
    <xdr:pic>
      <xdr:nvPicPr>
        <xdr:cNvPr id="2" name="Picture 1" descr="Scale 3PL">
          <a:extLst>
            <a:ext uri="{FF2B5EF4-FFF2-40B4-BE49-F238E27FC236}">
              <a16:creationId xmlns:a16="http://schemas.microsoft.com/office/drawing/2014/main" id="{50241669-F77A-424E-A550-F29712A71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25401"/>
          <a:ext cx="2730500" cy="107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1117-C1A3-7F4D-8267-99E5A371133B}">
  <sheetPr>
    <pageSetUpPr fitToPage="1"/>
  </sheetPr>
  <dimension ref="A1:F60"/>
  <sheetViews>
    <sheetView tabSelected="1" workbookViewId="0">
      <selection activeCell="B16" sqref="B16"/>
    </sheetView>
  </sheetViews>
  <sheetFormatPr baseColWidth="10" defaultRowHeight="19" x14ac:dyDescent="0.25"/>
  <cols>
    <col min="1" max="1" width="54.83203125" style="1" bestFit="1" customWidth="1"/>
    <col min="2" max="2" width="11.6640625" style="1" customWidth="1"/>
    <col min="3" max="3" width="17" style="39" customWidth="1"/>
    <col min="4" max="4" width="58.33203125" style="1" customWidth="1"/>
    <col min="5" max="5" width="20.83203125" style="1" customWidth="1"/>
    <col min="6" max="6" width="22.1640625" style="1" customWidth="1"/>
    <col min="7" max="7" width="12" style="1" bestFit="1" customWidth="1"/>
    <col min="8" max="16384" width="10.83203125" style="1"/>
  </cols>
  <sheetData>
    <row r="1" spans="1:6" ht="38" customHeight="1" thickBot="1" x14ac:dyDescent="0.3">
      <c r="C1" s="53" t="s">
        <v>48</v>
      </c>
      <c r="D1" s="46" t="s">
        <v>149</v>
      </c>
    </row>
    <row r="2" spans="1:6" ht="35" customHeight="1" x14ac:dyDescent="0.25">
      <c r="B2"/>
      <c r="C2" s="11" t="s">
        <v>3</v>
      </c>
      <c r="D2" s="12" t="s">
        <v>150</v>
      </c>
    </row>
    <row r="3" spans="1:6" x14ac:dyDescent="0.25">
      <c r="C3" s="2" t="s">
        <v>0</v>
      </c>
      <c r="D3" s="3">
        <v>15</v>
      </c>
    </row>
    <row r="4" spans="1:6" x14ac:dyDescent="0.25">
      <c r="C4" s="2" t="s">
        <v>1</v>
      </c>
      <c r="D4" s="3"/>
    </row>
    <row r="5" spans="1:6" ht="20" thickBot="1" x14ac:dyDescent="0.3">
      <c r="C5" s="4" t="s">
        <v>2</v>
      </c>
      <c r="D5" s="5"/>
    </row>
    <row r="6" spans="1:6" ht="20" thickBot="1" x14ac:dyDescent="0.3"/>
    <row r="7" spans="1:6" ht="34" customHeight="1" thickBot="1" x14ac:dyDescent="0.3">
      <c r="A7" s="111" t="s">
        <v>64</v>
      </c>
      <c r="B7" s="112"/>
      <c r="C7" s="112"/>
      <c r="D7" s="113"/>
    </row>
    <row r="8" spans="1:6" x14ac:dyDescent="0.25">
      <c r="A8" s="109" t="s">
        <v>142</v>
      </c>
      <c r="B8" s="110"/>
      <c r="C8" s="55">
        <v>249</v>
      </c>
      <c r="D8" s="49" t="s">
        <v>144</v>
      </c>
    </row>
    <row r="9" spans="1:6" x14ac:dyDescent="0.25">
      <c r="A9" s="17" t="s">
        <v>41</v>
      </c>
      <c r="B9" s="54">
        <v>4.95</v>
      </c>
      <c r="C9" s="56"/>
      <c r="D9" s="18"/>
    </row>
    <row r="10" spans="1:6" x14ac:dyDescent="0.25">
      <c r="A10" s="17" t="s">
        <v>42</v>
      </c>
      <c r="B10" s="54">
        <v>1.95</v>
      </c>
      <c r="C10" s="57">
        <v>126.75</v>
      </c>
      <c r="D10" s="18"/>
    </row>
    <row r="11" spans="1:6" x14ac:dyDescent="0.25">
      <c r="A11" s="17" t="s">
        <v>43</v>
      </c>
      <c r="B11" s="54">
        <v>0.3</v>
      </c>
      <c r="C11" s="57"/>
      <c r="D11" s="18"/>
    </row>
    <row r="12" spans="1:6" ht="20" thickBot="1" x14ac:dyDescent="0.3">
      <c r="A12" s="19" t="s">
        <v>15</v>
      </c>
      <c r="B12" s="35"/>
      <c r="C12" s="58">
        <f>SUM(C8:C11)</f>
        <v>375.75</v>
      </c>
      <c r="D12" s="20"/>
    </row>
    <row r="13" spans="1:6" ht="20" thickBot="1" x14ac:dyDescent="0.3">
      <c r="A13" s="6"/>
      <c r="B13" s="6"/>
      <c r="C13" s="41"/>
      <c r="D13" s="6"/>
      <c r="E13" s="51" t="s">
        <v>62</v>
      </c>
      <c r="F13" s="52" t="s">
        <v>63</v>
      </c>
    </row>
    <row r="14" spans="1:6" ht="51" customHeight="1" thickBot="1" x14ac:dyDescent="0.3">
      <c r="A14" s="114" t="s">
        <v>61</v>
      </c>
      <c r="B14" s="115"/>
      <c r="C14" s="115"/>
      <c r="D14" s="116"/>
      <c r="E14" s="50">
        <v>100</v>
      </c>
      <c r="F14" s="50">
        <v>2</v>
      </c>
    </row>
    <row r="15" spans="1:6" x14ac:dyDescent="0.25">
      <c r="A15" s="47" t="s">
        <v>44</v>
      </c>
      <c r="B15" s="105">
        <v>1.5</v>
      </c>
      <c r="C15" s="57">
        <f>B15*E14</f>
        <v>150</v>
      </c>
      <c r="D15" s="48" t="s">
        <v>145</v>
      </c>
    </row>
    <row r="16" spans="1:6" x14ac:dyDescent="0.25">
      <c r="A16" s="14" t="s">
        <v>45</v>
      </c>
      <c r="B16" s="105">
        <v>0.45</v>
      </c>
      <c r="C16" s="57">
        <f>SUM(F14*E14)*B16</f>
        <v>90</v>
      </c>
      <c r="D16" s="13" t="s">
        <v>143</v>
      </c>
    </row>
    <row r="17" spans="1:6" x14ac:dyDescent="0.25">
      <c r="A17" s="14" t="s">
        <v>65</v>
      </c>
      <c r="B17" s="105">
        <v>0.89</v>
      </c>
      <c r="C17" s="57"/>
      <c r="D17" s="13" t="s">
        <v>148</v>
      </c>
    </row>
    <row r="18" spans="1:6" x14ac:dyDescent="0.25">
      <c r="A18" s="14" t="s">
        <v>47</v>
      </c>
      <c r="B18" s="54"/>
      <c r="C18" s="57"/>
      <c r="D18" s="24" t="s">
        <v>146</v>
      </c>
    </row>
    <row r="19" spans="1:6" x14ac:dyDescent="0.25">
      <c r="A19" s="14" t="s">
        <v>46</v>
      </c>
      <c r="B19" s="54"/>
      <c r="C19" s="57">
        <f>SUM(B19*E14)</f>
        <v>0</v>
      </c>
      <c r="D19" s="13" t="s">
        <v>141</v>
      </c>
    </row>
    <row r="20" spans="1:6" ht="20" thickBot="1" x14ac:dyDescent="0.3">
      <c r="A20" s="16" t="s">
        <v>21</v>
      </c>
      <c r="B20" s="38" t="s">
        <v>147</v>
      </c>
      <c r="C20" s="59"/>
      <c r="D20" s="15"/>
      <c r="E20" s="23"/>
    </row>
    <row r="21" spans="1:6" ht="20" thickBot="1" x14ac:dyDescent="0.3">
      <c r="C21" s="58">
        <f>SUM(C15:C20)</f>
        <v>240</v>
      </c>
      <c r="E21" s="23"/>
      <c r="F21" s="23"/>
    </row>
    <row r="22" spans="1:6" x14ac:dyDescent="0.25">
      <c r="A22" s="25"/>
      <c r="B22" s="25"/>
      <c r="C22" s="42"/>
      <c r="D22" s="25"/>
    </row>
    <row r="23" spans="1:6" ht="37" customHeight="1" x14ac:dyDescent="0.25">
      <c r="A23" s="117" t="s">
        <v>51</v>
      </c>
      <c r="B23" s="118"/>
      <c r="C23" s="118"/>
      <c r="D23" s="119"/>
    </row>
    <row r="24" spans="1:6" x14ac:dyDescent="0.25">
      <c r="A24" s="14" t="s">
        <v>7</v>
      </c>
      <c r="B24" s="37"/>
      <c r="C24" s="57">
        <v>21.04</v>
      </c>
      <c r="D24" s="13" t="s">
        <v>33</v>
      </c>
    </row>
    <row r="25" spans="1:6" x14ac:dyDescent="0.25">
      <c r="A25" s="14" t="s">
        <v>8</v>
      </c>
      <c r="B25" s="36"/>
      <c r="C25" s="57">
        <v>5</v>
      </c>
      <c r="D25" s="13" t="s">
        <v>31</v>
      </c>
    </row>
    <row r="26" spans="1:6" x14ac:dyDescent="0.25">
      <c r="A26" s="14" t="s">
        <v>8</v>
      </c>
      <c r="B26" s="36"/>
      <c r="C26" s="57">
        <v>0.5</v>
      </c>
      <c r="D26" s="13" t="s">
        <v>140</v>
      </c>
    </row>
    <row r="27" spans="1:6" x14ac:dyDescent="0.25">
      <c r="C27" s="104"/>
    </row>
    <row r="29" spans="1:6" ht="34" customHeight="1" x14ac:dyDescent="0.25">
      <c r="A29" s="117" t="s">
        <v>22</v>
      </c>
      <c r="B29" s="118"/>
      <c r="C29" s="118"/>
      <c r="D29" s="119"/>
    </row>
    <row r="30" spans="1:6" x14ac:dyDescent="0.25">
      <c r="A30" s="14" t="s">
        <v>29</v>
      </c>
      <c r="B30" s="36"/>
      <c r="C30" s="57">
        <v>43</v>
      </c>
      <c r="D30" s="13" t="s">
        <v>30</v>
      </c>
    </row>
    <row r="31" spans="1:6" x14ac:dyDescent="0.25">
      <c r="A31" s="17" t="s">
        <v>32</v>
      </c>
      <c r="B31" s="34"/>
      <c r="C31" s="57">
        <v>0.89</v>
      </c>
      <c r="D31" s="13"/>
    </row>
    <row r="32" spans="1:6" x14ac:dyDescent="0.25">
      <c r="A32" s="130" t="s">
        <v>135</v>
      </c>
      <c r="B32" s="131"/>
      <c r="C32" s="132">
        <v>5</v>
      </c>
      <c r="D32" s="133"/>
    </row>
    <row r="33" spans="1:4" x14ac:dyDescent="0.25">
      <c r="A33" s="63" t="s">
        <v>136</v>
      </c>
      <c r="B33" s="64"/>
      <c r="C33" s="61"/>
      <c r="D33" s="62" t="s">
        <v>137</v>
      </c>
    </row>
    <row r="34" spans="1:4" x14ac:dyDescent="0.25">
      <c r="A34" s="14" t="s">
        <v>53</v>
      </c>
      <c r="B34" s="36"/>
      <c r="C34" s="40"/>
      <c r="D34" s="13" t="s">
        <v>23</v>
      </c>
    </row>
    <row r="35" spans="1:4" x14ac:dyDescent="0.25">
      <c r="A35" s="14" t="s">
        <v>54</v>
      </c>
      <c r="B35" s="36"/>
      <c r="C35" s="40"/>
      <c r="D35" s="13" t="s">
        <v>52</v>
      </c>
    </row>
    <row r="37" spans="1:4" x14ac:dyDescent="0.25">
      <c r="A37" s="106" t="s">
        <v>16</v>
      </c>
      <c r="B37" s="107"/>
      <c r="C37" s="107"/>
      <c r="D37" s="108"/>
    </row>
    <row r="38" spans="1:4" x14ac:dyDescent="0.25">
      <c r="A38" s="7" t="s">
        <v>5</v>
      </c>
      <c r="B38" s="7"/>
      <c r="C38" s="60">
        <v>43</v>
      </c>
      <c r="D38" s="7" t="s">
        <v>18</v>
      </c>
    </row>
    <row r="39" spans="1:4" x14ac:dyDescent="0.25">
      <c r="A39" s="7" t="s">
        <v>6</v>
      </c>
      <c r="B39" s="7"/>
      <c r="C39" s="60">
        <v>45</v>
      </c>
      <c r="D39" s="7" t="s">
        <v>4</v>
      </c>
    </row>
    <row r="40" spans="1:4" ht="20" x14ac:dyDescent="0.25">
      <c r="A40" s="7" t="s">
        <v>9</v>
      </c>
      <c r="B40" s="7"/>
      <c r="C40" s="60">
        <v>5</v>
      </c>
      <c r="D40" s="8" t="s">
        <v>19</v>
      </c>
    </row>
    <row r="41" spans="1:4" x14ac:dyDescent="0.25">
      <c r="A41" s="7" t="s">
        <v>138</v>
      </c>
      <c r="B41" s="7"/>
      <c r="C41" s="60">
        <v>0.15</v>
      </c>
      <c r="D41" s="8"/>
    </row>
    <row r="42" spans="1:4" x14ac:dyDescent="0.25">
      <c r="A42" s="7" t="s">
        <v>139</v>
      </c>
      <c r="B42" s="7"/>
      <c r="C42" s="60">
        <v>0.09</v>
      </c>
      <c r="D42" s="8"/>
    </row>
    <row r="43" spans="1:4" x14ac:dyDescent="0.25">
      <c r="A43" s="7" t="s">
        <v>20</v>
      </c>
      <c r="B43" s="7"/>
      <c r="C43" s="60">
        <v>0.11</v>
      </c>
      <c r="D43" s="8"/>
    </row>
    <row r="44" spans="1:4" x14ac:dyDescent="0.25">
      <c r="A44" s="7" t="s">
        <v>10</v>
      </c>
      <c r="B44" s="7"/>
      <c r="C44" s="60">
        <v>2</v>
      </c>
      <c r="D44" s="7"/>
    </row>
    <row r="45" spans="1:4" x14ac:dyDescent="0.25">
      <c r="A45" s="7" t="s">
        <v>11</v>
      </c>
      <c r="B45" s="7"/>
      <c r="C45" s="60">
        <v>50</v>
      </c>
      <c r="D45" s="8"/>
    </row>
    <row r="46" spans="1:4" ht="20" x14ac:dyDescent="0.25">
      <c r="A46" s="7" t="s">
        <v>12</v>
      </c>
      <c r="B46" s="7"/>
      <c r="C46" s="60">
        <v>0.1</v>
      </c>
      <c r="D46" s="8" t="s">
        <v>13</v>
      </c>
    </row>
    <row r="47" spans="1:4" ht="20" x14ac:dyDescent="0.25">
      <c r="A47" s="7" t="s">
        <v>14</v>
      </c>
      <c r="B47" s="7"/>
      <c r="C47" s="60">
        <v>0.1</v>
      </c>
      <c r="D47" s="8" t="s">
        <v>17</v>
      </c>
    </row>
    <row r="48" spans="1:4" x14ac:dyDescent="0.25">
      <c r="A48" s="9" t="s">
        <v>39</v>
      </c>
      <c r="B48" s="9"/>
      <c r="C48" s="60">
        <v>417</v>
      </c>
      <c r="D48" s="9"/>
    </row>
    <row r="49" spans="1:4" x14ac:dyDescent="0.25">
      <c r="A49" s="9" t="s">
        <v>38</v>
      </c>
      <c r="B49" s="9"/>
      <c r="C49" s="60">
        <v>630</v>
      </c>
      <c r="D49" s="9"/>
    </row>
    <row r="50" spans="1:4" x14ac:dyDescent="0.25">
      <c r="A50" s="9" t="s">
        <v>34</v>
      </c>
      <c r="B50" s="9"/>
      <c r="C50" s="60">
        <v>1.07</v>
      </c>
      <c r="D50" s="9"/>
    </row>
    <row r="52" spans="1:4" x14ac:dyDescent="0.25">
      <c r="A52" s="106" t="s">
        <v>35</v>
      </c>
      <c r="B52" s="107"/>
      <c r="C52" s="107"/>
      <c r="D52" s="108"/>
    </row>
    <row r="53" spans="1:4" x14ac:dyDescent="0.25">
      <c r="A53" s="26" t="s">
        <v>49</v>
      </c>
      <c r="B53" s="27"/>
      <c r="C53" s="43"/>
      <c r="D53" s="28"/>
    </row>
    <row r="54" spans="1:4" x14ac:dyDescent="0.25">
      <c r="A54" s="29" t="s">
        <v>50</v>
      </c>
      <c r="C54" s="44"/>
      <c r="D54" s="30"/>
    </row>
    <row r="55" spans="1:4" x14ac:dyDescent="0.25">
      <c r="A55" s="29" t="s">
        <v>36</v>
      </c>
      <c r="C55" s="44"/>
      <c r="D55" s="30"/>
    </row>
    <row r="56" spans="1:4" x14ac:dyDescent="0.25">
      <c r="A56" s="29" t="s">
        <v>40</v>
      </c>
      <c r="C56" s="44"/>
      <c r="D56" s="30"/>
    </row>
    <row r="57" spans="1:4" x14ac:dyDescent="0.25">
      <c r="A57" s="29" t="s">
        <v>55</v>
      </c>
      <c r="C57" s="44"/>
      <c r="D57" s="30"/>
    </row>
    <row r="58" spans="1:4" x14ac:dyDescent="0.25">
      <c r="A58" s="29" t="s">
        <v>56</v>
      </c>
      <c r="C58" s="44"/>
      <c r="D58" s="30"/>
    </row>
    <row r="59" spans="1:4" x14ac:dyDescent="0.25">
      <c r="A59" s="29" t="s">
        <v>57</v>
      </c>
      <c r="C59" s="44"/>
      <c r="D59" s="30"/>
    </row>
    <row r="60" spans="1:4" x14ac:dyDescent="0.25">
      <c r="A60" s="31" t="s">
        <v>37</v>
      </c>
      <c r="B60" s="32"/>
      <c r="C60" s="45"/>
      <c r="D60" s="33"/>
    </row>
  </sheetData>
  <mergeCells count="7">
    <mergeCell ref="A52:D52"/>
    <mergeCell ref="A8:B8"/>
    <mergeCell ref="A7:D7"/>
    <mergeCell ref="A37:D37"/>
    <mergeCell ref="A14:D14"/>
    <mergeCell ref="A23:D23"/>
    <mergeCell ref="A29:D29"/>
  </mergeCells>
  <pageMargins left="0.7" right="0.7" top="0.75" bottom="0.75" header="0.3" footer="0.3"/>
  <pageSetup paperSize="9" scale="3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BDEB-8CD3-8147-930A-929DC1BDDE39}">
  <dimension ref="A1:Z77"/>
  <sheetViews>
    <sheetView workbookViewId="0">
      <selection activeCell="D14" sqref="D14"/>
    </sheetView>
  </sheetViews>
  <sheetFormatPr baseColWidth="10" defaultColWidth="11.1640625" defaultRowHeight="16" x14ac:dyDescent="0.2"/>
  <cols>
    <col min="1" max="1" width="3.1640625" customWidth="1"/>
    <col min="2" max="2" width="14.5" customWidth="1"/>
    <col min="3" max="3" width="20.1640625" customWidth="1"/>
    <col min="4" max="4" width="15.1640625" customWidth="1"/>
    <col min="5" max="5" width="12.83203125" customWidth="1"/>
    <col min="6" max="6" width="12.5" customWidth="1"/>
    <col min="7" max="9" width="13.5" customWidth="1"/>
    <col min="10" max="26" width="10.5" customWidth="1"/>
  </cols>
  <sheetData>
    <row r="1" spans="1:26" ht="24" x14ac:dyDescent="0.35">
      <c r="A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24" x14ac:dyDescent="0.35">
      <c r="A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 ht="24" x14ac:dyDescent="0.35">
      <c r="A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6" ht="24" x14ac:dyDescent="0.35">
      <c r="A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1:26" ht="24" x14ac:dyDescent="0.35">
      <c r="A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ht="24" x14ac:dyDescent="0.35">
      <c r="A6" s="65"/>
      <c r="C6" s="65"/>
      <c r="D6" s="65"/>
      <c r="E6" s="65"/>
      <c r="F6" s="65"/>
      <c r="G6" s="65" t="s">
        <v>66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ht="34" x14ac:dyDescent="0.5">
      <c r="A7" s="65"/>
      <c r="B7" s="66" t="s">
        <v>67</v>
      </c>
      <c r="C7" s="66"/>
      <c r="D7" s="66"/>
      <c r="E7" s="66"/>
      <c r="F7" s="66"/>
      <c r="G7" s="66"/>
      <c r="H7" s="66"/>
      <c r="I7" s="66"/>
      <c r="J7" s="66"/>
      <c r="K7" s="66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5" thickBot="1" x14ac:dyDescent="0.4">
      <c r="A8" s="65"/>
      <c r="B8" s="67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24" x14ac:dyDescent="0.35">
      <c r="A9" s="65"/>
      <c r="B9" s="120" t="s">
        <v>68</v>
      </c>
      <c r="C9" s="68"/>
      <c r="D9" s="69"/>
      <c r="E9" s="70" t="s">
        <v>69</v>
      </c>
      <c r="F9" s="70" t="s">
        <v>70</v>
      </c>
      <c r="G9" s="71" t="s">
        <v>71</v>
      </c>
      <c r="H9" s="71" t="s">
        <v>72</v>
      </c>
      <c r="I9" s="71" t="s">
        <v>73</v>
      </c>
      <c r="J9" s="71" t="s">
        <v>74</v>
      </c>
      <c r="K9" s="72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24" x14ac:dyDescent="0.35">
      <c r="A10" s="65"/>
      <c r="B10" s="121"/>
      <c r="C10" s="73" t="s">
        <v>75</v>
      </c>
      <c r="D10" s="74"/>
      <c r="E10" s="75">
        <v>5.5545600000000004</v>
      </c>
      <c r="F10" s="75">
        <v>5.5545600000000004</v>
      </c>
      <c r="G10" s="75">
        <v>6.0644100000000005</v>
      </c>
      <c r="H10" s="75">
        <v>6.0644100000000005</v>
      </c>
      <c r="I10" s="75">
        <v>6.7328799999999998</v>
      </c>
      <c r="J10" s="74">
        <v>7.5486400000000007</v>
      </c>
      <c r="K10" s="76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24" x14ac:dyDescent="0.35">
      <c r="A11" s="65"/>
      <c r="B11" s="121"/>
      <c r="C11" s="77" t="s">
        <v>76</v>
      </c>
      <c r="D11" s="78"/>
      <c r="E11" s="75">
        <v>6.4269699999999998</v>
      </c>
      <c r="F11" s="75">
        <v>6.4269699999999998</v>
      </c>
      <c r="G11" s="75">
        <v>6.4269699999999998</v>
      </c>
      <c r="H11" s="75">
        <v>6.4269699999999998</v>
      </c>
      <c r="I11" s="75">
        <v>6.4269699999999998</v>
      </c>
      <c r="J11" s="74">
        <v>6.4269699999999998</v>
      </c>
      <c r="K11" s="76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24" x14ac:dyDescent="0.35">
      <c r="A12" s="65"/>
      <c r="B12" s="121"/>
      <c r="C12" s="79" t="s">
        <v>77</v>
      </c>
      <c r="D12" s="74"/>
      <c r="E12" s="75">
        <v>4.6255000000000006</v>
      </c>
      <c r="F12" s="75">
        <v>5.8717999999999995</v>
      </c>
      <c r="G12" s="75">
        <v>7.1407599999999993</v>
      </c>
      <c r="H12" s="75">
        <v>7.9678500000000003</v>
      </c>
      <c r="I12" s="75">
        <v>9.8712900000000001</v>
      </c>
      <c r="J12" s="74">
        <v>11.015620000000002</v>
      </c>
      <c r="K12" s="76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24" x14ac:dyDescent="0.35">
      <c r="A13" s="65"/>
      <c r="B13" s="121"/>
      <c r="C13" s="79" t="s">
        <v>78</v>
      </c>
      <c r="D13" s="74"/>
      <c r="E13" s="75">
        <v>6.3703200000000004</v>
      </c>
      <c r="F13" s="75">
        <v>7.8772100000000007</v>
      </c>
      <c r="G13" s="75">
        <v>9.3841000000000019</v>
      </c>
      <c r="H13" s="75">
        <v>10.879659999999999</v>
      </c>
      <c r="I13" s="75">
        <v>12.295909999999999</v>
      </c>
      <c r="J13" s="74">
        <v>14.42595</v>
      </c>
      <c r="K13" s="76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24" x14ac:dyDescent="0.35">
      <c r="A14" s="65"/>
      <c r="B14" s="121"/>
      <c r="C14" s="79" t="s">
        <v>79</v>
      </c>
      <c r="D14" s="74"/>
      <c r="E14" s="75">
        <v>5.7924899999999999</v>
      </c>
      <c r="F14" s="75">
        <v>7.2540599999999991</v>
      </c>
      <c r="G14" s="75">
        <v>8.7156299999999991</v>
      </c>
      <c r="H14" s="75">
        <v>10.16587</v>
      </c>
      <c r="I14" s="75">
        <v>15.989490000000002</v>
      </c>
      <c r="J14" s="74">
        <v>20.453510000000005</v>
      </c>
      <c r="K14" s="76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24" x14ac:dyDescent="0.35">
      <c r="A15" s="65"/>
      <c r="B15" s="121"/>
      <c r="C15" s="79" t="s">
        <v>80</v>
      </c>
      <c r="D15" s="74"/>
      <c r="E15" s="75">
        <v>5.4072699999999996</v>
      </c>
      <c r="F15" s="75">
        <v>5.5545599999999995</v>
      </c>
      <c r="G15" s="75">
        <v>5.6905200000000002</v>
      </c>
      <c r="H15" s="75">
        <v>5.8378099999999993</v>
      </c>
      <c r="I15" s="75">
        <v>6.4043099999999997</v>
      </c>
      <c r="J15" s="74">
        <v>7.0161299999999995</v>
      </c>
      <c r="K15" s="76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24" x14ac:dyDescent="0.35">
      <c r="A16" s="65"/>
      <c r="B16" s="121"/>
      <c r="C16" s="80" t="s">
        <v>81</v>
      </c>
      <c r="D16" s="74"/>
      <c r="E16" s="75">
        <v>6.7442100000000007</v>
      </c>
      <c r="F16" s="75">
        <v>7.0614499999999998</v>
      </c>
      <c r="G16" s="75">
        <v>7.3786899999999997</v>
      </c>
      <c r="H16" s="75">
        <v>7.5033200000000004</v>
      </c>
      <c r="I16" s="75">
        <v>7.5033200000000004</v>
      </c>
      <c r="J16" s="74">
        <v>7.5033200000000004</v>
      </c>
      <c r="K16" s="76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ht="24" x14ac:dyDescent="0.35">
      <c r="A17" s="65"/>
      <c r="B17" s="121"/>
      <c r="C17" s="81" t="s">
        <v>82</v>
      </c>
      <c r="D17" s="74"/>
      <c r="E17" s="75">
        <v>5.7811599999999999</v>
      </c>
      <c r="F17" s="75">
        <v>7.3333700000000004</v>
      </c>
      <c r="G17" s="75">
        <v>8.8742500000000017</v>
      </c>
      <c r="H17" s="75">
        <v>10.41513</v>
      </c>
      <c r="I17" s="75">
        <v>12.703790000000001</v>
      </c>
      <c r="J17" s="74">
        <v>14.42595</v>
      </c>
      <c r="K17" s="76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ht="24" x14ac:dyDescent="0.35">
      <c r="A18" s="65"/>
      <c r="B18" s="121"/>
      <c r="C18" s="80" t="s">
        <v>83</v>
      </c>
      <c r="D18" s="74"/>
      <c r="E18" s="75">
        <v>6.9821400000000002</v>
      </c>
      <c r="F18" s="75">
        <v>8.3077500000000004</v>
      </c>
      <c r="G18" s="75">
        <v>9.6220300000000005</v>
      </c>
      <c r="H18" s="75">
        <v>10.947640000000002</v>
      </c>
      <c r="I18" s="75">
        <v>11.423500000000001</v>
      </c>
      <c r="J18" s="74">
        <v>11.967340000000002</v>
      </c>
      <c r="K18" s="76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ht="24" x14ac:dyDescent="0.35">
      <c r="A19" s="65"/>
      <c r="B19" s="121"/>
      <c r="C19" s="81" t="s">
        <v>84</v>
      </c>
      <c r="D19" s="82"/>
      <c r="E19" s="75">
        <v>5.4525899999999998</v>
      </c>
      <c r="F19" s="75">
        <v>5.96244</v>
      </c>
      <c r="G19" s="75">
        <v>6.4722900000000001</v>
      </c>
      <c r="H19" s="75">
        <v>6.9821400000000002</v>
      </c>
      <c r="I19" s="75">
        <v>7.5599700000000007</v>
      </c>
      <c r="J19" s="74">
        <v>8.3190799999999996</v>
      </c>
      <c r="K19" s="76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ht="24" x14ac:dyDescent="0.35">
      <c r="A20" s="65"/>
      <c r="B20" s="121"/>
      <c r="C20" s="81" t="s">
        <v>85</v>
      </c>
      <c r="D20" s="74"/>
      <c r="E20" s="75">
        <v>5.0447100000000002</v>
      </c>
      <c r="F20" s="75">
        <v>5.1353499999999999</v>
      </c>
      <c r="G20" s="75">
        <v>5.2373200000000004</v>
      </c>
      <c r="H20" s="75">
        <v>5.3392900000000001</v>
      </c>
      <c r="I20" s="75">
        <v>5.8944600000000005</v>
      </c>
      <c r="J20" s="74">
        <v>6.6762299999999994</v>
      </c>
      <c r="K20" s="76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ht="24" x14ac:dyDescent="0.35">
      <c r="A21" s="65"/>
      <c r="B21" s="121"/>
      <c r="C21" s="81" t="s">
        <v>86</v>
      </c>
      <c r="D21" s="74"/>
      <c r="E21" s="75">
        <v>6.7442100000000007</v>
      </c>
      <c r="F21" s="75">
        <v>8.919570000000002</v>
      </c>
      <c r="G21" s="75">
        <v>11.083599999999999</v>
      </c>
      <c r="H21" s="75">
        <v>13.25896</v>
      </c>
      <c r="I21" s="75">
        <v>20.306220000000003</v>
      </c>
      <c r="J21" s="74">
        <v>23.195370000000008</v>
      </c>
      <c r="K21" s="76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ht="24" x14ac:dyDescent="0.35">
      <c r="A22" s="65"/>
      <c r="B22" s="121"/>
      <c r="C22" s="80" t="s">
        <v>87</v>
      </c>
      <c r="D22" s="74"/>
      <c r="E22" s="75">
        <v>4.7614600000000005</v>
      </c>
      <c r="F22" s="75">
        <v>5.6338699999999999</v>
      </c>
      <c r="G22" s="75">
        <v>6.4949500000000002</v>
      </c>
      <c r="H22" s="75">
        <v>7.3333700000000004</v>
      </c>
      <c r="I22" s="75">
        <v>8.3077500000000004</v>
      </c>
      <c r="J22" s="74">
        <v>9.4860699999999998</v>
      </c>
      <c r="K22" s="76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ht="24" x14ac:dyDescent="0.35">
      <c r="A23" s="65"/>
      <c r="B23" s="121"/>
      <c r="C23" s="83" t="s">
        <v>88</v>
      </c>
      <c r="D23" s="84"/>
      <c r="E23" s="75">
        <v>6.1550500000000001</v>
      </c>
      <c r="F23" s="75">
        <v>6.2230300000000005</v>
      </c>
      <c r="G23" s="75">
        <v>6.3023399999999992</v>
      </c>
      <c r="H23" s="75">
        <v>6.3703200000000004</v>
      </c>
      <c r="I23" s="75">
        <v>6.6875599999999995</v>
      </c>
      <c r="J23" s="74">
        <v>6.9934700000000003</v>
      </c>
      <c r="K23" s="76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24" x14ac:dyDescent="0.35">
      <c r="A24" s="65"/>
      <c r="B24" s="121"/>
      <c r="C24" s="80" t="s">
        <v>89</v>
      </c>
      <c r="D24" s="74"/>
      <c r="E24" s="75">
        <v>6.4269699999999998</v>
      </c>
      <c r="F24" s="75">
        <v>6.5629299999999997</v>
      </c>
      <c r="G24" s="75">
        <v>6.7102200000000005</v>
      </c>
      <c r="H24" s="75">
        <v>6.8461800000000004</v>
      </c>
      <c r="I24" s="75">
        <v>7.4013500000000008</v>
      </c>
      <c r="J24" s="74">
        <v>7.9565199999999994</v>
      </c>
      <c r="K24" s="76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24" x14ac:dyDescent="0.35">
      <c r="A25" s="65"/>
      <c r="B25" s="121"/>
      <c r="C25" s="81" t="s">
        <v>90</v>
      </c>
      <c r="D25" s="74"/>
      <c r="E25" s="75">
        <v>5.4865799999999991</v>
      </c>
      <c r="F25" s="75">
        <v>6.9708100000000002</v>
      </c>
      <c r="G25" s="75">
        <v>8.4550400000000003</v>
      </c>
      <c r="H25" s="75">
        <v>9.9392699999999987</v>
      </c>
      <c r="I25" s="75">
        <v>12.703790000000001</v>
      </c>
      <c r="J25" s="74">
        <v>14.414620000000001</v>
      </c>
      <c r="K25" s="76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24" x14ac:dyDescent="0.35">
      <c r="A26" s="65"/>
      <c r="B26" s="121"/>
      <c r="C26" s="81" t="s">
        <v>91</v>
      </c>
      <c r="D26" s="74"/>
      <c r="E26" s="85">
        <v>5.2033300000000002</v>
      </c>
      <c r="F26" s="85">
        <v>6.4722900000000001</v>
      </c>
      <c r="G26" s="85">
        <v>7.7299199999999999</v>
      </c>
      <c r="H26" s="85">
        <v>8.9988799999999998</v>
      </c>
      <c r="I26" s="85">
        <v>11.196899999999999</v>
      </c>
      <c r="J26" s="74">
        <v>12.907730000000003</v>
      </c>
      <c r="K26" s="76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24" x14ac:dyDescent="0.35">
      <c r="A27" s="65"/>
      <c r="B27" s="121"/>
      <c r="C27" s="81" t="s">
        <v>92</v>
      </c>
      <c r="D27" s="74"/>
      <c r="E27" s="75">
        <v>4.7501300000000004</v>
      </c>
      <c r="F27" s="75">
        <v>5.1466799999999999</v>
      </c>
      <c r="G27" s="75">
        <v>5.5319000000000003</v>
      </c>
      <c r="H27" s="75">
        <v>5.9171199999999997</v>
      </c>
      <c r="I27" s="75">
        <v>7.0841100000000008</v>
      </c>
      <c r="J27" s="74">
        <v>7.3900200000000007</v>
      </c>
      <c r="K27" s="76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24" x14ac:dyDescent="0.35">
      <c r="A28" s="65"/>
      <c r="B28" s="121"/>
      <c r="C28" s="81" t="s">
        <v>93</v>
      </c>
      <c r="D28" s="74"/>
      <c r="E28" s="75">
        <v>6.8575100000000004</v>
      </c>
      <c r="F28" s="75">
        <v>8.6136599999999994</v>
      </c>
      <c r="G28" s="75">
        <v>10.347150000000003</v>
      </c>
      <c r="H28" s="75">
        <v>12.103300000000001</v>
      </c>
      <c r="I28" s="75">
        <v>18.686030000000002</v>
      </c>
      <c r="J28" s="74">
        <v>21.971730000000001</v>
      </c>
      <c r="K28" s="76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24" x14ac:dyDescent="0.35">
      <c r="A29" s="65"/>
      <c r="B29" s="121"/>
      <c r="C29" s="86" t="s">
        <v>94</v>
      </c>
      <c r="D29" s="74"/>
      <c r="E29" s="75">
        <v>5.5205700000000002</v>
      </c>
      <c r="F29" s="75">
        <v>5.5205700000000002</v>
      </c>
      <c r="G29" s="75">
        <v>5.5205700000000002</v>
      </c>
      <c r="H29" s="75">
        <v>5.5205700000000002</v>
      </c>
      <c r="I29" s="75">
        <v>5.5205700000000002</v>
      </c>
      <c r="J29" s="74">
        <v>5.5205700000000002</v>
      </c>
      <c r="K29" s="76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24" x14ac:dyDescent="0.35">
      <c r="A30" s="65"/>
      <c r="B30" s="121"/>
      <c r="C30" s="80" t="s">
        <v>95</v>
      </c>
      <c r="D30" s="74"/>
      <c r="E30" s="75">
        <v>4.8747600000000002</v>
      </c>
      <c r="F30" s="75">
        <v>5.0447100000000002</v>
      </c>
      <c r="G30" s="75">
        <v>5.1126899999999997</v>
      </c>
      <c r="H30" s="75">
        <v>5.2826399999999998</v>
      </c>
      <c r="I30" s="75">
        <v>5.96244</v>
      </c>
      <c r="J30" s="74">
        <v>7.4919899999999995</v>
      </c>
      <c r="K30" s="76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24" x14ac:dyDescent="0.35">
      <c r="A31" s="65"/>
      <c r="B31" s="121"/>
      <c r="C31" s="86" t="s">
        <v>96</v>
      </c>
      <c r="D31" s="74"/>
      <c r="E31" s="75">
        <v>5.1013600000000006</v>
      </c>
      <c r="F31" s="75">
        <v>5.2826399999999998</v>
      </c>
      <c r="G31" s="75">
        <v>5.4639200000000008</v>
      </c>
      <c r="H31" s="75">
        <v>5.6565300000000001</v>
      </c>
      <c r="I31" s="75">
        <v>6.8915000000000006</v>
      </c>
      <c r="J31" s="74">
        <v>8.1264700000000012</v>
      </c>
      <c r="K31" s="76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24" x14ac:dyDescent="0.35">
      <c r="A32" s="65"/>
      <c r="B32" s="121"/>
      <c r="C32" s="80" t="s">
        <v>97</v>
      </c>
      <c r="D32" s="74"/>
      <c r="E32" s="75">
        <v>6.8461800000000004</v>
      </c>
      <c r="F32" s="75">
        <v>6.9821400000000002</v>
      </c>
      <c r="G32" s="75">
        <v>7.118100000000001</v>
      </c>
      <c r="H32" s="75">
        <v>7.26539</v>
      </c>
      <c r="I32" s="75">
        <v>8.0924800000000001</v>
      </c>
      <c r="J32" s="74">
        <v>8.7382899999999992</v>
      </c>
      <c r="K32" s="76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24" x14ac:dyDescent="0.35">
      <c r="A33" s="65"/>
      <c r="B33" s="121"/>
      <c r="C33" s="80" t="s">
        <v>98</v>
      </c>
      <c r="D33" s="74"/>
      <c r="E33" s="75">
        <v>6.7102200000000005</v>
      </c>
      <c r="F33" s="75">
        <v>6.8575100000000004</v>
      </c>
      <c r="G33" s="75">
        <v>6.9934700000000003</v>
      </c>
      <c r="H33" s="75">
        <v>7.1407599999999993</v>
      </c>
      <c r="I33" s="75">
        <v>7.7072600000000007</v>
      </c>
      <c r="J33" s="74">
        <v>8.3643999999999998</v>
      </c>
      <c r="K33" s="76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24" x14ac:dyDescent="0.35">
      <c r="A34" s="65"/>
      <c r="B34" s="121"/>
      <c r="C34" s="87" t="s">
        <v>99</v>
      </c>
      <c r="D34" s="74"/>
      <c r="E34" s="75">
        <v>5.3506200000000002</v>
      </c>
      <c r="F34" s="75">
        <v>6.8348500000000003</v>
      </c>
      <c r="G34" s="75">
        <v>8.3077500000000004</v>
      </c>
      <c r="H34" s="75">
        <v>9.7919800000000006</v>
      </c>
      <c r="I34" s="75">
        <v>14.256</v>
      </c>
      <c r="J34" s="74">
        <v>16.533330000000003</v>
      </c>
      <c r="K34" s="76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24" x14ac:dyDescent="0.35">
      <c r="A35" s="65"/>
      <c r="B35" s="121"/>
      <c r="C35" s="77" t="s">
        <v>100</v>
      </c>
      <c r="D35" s="78"/>
      <c r="E35" s="75">
        <v>4.5688499999999994</v>
      </c>
      <c r="F35" s="75">
        <v>4.7388000000000003</v>
      </c>
      <c r="G35" s="75">
        <v>4.9427399999999997</v>
      </c>
      <c r="H35" s="75">
        <v>5.1126899999999997</v>
      </c>
      <c r="I35" s="75">
        <v>6.2230300000000005</v>
      </c>
      <c r="J35" s="74">
        <v>7.2540599999999991</v>
      </c>
      <c r="K35" s="76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24" x14ac:dyDescent="0.35">
      <c r="A36" s="65"/>
      <c r="B36" s="121"/>
      <c r="C36" s="88" t="s">
        <v>101</v>
      </c>
      <c r="D36" s="78"/>
      <c r="E36" s="75">
        <v>5.4525899999999998</v>
      </c>
      <c r="F36" s="75">
        <v>6.3023399999999992</v>
      </c>
      <c r="G36" s="75">
        <v>7.1747500000000004</v>
      </c>
      <c r="H36" s="75">
        <v>8.3417399999999997</v>
      </c>
      <c r="I36" s="75">
        <v>10.90232</v>
      </c>
      <c r="J36" s="74">
        <v>14.233340000000002</v>
      </c>
      <c r="K36" s="76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24" x14ac:dyDescent="0.35">
      <c r="A37" s="65"/>
      <c r="B37" s="121"/>
      <c r="C37" s="89" t="s">
        <v>102</v>
      </c>
      <c r="D37" s="74"/>
      <c r="E37" s="75">
        <v>9.6560200000000016</v>
      </c>
      <c r="F37" s="75">
        <v>10.075230000000001</v>
      </c>
      <c r="G37" s="75">
        <v>10.48311</v>
      </c>
      <c r="H37" s="75">
        <v>10.90232</v>
      </c>
      <c r="I37" s="75">
        <v>12.5565</v>
      </c>
      <c r="J37" s="74">
        <v>14.21068</v>
      </c>
      <c r="K37" s="76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24" x14ac:dyDescent="0.35">
      <c r="A38" s="65"/>
      <c r="B38" s="121"/>
      <c r="D38" s="65"/>
      <c r="E38" s="75"/>
      <c r="F38" s="75"/>
      <c r="G38" s="75"/>
      <c r="H38" s="75"/>
      <c r="I38" s="75"/>
      <c r="J38" s="65"/>
      <c r="K38" s="76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24" x14ac:dyDescent="0.35">
      <c r="A39" s="65"/>
      <c r="B39" s="121"/>
      <c r="D39" s="65"/>
      <c r="E39" s="75"/>
      <c r="F39" s="75"/>
      <c r="G39" s="75"/>
      <c r="H39" s="75"/>
      <c r="I39" s="75"/>
      <c r="J39" s="65"/>
      <c r="K39" s="76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24" x14ac:dyDescent="0.35">
      <c r="A40" s="65"/>
      <c r="B40" s="121"/>
      <c r="C40" s="90" t="s">
        <v>103</v>
      </c>
      <c r="D40" s="65"/>
      <c r="E40" s="75"/>
      <c r="F40" s="75"/>
      <c r="G40" s="75"/>
      <c r="H40" s="75"/>
      <c r="I40" s="75"/>
      <c r="J40" s="65"/>
      <c r="K40" s="76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24" x14ac:dyDescent="0.35">
      <c r="A41" s="65"/>
      <c r="B41" s="121"/>
      <c r="C41" s="74" t="s">
        <v>104</v>
      </c>
      <c r="D41" s="65"/>
      <c r="E41" s="75">
        <v>10.46</v>
      </c>
      <c r="F41" s="75">
        <v>14.7</v>
      </c>
      <c r="G41" s="75">
        <v>26.39</v>
      </c>
      <c r="H41" s="75"/>
      <c r="I41" s="75"/>
      <c r="J41" s="65"/>
      <c r="K41" s="76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24" x14ac:dyDescent="0.35">
      <c r="A42" s="65"/>
      <c r="B42" s="121"/>
      <c r="C42" s="74" t="s">
        <v>105</v>
      </c>
      <c r="D42" s="65"/>
      <c r="E42" s="75">
        <v>9.89</v>
      </c>
      <c r="F42" s="75">
        <v>12.83</v>
      </c>
      <c r="G42" s="75">
        <v>18.399999999999999</v>
      </c>
      <c r="H42" s="75"/>
      <c r="I42" s="75"/>
      <c r="J42" s="65"/>
      <c r="K42" s="76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24" x14ac:dyDescent="0.35">
      <c r="A43" s="65"/>
      <c r="B43" s="121"/>
      <c r="C43" s="74" t="s">
        <v>106</v>
      </c>
      <c r="D43" s="65"/>
      <c r="E43" s="75">
        <v>7.19</v>
      </c>
      <c r="F43" s="75">
        <v>7.45</v>
      </c>
      <c r="G43" s="75">
        <v>8.84</v>
      </c>
      <c r="H43" s="75"/>
      <c r="I43" s="75"/>
      <c r="J43" s="65"/>
      <c r="K43" s="76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24" x14ac:dyDescent="0.35">
      <c r="A44" s="65"/>
      <c r="B44" s="121"/>
      <c r="D44" s="65"/>
      <c r="E44" s="75"/>
      <c r="F44" s="75"/>
      <c r="G44" s="75"/>
      <c r="H44" s="75"/>
      <c r="I44" s="75"/>
      <c r="J44" s="65"/>
      <c r="K44" s="76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24" x14ac:dyDescent="0.35">
      <c r="A45" s="65"/>
      <c r="B45" s="121"/>
      <c r="D45" s="65"/>
      <c r="E45" s="75"/>
      <c r="F45" s="75"/>
      <c r="G45" s="75"/>
      <c r="H45" s="75"/>
      <c r="I45" s="75"/>
      <c r="J45" s="65"/>
      <c r="K45" s="76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24" x14ac:dyDescent="0.35">
      <c r="A46" s="65"/>
      <c r="B46" s="121"/>
      <c r="D46" s="65"/>
      <c r="E46" s="75"/>
      <c r="F46" s="75"/>
      <c r="G46" s="75"/>
      <c r="H46" s="75"/>
      <c r="I46" s="75"/>
      <c r="J46" s="65"/>
      <c r="K46" s="76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24" x14ac:dyDescent="0.35">
      <c r="A47" s="65"/>
      <c r="B47" s="121"/>
      <c r="C47" s="91"/>
      <c r="D47" s="65"/>
      <c r="E47" s="92"/>
      <c r="F47" s="93"/>
      <c r="G47" s="93"/>
      <c r="H47" s="93"/>
      <c r="I47" s="93"/>
      <c r="J47" s="65"/>
      <c r="K47" s="76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25" thickBot="1" x14ac:dyDescent="0.4">
      <c r="A48" s="65"/>
      <c r="B48" s="122"/>
      <c r="C48" s="94" t="s">
        <v>107</v>
      </c>
      <c r="D48" s="94"/>
      <c r="E48" s="95"/>
      <c r="F48" s="95"/>
      <c r="G48" s="95"/>
      <c r="H48" s="95"/>
      <c r="I48" s="95"/>
      <c r="J48" s="94"/>
      <c r="K48" s="96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25" thickBot="1" x14ac:dyDescent="0.4">
      <c r="A49" s="65"/>
      <c r="B49" s="67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24" x14ac:dyDescent="0.35">
      <c r="A50" s="65"/>
      <c r="B50" s="123" t="s">
        <v>108</v>
      </c>
      <c r="C50" s="69"/>
      <c r="D50" s="69"/>
      <c r="E50" s="71" t="s">
        <v>109</v>
      </c>
      <c r="F50" s="69"/>
      <c r="G50" s="69"/>
      <c r="H50" s="69"/>
      <c r="I50" s="69"/>
      <c r="J50" s="69"/>
      <c r="K50" s="72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24" x14ac:dyDescent="0.35">
      <c r="A51" s="65"/>
      <c r="B51" s="124"/>
      <c r="C51" t="s">
        <v>110</v>
      </c>
      <c r="D51" s="97"/>
      <c r="E51" s="98">
        <v>10.91</v>
      </c>
      <c r="F51" s="97"/>
      <c r="G51" s="97"/>
      <c r="H51" s="97"/>
      <c r="I51" s="97"/>
      <c r="J51" s="97"/>
      <c r="K51" s="99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24" x14ac:dyDescent="0.35">
      <c r="A52" s="65"/>
      <c r="B52" s="124"/>
      <c r="C52" t="s">
        <v>111</v>
      </c>
      <c r="D52" s="97"/>
      <c r="E52" s="98">
        <v>8.24</v>
      </c>
      <c r="F52" s="97"/>
      <c r="G52" s="97"/>
      <c r="H52" s="97"/>
      <c r="I52" s="97"/>
      <c r="J52" s="97"/>
      <c r="K52" s="99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24" x14ac:dyDescent="0.35">
      <c r="A53" s="65"/>
      <c r="B53" s="124"/>
      <c r="C53" t="s">
        <v>112</v>
      </c>
      <c r="D53" s="97"/>
      <c r="E53" s="98">
        <v>22.16</v>
      </c>
      <c r="F53" s="97"/>
      <c r="G53" s="97"/>
      <c r="H53" s="97"/>
      <c r="I53" s="97"/>
      <c r="J53" s="97"/>
      <c r="K53" s="99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24" x14ac:dyDescent="0.35">
      <c r="A54" s="65"/>
      <c r="B54" s="124"/>
      <c r="C54" t="s">
        <v>113</v>
      </c>
      <c r="D54" s="97"/>
      <c r="E54" s="98">
        <v>18.05</v>
      </c>
      <c r="F54" s="97"/>
      <c r="G54" s="97"/>
      <c r="H54" s="97"/>
      <c r="I54" s="97"/>
      <c r="J54" s="97"/>
      <c r="K54" s="99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24" x14ac:dyDescent="0.35">
      <c r="A55" s="65"/>
      <c r="B55" s="124"/>
      <c r="C55" t="s">
        <v>114</v>
      </c>
      <c r="D55" s="97"/>
      <c r="E55" s="98">
        <v>14.04</v>
      </c>
      <c r="F55" s="97"/>
      <c r="G55" s="97"/>
      <c r="H55" s="97"/>
      <c r="I55" s="97"/>
      <c r="J55" s="97"/>
      <c r="K55" s="99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24" x14ac:dyDescent="0.35">
      <c r="A56" s="65"/>
      <c r="B56" s="124"/>
      <c r="C56" t="s">
        <v>115</v>
      </c>
      <c r="D56" s="97"/>
      <c r="E56" s="98">
        <v>17.82</v>
      </c>
      <c r="F56" s="97"/>
      <c r="G56" s="97"/>
      <c r="H56" s="97"/>
      <c r="I56" s="97"/>
      <c r="J56" s="97"/>
      <c r="K56" s="99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24" x14ac:dyDescent="0.35">
      <c r="A57" s="65"/>
      <c r="B57" s="124"/>
      <c r="C57" t="s">
        <v>116</v>
      </c>
      <c r="D57" s="97"/>
      <c r="E57" s="98">
        <v>17.399999999999999</v>
      </c>
      <c r="F57" s="97"/>
      <c r="G57" s="97"/>
      <c r="H57" s="97"/>
      <c r="I57" s="97"/>
      <c r="J57" s="97"/>
      <c r="K57" s="99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24" x14ac:dyDescent="0.35">
      <c r="A58" s="65"/>
      <c r="B58" s="124"/>
      <c r="C58" t="s">
        <v>117</v>
      </c>
      <c r="D58" s="97"/>
      <c r="E58" s="98">
        <v>23.68</v>
      </c>
      <c r="F58" s="97"/>
      <c r="G58" s="97"/>
      <c r="H58" s="97"/>
      <c r="I58" s="97"/>
      <c r="J58" s="97"/>
      <c r="K58" s="99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24" x14ac:dyDescent="0.35">
      <c r="A59" s="65"/>
      <c r="B59" s="124"/>
      <c r="C59" t="s">
        <v>118</v>
      </c>
      <c r="D59" s="97"/>
      <c r="E59" s="98">
        <v>11.36</v>
      </c>
      <c r="F59" s="97"/>
      <c r="G59" s="97"/>
      <c r="H59" s="97"/>
      <c r="I59" s="97"/>
      <c r="J59" s="97"/>
      <c r="K59" s="99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24" x14ac:dyDescent="0.35">
      <c r="A60" s="65"/>
      <c r="B60" s="124"/>
      <c r="C60" t="s">
        <v>119</v>
      </c>
      <c r="D60" s="97"/>
      <c r="E60" s="98">
        <v>8.43</v>
      </c>
      <c r="F60" s="97"/>
      <c r="G60" s="97"/>
      <c r="H60" s="97"/>
      <c r="I60" s="97"/>
      <c r="J60" s="97"/>
      <c r="K60" s="99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24" x14ac:dyDescent="0.35">
      <c r="A61" s="65"/>
      <c r="B61" s="124"/>
      <c r="C61" t="s">
        <v>120</v>
      </c>
      <c r="D61" s="97"/>
      <c r="E61" s="98">
        <v>20.25</v>
      </c>
      <c r="F61" s="97"/>
      <c r="G61" s="97"/>
      <c r="H61" s="97"/>
      <c r="I61" s="97"/>
      <c r="J61" s="97"/>
      <c r="K61" s="99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24" x14ac:dyDescent="0.35">
      <c r="A62" s="65"/>
      <c r="B62" s="124"/>
      <c r="C62" t="s">
        <v>121</v>
      </c>
      <c r="D62" s="97"/>
      <c r="E62" s="98">
        <v>15.56</v>
      </c>
      <c r="F62" s="97"/>
      <c r="G62" s="97"/>
      <c r="H62" s="97"/>
      <c r="I62" s="97"/>
      <c r="J62" s="97"/>
      <c r="K62" s="99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24" x14ac:dyDescent="0.35">
      <c r="A63" s="65"/>
      <c r="B63" s="124"/>
      <c r="C63" t="s">
        <v>122</v>
      </c>
      <c r="D63" s="97"/>
      <c r="E63" s="98">
        <v>11.89</v>
      </c>
      <c r="F63" s="97"/>
      <c r="G63" s="97"/>
      <c r="H63" s="97"/>
      <c r="I63" s="97"/>
      <c r="J63" s="97"/>
      <c r="K63" s="99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24" x14ac:dyDescent="0.35">
      <c r="A64" s="65"/>
      <c r="B64" s="124"/>
      <c r="C64" t="s">
        <v>123</v>
      </c>
      <c r="D64" s="97"/>
      <c r="E64" s="98">
        <v>12.12</v>
      </c>
      <c r="F64" s="97"/>
      <c r="G64" s="97"/>
      <c r="H64" s="97"/>
      <c r="I64" s="97"/>
      <c r="J64" s="97"/>
      <c r="K64" s="99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24" x14ac:dyDescent="0.35">
      <c r="A65" s="65"/>
      <c r="B65" s="124"/>
      <c r="C65" t="s">
        <v>124</v>
      </c>
      <c r="D65" s="97"/>
      <c r="E65" s="100">
        <v>15.7</v>
      </c>
      <c r="F65" s="97"/>
      <c r="G65" s="97"/>
      <c r="H65" s="97"/>
      <c r="I65" s="97"/>
      <c r="J65" s="97"/>
      <c r="K65" s="99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24" x14ac:dyDescent="0.35">
      <c r="A66" s="65"/>
      <c r="B66" s="124"/>
      <c r="C66" t="s">
        <v>125</v>
      </c>
      <c r="D66" s="97"/>
      <c r="E66" s="101">
        <v>12.41</v>
      </c>
      <c r="F66" s="97"/>
      <c r="G66" s="97"/>
      <c r="H66" s="97"/>
      <c r="I66" s="97"/>
      <c r="J66" s="97"/>
      <c r="K66" s="99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24" x14ac:dyDescent="0.35">
      <c r="A67" s="65"/>
      <c r="B67" s="124"/>
      <c r="C67" t="s">
        <v>126</v>
      </c>
      <c r="D67" s="97"/>
      <c r="E67" s="100">
        <v>9.7799999999999994</v>
      </c>
      <c r="F67" s="97"/>
      <c r="G67" s="97"/>
      <c r="H67" s="97"/>
      <c r="I67" s="97"/>
      <c r="J67" s="97"/>
      <c r="K67" s="99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24" x14ac:dyDescent="0.35">
      <c r="A68" s="65"/>
      <c r="B68" s="124"/>
      <c r="C68" t="s">
        <v>127</v>
      </c>
      <c r="D68" s="97"/>
      <c r="E68" s="101">
        <v>6.67</v>
      </c>
      <c r="F68" s="97"/>
      <c r="G68" s="97"/>
      <c r="H68" s="97"/>
      <c r="I68" s="97"/>
      <c r="J68" s="97"/>
      <c r="K68" s="99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24" x14ac:dyDescent="0.35">
      <c r="A69" s="65"/>
      <c r="B69" s="124"/>
      <c r="C69" t="s">
        <v>128</v>
      </c>
      <c r="D69" s="97"/>
      <c r="E69" s="101">
        <v>12.26</v>
      </c>
      <c r="F69" s="97"/>
      <c r="G69" s="97"/>
      <c r="H69" s="97"/>
      <c r="I69" s="97"/>
      <c r="J69" s="97"/>
      <c r="K69" s="99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24" x14ac:dyDescent="0.35">
      <c r="A70" s="65"/>
      <c r="B70" s="124"/>
      <c r="C70" t="s">
        <v>129</v>
      </c>
      <c r="D70" s="97"/>
      <c r="E70" s="102">
        <v>12.29</v>
      </c>
      <c r="F70" s="97"/>
      <c r="G70" s="97"/>
      <c r="H70" s="97"/>
      <c r="I70" s="97"/>
      <c r="J70" s="97"/>
      <c r="K70" s="99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24" x14ac:dyDescent="0.35">
      <c r="A71" s="65"/>
      <c r="B71" s="124"/>
      <c r="C71" t="s">
        <v>130</v>
      </c>
      <c r="D71" s="97"/>
      <c r="E71" s="102">
        <v>25.11</v>
      </c>
      <c r="F71" s="97"/>
      <c r="G71" s="97"/>
      <c r="H71" s="97"/>
      <c r="I71" s="97"/>
      <c r="J71" s="97"/>
      <c r="K71" s="99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24" x14ac:dyDescent="0.35">
      <c r="A72" s="65"/>
      <c r="B72" s="124"/>
      <c r="C72" t="s">
        <v>131</v>
      </c>
      <c r="D72" s="97"/>
      <c r="E72" s="98">
        <v>18.05</v>
      </c>
      <c r="F72" s="97"/>
      <c r="G72" s="97"/>
      <c r="H72" s="97"/>
      <c r="I72" s="97"/>
      <c r="J72" s="97"/>
      <c r="K72" s="99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24" x14ac:dyDescent="0.35">
      <c r="A73" s="65"/>
      <c r="B73" s="124"/>
      <c r="C73" t="s">
        <v>132</v>
      </c>
      <c r="D73" s="97"/>
      <c r="E73" s="98">
        <v>12.59</v>
      </c>
      <c r="F73" s="97"/>
      <c r="G73" s="97"/>
      <c r="H73" s="97"/>
      <c r="I73" s="97"/>
      <c r="J73" s="97"/>
      <c r="K73" s="99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24" x14ac:dyDescent="0.35">
      <c r="A74" s="65"/>
      <c r="B74" s="124"/>
      <c r="C74" t="s">
        <v>133</v>
      </c>
      <c r="D74" s="97"/>
      <c r="E74" s="98">
        <v>15.44</v>
      </c>
      <c r="F74" s="97"/>
      <c r="G74" s="97"/>
      <c r="H74" s="97"/>
      <c r="I74" s="97"/>
      <c r="J74" s="97"/>
      <c r="K74" s="99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24" x14ac:dyDescent="0.35">
      <c r="A75" s="65"/>
      <c r="B75" s="124"/>
      <c r="C75" t="s">
        <v>134</v>
      </c>
      <c r="D75" s="97"/>
      <c r="E75" s="98">
        <v>19.02</v>
      </c>
      <c r="F75" s="97"/>
      <c r="G75" s="97"/>
      <c r="H75" s="97"/>
      <c r="I75" s="97"/>
      <c r="J75" s="97"/>
      <c r="K75" s="99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24" x14ac:dyDescent="0.35">
      <c r="A76" s="65"/>
      <c r="B76" s="124"/>
      <c r="C76" s="126"/>
      <c r="D76" s="127"/>
      <c r="E76" s="127"/>
      <c r="F76" s="127"/>
      <c r="G76" s="127"/>
      <c r="H76" s="127"/>
      <c r="I76" s="127"/>
      <c r="J76" s="127"/>
      <c r="K76" s="128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25" thickBot="1" x14ac:dyDescent="0.4">
      <c r="A77" s="65"/>
      <c r="B77" s="125"/>
      <c r="C77" s="94" t="s">
        <v>107</v>
      </c>
      <c r="D77" s="94"/>
      <c r="E77" s="94"/>
      <c r="F77" s="94"/>
      <c r="G77" s="103"/>
      <c r="H77" s="103"/>
      <c r="I77" s="103"/>
      <c r="J77" s="94"/>
      <c r="K77" s="96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</sheetData>
  <mergeCells count="3">
    <mergeCell ref="B9:B48"/>
    <mergeCell ref="B50:B77"/>
    <mergeCell ref="C76:K7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1E42-D56B-4749-BCE4-0EAEC5CF87D1}">
  <dimension ref="A1:F6"/>
  <sheetViews>
    <sheetView workbookViewId="0">
      <selection activeCell="D6" sqref="D6"/>
    </sheetView>
  </sheetViews>
  <sheetFormatPr baseColWidth="10" defaultRowHeight="16" x14ac:dyDescent="0.2"/>
  <cols>
    <col min="1" max="6" width="17.6640625" customWidth="1"/>
  </cols>
  <sheetData>
    <row r="1" spans="1:6" ht="19" x14ac:dyDescent="0.25">
      <c r="A1" s="129" t="s">
        <v>58</v>
      </c>
      <c r="B1" s="129"/>
      <c r="C1" s="129" t="s">
        <v>59</v>
      </c>
      <c r="D1" s="129"/>
      <c r="E1" s="129" t="s">
        <v>60</v>
      </c>
      <c r="F1" s="129"/>
    </row>
    <row r="2" spans="1:6" ht="19" x14ac:dyDescent="0.25">
      <c r="A2" s="21" t="s">
        <v>25</v>
      </c>
      <c r="B2" s="10">
        <v>4.95</v>
      </c>
      <c r="C2" s="10" t="s">
        <v>25</v>
      </c>
      <c r="D2" s="10">
        <v>1.95</v>
      </c>
      <c r="E2" s="10" t="s">
        <v>25</v>
      </c>
      <c r="F2" s="10">
        <v>0.3</v>
      </c>
    </row>
    <row r="3" spans="1:6" ht="19" x14ac:dyDescent="0.25">
      <c r="A3" s="21" t="s">
        <v>26</v>
      </c>
      <c r="B3" s="10">
        <f>B2*52</f>
        <v>257.40000000000003</v>
      </c>
      <c r="C3" s="10" t="s">
        <v>26</v>
      </c>
      <c r="D3" s="10">
        <f>D2*52</f>
        <v>101.39999999999999</v>
      </c>
      <c r="E3" s="10" t="s">
        <v>26</v>
      </c>
      <c r="F3" s="10">
        <f>F2*52</f>
        <v>15.6</v>
      </c>
    </row>
    <row r="4" spans="1:6" ht="19" x14ac:dyDescent="0.25">
      <c r="A4" s="21" t="s">
        <v>27</v>
      </c>
      <c r="B4" s="10">
        <f>B2*52/12</f>
        <v>21.450000000000003</v>
      </c>
      <c r="C4" s="10" t="s">
        <v>27</v>
      </c>
      <c r="D4" s="10">
        <f>D3/12</f>
        <v>8.4499999999999993</v>
      </c>
      <c r="E4" s="10" t="s">
        <v>27</v>
      </c>
      <c r="F4" s="10">
        <f>F3/12</f>
        <v>1.3</v>
      </c>
    </row>
    <row r="5" spans="1:6" ht="19" x14ac:dyDescent="0.25">
      <c r="A5" s="21" t="s">
        <v>28</v>
      </c>
      <c r="B5" s="22">
        <v>26</v>
      </c>
      <c r="C5" s="22" t="s">
        <v>28</v>
      </c>
      <c r="D5" s="22">
        <v>15</v>
      </c>
      <c r="E5" s="22" t="s">
        <v>28</v>
      </c>
      <c r="F5" s="22">
        <v>10</v>
      </c>
    </row>
    <row r="6" spans="1:6" ht="19" x14ac:dyDescent="0.25">
      <c r="A6" s="21" t="s">
        <v>24</v>
      </c>
      <c r="B6" s="10">
        <f>B5*B4</f>
        <v>557.70000000000005</v>
      </c>
      <c r="C6" s="10" t="s">
        <v>24</v>
      </c>
      <c r="D6" s="10">
        <f>D5*D4</f>
        <v>126.74999999999999</v>
      </c>
      <c r="E6" s="10" t="s">
        <v>24</v>
      </c>
      <c r="F6" s="10">
        <f>F5*F4</f>
        <v>13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PROPOSAL EU</vt:lpstr>
      <vt:lpstr>COURIER EU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Udhi Silva</dc:creator>
  <cp:lastModifiedBy>Udhi Silva</cp:lastModifiedBy>
  <cp:lastPrinted>2024-06-13T09:46:50Z</cp:lastPrinted>
  <dcterms:created xsi:type="dcterms:W3CDTF">2022-08-15T13:07:09Z</dcterms:created>
  <dcterms:modified xsi:type="dcterms:W3CDTF">2025-09-08T10:28:02Z</dcterms:modified>
</cp:coreProperties>
</file>