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, Tools &amp; Products\Applications &amp; calculators\Excel based calculators\"/>
    </mc:Choice>
  </mc:AlternateContent>
  <bookViews>
    <workbookView xWindow="480" yWindow="120" windowWidth="19440" windowHeight="11760" activeTab="2"/>
  </bookViews>
  <sheets>
    <sheet name="Intro" sheetId="7" r:id="rId1"/>
    <sheet name="EFW - Individual" sheetId="6" r:id="rId2"/>
    <sheet name="EFW - Large dataset" sheetId="9" r:id="rId3"/>
  </sheets>
  <calcPr calcId="152511"/>
</workbook>
</file>

<file path=xl/calcChain.xml><?xml version="1.0" encoding="utf-8"?>
<calcChain xmlns="http://schemas.openxmlformats.org/spreadsheetml/2006/main">
  <c r="J5" i="9" l="1"/>
  <c r="C4" i="6" l="1"/>
  <c r="C13" i="6" s="1"/>
  <c r="F4" i="9"/>
  <c r="H4" i="9" s="1"/>
  <c r="I4" i="9" l="1"/>
  <c r="G4" i="9"/>
  <c r="C7" i="6"/>
  <c r="C10" i="6"/>
  <c r="F6" i="9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F199" i="9"/>
  <c r="H199" i="9" s="1"/>
  <c r="F200" i="9"/>
  <c r="I200" i="9" s="1"/>
  <c r="F201" i="9"/>
  <c r="H201" i="9" s="1"/>
  <c r="G6" i="9"/>
  <c r="H6" i="9"/>
  <c r="I6" i="9"/>
  <c r="J6" i="9"/>
  <c r="J7" i="9"/>
  <c r="J8" i="9"/>
  <c r="J9" i="9"/>
  <c r="G10" i="9"/>
  <c r="J10" i="9"/>
  <c r="J11" i="9"/>
  <c r="J12" i="9"/>
  <c r="J13" i="9"/>
  <c r="G14" i="9"/>
  <c r="H14" i="9"/>
  <c r="I14" i="9"/>
  <c r="J14" i="9"/>
  <c r="J15" i="9"/>
  <c r="J16" i="9"/>
  <c r="J17" i="9"/>
  <c r="G18" i="9"/>
  <c r="H18" i="9"/>
  <c r="I18" i="9"/>
  <c r="J18" i="9"/>
  <c r="J19" i="9"/>
  <c r="J20" i="9"/>
  <c r="J21" i="9"/>
  <c r="G22" i="9"/>
  <c r="H22" i="9"/>
  <c r="I22" i="9"/>
  <c r="J22" i="9"/>
  <c r="J23" i="9"/>
  <c r="J24" i="9"/>
  <c r="J25" i="9"/>
  <c r="G26" i="9"/>
  <c r="H26" i="9"/>
  <c r="I26" i="9"/>
  <c r="J26" i="9"/>
  <c r="J27" i="9"/>
  <c r="J28" i="9"/>
  <c r="J29" i="9"/>
  <c r="G30" i="9"/>
  <c r="H30" i="9"/>
  <c r="I30" i="9"/>
  <c r="J30" i="9"/>
  <c r="J31" i="9"/>
  <c r="J32" i="9"/>
  <c r="J33" i="9"/>
  <c r="G34" i="9"/>
  <c r="H34" i="9"/>
  <c r="I34" i="9"/>
  <c r="J34" i="9"/>
  <c r="J35" i="9"/>
  <c r="J36" i="9"/>
  <c r="J37" i="9"/>
  <c r="G38" i="9"/>
  <c r="H38" i="9"/>
  <c r="I38" i="9"/>
  <c r="J38" i="9"/>
  <c r="J39" i="9"/>
  <c r="J40" i="9"/>
  <c r="J41" i="9"/>
  <c r="G42" i="9"/>
  <c r="H42" i="9"/>
  <c r="I42" i="9"/>
  <c r="J42" i="9"/>
  <c r="J43" i="9"/>
  <c r="J44" i="9"/>
  <c r="J45" i="9"/>
  <c r="G46" i="9"/>
  <c r="H46" i="9"/>
  <c r="I46" i="9"/>
  <c r="J46" i="9"/>
  <c r="J47" i="9"/>
  <c r="J48" i="9"/>
  <c r="J49" i="9"/>
  <c r="G50" i="9"/>
  <c r="H50" i="9"/>
  <c r="I50" i="9"/>
  <c r="J50" i="9"/>
  <c r="J51" i="9"/>
  <c r="J52" i="9"/>
  <c r="J53" i="9"/>
  <c r="G54" i="9"/>
  <c r="H54" i="9"/>
  <c r="I54" i="9"/>
  <c r="J54" i="9"/>
  <c r="J55" i="9"/>
  <c r="J56" i="9"/>
  <c r="J57" i="9"/>
  <c r="G58" i="9"/>
  <c r="H58" i="9"/>
  <c r="I58" i="9"/>
  <c r="J58" i="9"/>
  <c r="J59" i="9"/>
  <c r="J60" i="9"/>
  <c r="J61" i="9"/>
  <c r="G62" i="9"/>
  <c r="H62" i="9"/>
  <c r="I62" i="9"/>
  <c r="J62" i="9"/>
  <c r="J63" i="9"/>
  <c r="J64" i="9"/>
  <c r="J65" i="9"/>
  <c r="G66" i="9"/>
  <c r="H66" i="9"/>
  <c r="I66" i="9"/>
  <c r="J66" i="9"/>
  <c r="J67" i="9"/>
  <c r="J68" i="9"/>
  <c r="J69" i="9"/>
  <c r="G70" i="9"/>
  <c r="H70" i="9"/>
  <c r="I70" i="9"/>
  <c r="J70" i="9"/>
  <c r="J71" i="9"/>
  <c r="J72" i="9"/>
  <c r="J73" i="9"/>
  <c r="G74" i="9"/>
  <c r="H74" i="9"/>
  <c r="I74" i="9"/>
  <c r="J74" i="9"/>
  <c r="J75" i="9"/>
  <c r="J76" i="9"/>
  <c r="J77" i="9"/>
  <c r="G78" i="9"/>
  <c r="H78" i="9"/>
  <c r="I78" i="9"/>
  <c r="J78" i="9"/>
  <c r="J79" i="9"/>
  <c r="J80" i="9"/>
  <c r="J81" i="9"/>
  <c r="G82" i="9"/>
  <c r="H82" i="9"/>
  <c r="I82" i="9"/>
  <c r="J82" i="9"/>
  <c r="J83" i="9"/>
  <c r="J84" i="9"/>
  <c r="J85" i="9"/>
  <c r="G86" i="9"/>
  <c r="H86" i="9"/>
  <c r="I86" i="9"/>
  <c r="J86" i="9"/>
  <c r="J87" i="9"/>
  <c r="J88" i="9"/>
  <c r="J89" i="9"/>
  <c r="G90" i="9"/>
  <c r="H90" i="9"/>
  <c r="I90" i="9"/>
  <c r="J90" i="9"/>
  <c r="J91" i="9"/>
  <c r="J92" i="9"/>
  <c r="J93" i="9"/>
  <c r="G94" i="9"/>
  <c r="H94" i="9"/>
  <c r="I94" i="9"/>
  <c r="J94" i="9"/>
  <c r="J95" i="9"/>
  <c r="J96" i="9"/>
  <c r="J97" i="9"/>
  <c r="G98" i="9"/>
  <c r="H98" i="9"/>
  <c r="I98" i="9"/>
  <c r="J98" i="9"/>
  <c r="J99" i="9"/>
  <c r="J100" i="9"/>
  <c r="J101" i="9"/>
  <c r="G102" i="9"/>
  <c r="H102" i="9"/>
  <c r="I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H110" i="9"/>
  <c r="I110" i="9"/>
  <c r="J110" i="9"/>
  <c r="J111" i="9"/>
  <c r="J112" i="9"/>
  <c r="J113" i="9"/>
  <c r="G114" i="9"/>
  <c r="H114" i="9"/>
  <c r="I114" i="9"/>
  <c r="J114" i="9"/>
  <c r="J115" i="9"/>
  <c r="J116" i="9"/>
  <c r="J117" i="9"/>
  <c r="G118" i="9"/>
  <c r="H118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G126" i="9"/>
  <c r="H126" i="9"/>
  <c r="I126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H134" i="9"/>
  <c r="I134" i="9"/>
  <c r="J134" i="9"/>
  <c r="H135" i="9"/>
  <c r="J135" i="9"/>
  <c r="J136" i="9"/>
  <c r="I137" i="9"/>
  <c r="J137" i="9"/>
  <c r="G138" i="9"/>
  <c r="H138" i="9"/>
  <c r="I138" i="9"/>
  <c r="J138" i="9"/>
  <c r="H139" i="9"/>
  <c r="J139" i="9"/>
  <c r="J140" i="9"/>
  <c r="I141" i="9"/>
  <c r="J141" i="9"/>
  <c r="G142" i="9"/>
  <c r="H142" i="9"/>
  <c r="I142" i="9"/>
  <c r="J142" i="9"/>
  <c r="H143" i="9"/>
  <c r="J143" i="9"/>
  <c r="J144" i="9"/>
  <c r="I145" i="9"/>
  <c r="J145" i="9"/>
  <c r="G146" i="9"/>
  <c r="H146" i="9"/>
  <c r="I146" i="9"/>
  <c r="J146" i="9"/>
  <c r="H147" i="9"/>
  <c r="J147" i="9"/>
  <c r="J148" i="9"/>
  <c r="I149" i="9"/>
  <c r="J149" i="9"/>
  <c r="G150" i="9"/>
  <c r="H150" i="9"/>
  <c r="I150" i="9"/>
  <c r="J150" i="9"/>
  <c r="H151" i="9"/>
  <c r="J151" i="9"/>
  <c r="J152" i="9"/>
  <c r="I153" i="9"/>
  <c r="J153" i="9"/>
  <c r="G154" i="9"/>
  <c r="H154" i="9"/>
  <c r="I154" i="9"/>
  <c r="J154" i="9"/>
  <c r="H155" i="9"/>
  <c r="J155" i="9"/>
  <c r="J156" i="9"/>
  <c r="I157" i="9"/>
  <c r="J157" i="9"/>
  <c r="G158" i="9"/>
  <c r="H158" i="9"/>
  <c r="I158" i="9"/>
  <c r="J158" i="9"/>
  <c r="H159" i="9"/>
  <c r="J159" i="9"/>
  <c r="J160" i="9"/>
  <c r="I161" i="9"/>
  <c r="J161" i="9"/>
  <c r="G162" i="9"/>
  <c r="H162" i="9"/>
  <c r="I162" i="9"/>
  <c r="J162" i="9"/>
  <c r="H163" i="9"/>
  <c r="J163" i="9"/>
  <c r="J164" i="9"/>
  <c r="I165" i="9"/>
  <c r="J165" i="9"/>
  <c r="G166" i="9"/>
  <c r="H166" i="9"/>
  <c r="I166" i="9"/>
  <c r="J166" i="9"/>
  <c r="H167" i="9"/>
  <c r="J167" i="9"/>
  <c r="J168" i="9"/>
  <c r="I169" i="9"/>
  <c r="J169" i="9"/>
  <c r="G170" i="9"/>
  <c r="H170" i="9"/>
  <c r="I170" i="9"/>
  <c r="J170" i="9"/>
  <c r="H171" i="9"/>
  <c r="J171" i="9"/>
  <c r="J172" i="9"/>
  <c r="J173" i="9"/>
  <c r="G174" i="9"/>
  <c r="H174" i="9"/>
  <c r="I174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H182" i="9"/>
  <c r="I182" i="9"/>
  <c r="J182" i="9"/>
  <c r="G183" i="9"/>
  <c r="I183" i="9"/>
  <c r="J183" i="9"/>
  <c r="J184" i="9"/>
  <c r="G185" i="9"/>
  <c r="I185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G190" i="9"/>
  <c r="H190" i="9"/>
  <c r="I190" i="9"/>
  <c r="J190" i="9"/>
  <c r="G191" i="9"/>
  <c r="I191" i="9"/>
  <c r="J191" i="9"/>
  <c r="J192" i="9"/>
  <c r="G193" i="9"/>
  <c r="I193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G198" i="9"/>
  <c r="H198" i="9"/>
  <c r="I198" i="9"/>
  <c r="J198" i="9"/>
  <c r="G199" i="9"/>
  <c r="I199" i="9"/>
  <c r="J199" i="9"/>
  <c r="J200" i="9"/>
  <c r="G201" i="9"/>
  <c r="I201" i="9"/>
  <c r="J201" i="9"/>
  <c r="F5" i="9"/>
  <c r="G5" i="9" s="1"/>
  <c r="I132" i="9" l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G77" i="9"/>
  <c r="I73" i="9"/>
  <c r="D73" i="9" s="1"/>
  <c r="E73" i="9" s="1"/>
  <c r="G73" i="9"/>
  <c r="I69" i="9"/>
  <c r="G69" i="9"/>
  <c r="I65" i="9"/>
  <c r="G65" i="9"/>
  <c r="I61" i="9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G33" i="9"/>
  <c r="I29" i="9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D13" i="9"/>
  <c r="E13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29" i="9"/>
  <c r="E29" i="9" s="1"/>
  <c r="D30" i="9"/>
  <c r="D32" i="9"/>
  <c r="E32" i="9" s="1"/>
  <c r="D33" i="9"/>
  <c r="E33" i="9" s="1"/>
  <c r="D34" i="9"/>
  <c r="D36" i="9"/>
  <c r="E36" i="9" s="1"/>
  <c r="D37" i="9"/>
  <c r="E37" i="9" s="1"/>
  <c r="D38" i="9"/>
  <c r="E38" i="9" s="1"/>
  <c r="D40" i="9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1" i="9"/>
  <c r="E61" i="9" s="1"/>
  <c r="D62" i="9"/>
  <c r="D64" i="9"/>
  <c r="E64" i="9" s="1"/>
  <c r="D65" i="9"/>
  <c r="E65" i="9" s="1"/>
  <c r="D66" i="9"/>
  <c r="E66" i="9" s="1"/>
  <c r="D68" i="9"/>
  <c r="E68" i="9" s="1"/>
  <c r="D69" i="9"/>
  <c r="E69" i="9" s="1"/>
  <c r="D70" i="9"/>
  <c r="E70" i="9" s="1"/>
  <c r="D72" i="9"/>
  <c r="E72" i="9" s="1"/>
  <c r="D74" i="9"/>
  <c r="E74" i="9" s="1"/>
  <c r="D76" i="9"/>
  <c r="E76" i="9" s="1"/>
  <c r="D77" i="9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5" i="9"/>
  <c r="E95" i="9" s="1"/>
  <c r="D96" i="9"/>
  <c r="E96" i="9" s="1"/>
  <c r="D97" i="9"/>
  <c r="E97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0" i="9"/>
  <c r="E110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5" i="9"/>
  <c r="E125" i="9" s="1"/>
  <c r="D126" i="9"/>
  <c r="E126" i="9" s="1"/>
  <c r="D128" i="9"/>
  <c r="E128" i="9" s="1"/>
  <c r="D129" i="9"/>
  <c r="E129" i="9" s="1"/>
  <c r="D130" i="9"/>
  <c r="E130" i="9" s="1"/>
  <c r="D132" i="9"/>
  <c r="D133" i="9"/>
  <c r="E133" i="9" s="1"/>
  <c r="D134" i="9"/>
  <c r="E134" i="9" s="1"/>
  <c r="D136" i="9"/>
  <c r="E136" i="9" s="1"/>
  <c r="D137" i="9"/>
  <c r="D138" i="9"/>
  <c r="E138" i="9" s="1"/>
  <c r="D140" i="9"/>
  <c r="E140" i="9" s="1"/>
  <c r="D141" i="9"/>
  <c r="E141" i="9" s="1"/>
  <c r="D142" i="9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D161" i="9"/>
  <c r="E161" i="9" s="1"/>
  <c r="D162" i="9"/>
  <c r="E162" i="9" s="1"/>
  <c r="D164" i="9"/>
  <c r="E164" i="9" s="1"/>
  <c r="D165" i="9"/>
  <c r="E165" i="9" s="1"/>
  <c r="D166" i="9"/>
  <c r="E166" i="9" s="1"/>
  <c r="D169" i="9"/>
  <c r="D170" i="9"/>
  <c r="E170" i="9" s="1"/>
  <c r="D173" i="9"/>
  <c r="E173" i="9" s="1"/>
  <c r="D174" i="9"/>
  <c r="E174" i="9" s="1"/>
  <c r="D177" i="9"/>
  <c r="D178" i="9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D201" i="9"/>
  <c r="E201" i="9" s="1"/>
  <c r="E7" i="9"/>
  <c r="E8" i="9"/>
  <c r="E16" i="9"/>
  <c r="E22" i="9"/>
  <c r="E26" i="9"/>
  <c r="E30" i="9"/>
  <c r="E34" i="9"/>
  <c r="E40" i="9"/>
  <c r="E53" i="9"/>
  <c r="E62" i="9"/>
  <c r="E77" i="9"/>
  <c r="E86" i="9"/>
  <c r="E132" i="9"/>
  <c r="E137" i="9"/>
  <c r="E142" i="9"/>
  <c r="E160" i="9"/>
  <c r="E169" i="9"/>
  <c r="E177" i="9"/>
  <c r="E178" i="9"/>
  <c r="E185" i="9"/>
  <c r="E194" i="9"/>
  <c r="E198" i="9"/>
  <c r="J4" i="9"/>
  <c r="C16" i="6"/>
  <c r="D4" i="9" l="1"/>
  <c r="E4" i="9" s="1"/>
  <c r="D5" i="9"/>
  <c r="E5" i="9" s="1"/>
  <c r="B9" i="6"/>
  <c r="B11" i="6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<sst xmlns="http://schemas.openxmlformats.org/spreadsheetml/2006/main" count="36" uniqueCount="30">
  <si>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</si>
  <si>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</si>
  <si>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centiles</t>
  </si>
  <si>
    <t>centile</t>
  </si>
  <si>
    <t>ID</t>
  </si>
  <si>
    <t>Please use the tabs below to calculate the centiles and z-scores for Estimated Fetal Weight (see reference below).</t>
  </si>
  <si>
    <t>Calculator for Estimated Fetal Weight</t>
  </si>
  <si>
    <t>CV</t>
  </si>
  <si>
    <t>ln(EFW)</t>
  </si>
  <si>
    <t>Expected Mean</t>
  </si>
  <si>
    <t>Skewness</t>
  </si>
  <si>
    <t>EFW (g)</t>
  </si>
  <si>
    <t>Estimated Fetal Weight</t>
  </si>
  <si>
    <r>
      <t>Note: the estimated fetal weights used to create those charts were calcualted using the INTERGROWTH-21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equations for EFW (see reference below)</t>
    </r>
  </si>
  <si>
    <t>A Demo</t>
  </si>
  <si>
    <t>This is a beta version calculator for Estimated Fetal Weight (EFW)</t>
  </si>
  <si>
    <t xml:space="preserve">For paper based versions of the International Fetal Growth Standards - Estimated Fetal Weight see </t>
  </si>
  <si>
    <t xml:space="preserve">https://intergrowth21.tghn.org   </t>
  </si>
  <si>
    <r>
      <t>1. Stirnemann J, Villar J, Salomon LJ, et al. Ultrasound Obstet Gynecol. 2016 Nov 2. International Estimated Fetal Weight Standards of the INTERGROWTH-21</t>
    </r>
    <r>
      <rPr>
        <vertAlign val="superscript"/>
        <sz val="8"/>
        <color theme="1"/>
        <rFont val="Calibri"/>
        <family val="2"/>
        <scheme val="minor"/>
      </rPr>
      <t>st</t>
    </r>
    <r>
      <rPr>
        <sz val="8"/>
        <color theme="1"/>
        <rFont val="Calibri"/>
        <family val="2"/>
        <scheme val="minor"/>
      </rPr>
      <t xml:space="preserve"> Project. doi: 10.1002/uog.17347</t>
    </r>
  </si>
  <si>
    <t>Reference</t>
  </si>
  <si>
    <t xml:space="preserve">If you have any queries, please contact us by email </t>
  </si>
  <si>
    <t xml:space="preserve">intergrowth21st@tghn.org   </t>
  </si>
  <si>
    <t>STEP 2: ENTER the estimated fetal weight at the visit (g):</t>
  </si>
  <si>
    <t>Gestational age (weeks+days)</t>
  </si>
  <si>
    <t>GA</t>
  </si>
  <si>
    <t>27+5</t>
  </si>
  <si>
    <t>Hidden</t>
  </si>
  <si>
    <t>* Range 22+0 - 40+0 weeks</t>
  </si>
  <si>
    <t>STEP 1: ENTER the Gestational age at visit (weeks+days)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</si>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</sst>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9" fillId="0" borderId="0" applyNumberFormat="0" applyFill="0" applyBorder="0" applyAlignment="0" applyProtection="0"/>
  </cellStyleXfs>
  <cellXfs count="48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/>
    <xf numFmtId="0" fontId="19" fillId="9" borderId="0" xfId="3" applyFill="1" applyAlignment="1"/>
    <xf numFmtId="0" fontId="19" fillId="9" borderId="0" xfId="3" applyFill="1"/>
    <xf numFmtId="0" fontId="12" fillId="4" borderId="8" xfId="1" applyFont="1" applyFill="1" applyBorder="1" applyAlignment="1">
      <alignment vertical="top"/>
    </xf>
    <xf numFmtId="0" fontId="23" fillId="0" borderId="0" xfId="1" applyFont="1" applyFill="1" applyBorder="1" applyAlignment="1">
      <alignment vertical="top"/>
    </xf>
    <xf numFmtId="0" fontId="24" fillId="0" borderId="0" xfId="1" applyFont="1" applyFill="1" applyBorder="1" applyAlignment="1">
      <alignment horizontal="center" vertical="top"/>
    </xf>
    <xf numFmtId="2" fontId="24" fillId="0" borderId="0" xfId="1" applyNumberFormat="1" applyFont="1" applyFill="1" applyBorder="1" applyAlignment="1">
      <alignment vertical="top"/>
    </xf>
    <xf numFmtId="0" fontId="22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21" fillId="9" borderId="0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left" vertical="center" wrapText="1"/>
    </xf>
    <xf numFmtId="0" fontId="12" fillId="9" borderId="0" xfId="1" applyFont="1" applyFill="1" applyBorder="1" applyAlignment="1">
      <alignment horizontal="left" vertical="top"/>
    </xf>
    <xf numFmtId="0" fontId="12" fillId="9" borderId="0" xfId="0" applyFont="1" applyFill="1" applyBorder="1" applyAlignment="1">
      <alignment vertical="top" wrapText="1"/>
    </xf>
    <xf numFmtId="0" fontId="12" fillId="10" borderId="0" xfId="0" applyFont="1" applyFill="1" applyBorder="1" applyAlignment="1">
      <alignment horizontal="left" vertical="top"/>
    </xf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vertical="center"/>
    </xf>
    <xf numFmtId="0" fontId="8" fillId="9" borderId="0" xfId="0" applyFont="1" applyFill="1" applyAlignment="1">
      <alignment vertical="top" wrapText="1"/>
    </xf>
    <xf numFmtId="0" fontId="25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top" wrapText="1"/>
    </xf>
    <xf numFmtId="0" fontId="9" fillId="0" borderId="0" xfId="0" applyFont="1" applyFill="1"/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403234</xdr:colOff>
      <xdr:row>1</xdr:row>
      <xdr:rowOff>14655</xdr:rowOff>
    </xdr:from>
    <xdr:to>
      <xdr:col>17</xdr:col>
      <xdr:colOff>65949</xdr:colOff>
      <xdr:row>4</xdr:row>
      <xdr:rowOff>174636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7119" y="373674"/>
          <a:ext cx="1487119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608134</xdr:colOff>
      <xdr:row>1</xdr:row>
      <xdr:rowOff>14655</xdr:rowOff>
    </xdr:from>
    <xdr:to>
      <xdr:col>2</xdr:col>
      <xdr:colOff>287469</xdr:colOff>
      <xdr:row>4</xdr:row>
      <xdr:rowOff>174636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4" y="373674"/>
          <a:ext cx="900000" cy="900000"/>
        </a:xfrm>
        <a:prstGeom prst="rect">
          <a:avLst/>
        </a:prstGeom>
      </xdr:spPr>
    </xdr:pic>
    <xdr:clientData/>
  </xdr:twoCellAnchor>
  <xdr:oneCellAnchor>
    <xdr:from>
      <xdr:col>5</xdr:col>
      <xdr:colOff>363606</xdr:colOff>
      <xdr:row>1</xdr:row>
      <xdr:rowOff>14655</xdr:rowOff>
    </xdr:from>
    <xdr:ext cx="3616696" cy="405432"/>
    <xdr:sp macro="" textlink="">
      <xdr:nvSpPr>
        <xdr:cNvPr id="3" name="TextBox 2"/>
        <xdr:cNvSpPr txBox="1"/>
      </xdr:nvSpPr>
      <xdr:spPr>
        <a:xfrm>
          <a:off x="3404279" y="373674"/>
          <a:ext cx="361669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The INTERGROWTH-21</a:t>
          </a:r>
          <a:r>
            <a:rPr lang="en-GB" sz="2000" b="1" baseline="30000">
              <a:solidFill>
                <a:srgbClr val="0070C0"/>
              </a:solidFill>
            </a:rPr>
            <a:t>st</a:t>
          </a:r>
          <a:r>
            <a:rPr lang="en-GB" sz="2000" b="1">
              <a:solidFill>
                <a:srgbClr val="0070C0"/>
              </a:solidFill>
            </a:rPr>
            <a:t> Project</a:t>
          </a: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6497484" cy="342786"/>
    <xdr:sp macro="" textlink="">
      <xdr:nvSpPr>
        <xdr:cNvPr id="5" name="TextBox 4"/>
        <xdr:cNvSpPr txBox="1"/>
      </xdr:nvSpPr>
      <xdr:spPr>
        <a:xfrm>
          <a:off x="1963884" y="908540"/>
          <a:ext cx="649748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International Fetal Growth Standards - Estimated Fetal Weight (Version 1.0)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tergrowth21st@tghn.org" TargetMode="External"/><Relationship Id="rId1" Type="http://schemas.openxmlformats.org/officeDocument/2006/relationships/hyperlink" Target="https://intergrowth21.tghn.org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zoomScaleNormal="100" workbookViewId="0">
      <selection activeCell="F22" sqref="F22"/>
    </sheetView>
  </sheetViews>
  <sheetFormatPr defaultRowHeight="15" x14ac:dyDescent="0.25"/>
  <cols>
    <col min="1" max="1" width="4.5703125" style="14" customWidth="1"/>
    <col min="2" max="22" width="9.140625" style="14"/>
    <col min="23" max="23" width="13" style="14" customWidth="1"/>
    <col min="24" max="16384" width="9.140625" style="14"/>
  </cols>
  <sheetData>
    <row r="1" spans="2:18" ht="28.5" x14ac:dyDescent="0.25">
      <c r="D1" s="15"/>
    </row>
    <row r="2" spans="2:18" ht="28.5" x14ac:dyDescent="0.25">
      <c r="D2" s="16"/>
      <c r="E2" s="15"/>
    </row>
    <row r="3" spans="2:18" x14ac:dyDescent="0.25">
      <c r="D3" s="16"/>
    </row>
    <row r="4" spans="2:18" x14ac:dyDescent="0.25">
      <c r="D4" s="16"/>
    </row>
    <row r="5" spans="2:18" ht="18.75" x14ac:dyDescent="0.2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2:18" x14ac:dyDescent="0.25">
      <c r="C6" s="16"/>
    </row>
    <row r="7" spans="2:18" ht="18.75" customHeight="1" x14ac:dyDescent="0.25">
      <c r="C7" s="37" t="s">
        <v>15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8" spans="2:18" x14ac:dyDescent="0.25">
      <c r="C8" s="16"/>
      <c r="D8" s="16"/>
    </row>
    <row r="9" spans="2:18" x14ac:dyDescent="0.25">
      <c r="C9" s="37" t="s">
        <v>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5">
      <c r="C10" s="16"/>
      <c r="D10" s="16"/>
    </row>
    <row r="11" spans="2:18" x14ac:dyDescent="0.25">
      <c r="C11" s="17" t="s">
        <v>16</v>
      </c>
      <c r="D11" s="17"/>
      <c r="E11" s="17"/>
      <c r="F11" s="17"/>
      <c r="G11" s="17"/>
      <c r="H11" s="17"/>
      <c r="I11" s="17"/>
      <c r="J11" s="17"/>
      <c r="K11" s="17"/>
      <c r="L11" s="17"/>
      <c r="M11" s="18" t="s">
        <v>17</v>
      </c>
      <c r="N11" s="17"/>
      <c r="O11" s="17"/>
    </row>
    <row r="13" spans="2:18" ht="17.25" x14ac:dyDescent="0.25">
      <c r="C13" s="14" t="s">
        <v>13</v>
      </c>
    </row>
    <row r="15" spans="2:18" x14ac:dyDescent="0.25">
      <c r="C15" s="14" t="s">
        <v>20</v>
      </c>
      <c r="H15" s="19" t="s">
        <v>21</v>
      </c>
    </row>
    <row r="17" spans="2:19" ht="13.5" customHeight="1" x14ac:dyDescent="0.25">
      <c r="B17" s="46" t="s">
        <v>19</v>
      </c>
    </row>
    <row r="18" spans="2:19" ht="22.5" customHeight="1" x14ac:dyDescent="0.25">
      <c r="B18" s="38" t="s">
        <v>18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2:19" ht="15" customHeight="1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spans="2:19" x14ac:dyDescent="0.25">
      <c r="B20" s="47"/>
    </row>
  </sheetData>
  <mergeCells count="5">
    <mergeCell ref="B5:R5"/>
    <mergeCell ref="C7:Q7"/>
    <mergeCell ref="B18:S18"/>
    <mergeCell ref="B19:S19"/>
    <mergeCell ref="C9:R9"/>
  </mergeCells>
  <hyperlinks>
    <hyperlink ref="M11" r:id="rId1"/>
    <hyperlink ref="H15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view="pageLayout" zoomScaleNormal="100" workbookViewId="0">
      <selection sqref="A1:B2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2" t="s">
        <v>6</v>
      </c>
      <c r="B1" s="43"/>
      <c r="C1" s="35" t="s">
        <v>26</v>
      </c>
    </row>
    <row r="2" spans="1:3" ht="30" customHeight="1" thickBot="1" x14ac:dyDescent="0.3">
      <c r="A2" s="44"/>
      <c r="B2" s="45"/>
    </row>
    <row r="3" spans="1:3" ht="27" thickBot="1" x14ac:dyDescent="0.3">
      <c r="A3" s="30"/>
      <c r="B3" s="31"/>
      <c r="C3" s="3" t="s">
        <v>24</v>
      </c>
    </row>
    <row r="4" spans="1:3" ht="52.5" customHeight="1" thickBot="1" x14ac:dyDescent="0.3">
      <c r="A4" s="29" t="s">
        <v>28</v>
      </c>
      <c r="B4" s="20"/>
      <c r="C4" s="3" t="e">
        <f>LEFT(B4,2)+RIGHT(B4,1)/7</f>
        <v>#VALUE!</v>
      </c>
    </row>
    <row r="5" spans="1:3" ht="21.75" customHeight="1" x14ac:dyDescent="0.25">
      <c r="A5" s="32" t="s">
        <v>27</v>
      </c>
      <c r="B5" s="33"/>
    </row>
    <row r="6" spans="1:3" ht="27" thickBot="1" x14ac:dyDescent="0.3">
      <c r="A6" s="30"/>
      <c r="B6" s="33"/>
      <c r="C6" s="3" t="s">
        <v>0</v>
      </c>
    </row>
    <row r="7" spans="1:3" ht="53.25" thickBot="1" x14ac:dyDescent="0.45">
      <c r="A7" s="1" t="s">
        <v>22</v>
      </c>
      <c r="B7" s="1"/>
      <c r="C7" s="3" t="e">
        <f>4.956737+0.0005019687*POWER(C4,3)-0.0001227065*POWER(C4,3)*LN(C4)</f>
        <v>#VALUE!</v>
      </c>
    </row>
    <row r="8" spans="1:3" ht="27" thickBot="1" x14ac:dyDescent="0.3">
      <c r="A8" s="30"/>
      <c r="B8" s="33"/>
    </row>
    <row r="9" spans="1:3" ht="27" thickBot="1" x14ac:dyDescent="0.45">
      <c r="A9" s="1" t="s">
        <v>1</v>
      </c>
      <c r="B9" s="27" t="e">
        <f>IF(C13=0,POWER(C10,-1)*LN(B7/C7),POWER(C10*C13,-1)*(-1+POWER((C16/C7),C13)))</f>
        <v>#VALUE!</v>
      </c>
      <c r="C9" s="3" t="s">
        <v>7</v>
      </c>
    </row>
    <row r="10" spans="1:3" ht="27" thickBot="1" x14ac:dyDescent="0.3">
      <c r="A10" s="30"/>
      <c r="B10" s="34"/>
      <c r="C10" s="3" t="e">
        <f>0.0001*(-6.997171+0.057559*POWER(C4,3)-0.01493946*POWER(C4,3)*LN(C4))</f>
        <v>#VALUE!</v>
      </c>
    </row>
    <row r="11" spans="1:3" ht="27" thickBot="1" x14ac:dyDescent="0.45">
      <c r="A11" s="1" t="s">
        <v>2</v>
      </c>
      <c r="B11" s="28" t="e">
        <f>_xlfn.NORM.DIST(B9,0,1,TRUE)*100</f>
        <v>#VALUE!</v>
      </c>
    </row>
    <row r="12" spans="1:3" x14ac:dyDescent="0.25">
      <c r="A12" s="30"/>
      <c r="B12" s="33"/>
      <c r="C12" s="6" t="s">
        <v>10</v>
      </c>
    </row>
    <row r="13" spans="1:3" x14ac:dyDescent="0.25">
      <c r="A13" s="30"/>
      <c r="B13" s="33"/>
      <c r="C13" s="3" t="e">
        <f>-4.257629-2162.234*POWER(C4,-2)+0.0002301829*POWER(C4,3)</f>
        <v>#VALUE!</v>
      </c>
    </row>
    <row r="14" spans="1:3" x14ac:dyDescent="0.25">
      <c r="A14" s="30"/>
      <c r="B14" s="33"/>
    </row>
    <row r="15" spans="1:3" x14ac:dyDescent="0.25">
      <c r="A15" s="30"/>
      <c r="B15" s="33"/>
      <c r="C15" s="3" t="s">
        <v>8</v>
      </c>
    </row>
    <row r="16" spans="1:3" x14ac:dyDescent="0.25">
      <c r="A16" s="30"/>
      <c r="B16" s="33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P9" sqref="P9"/>
    </sheetView>
  </sheetViews>
  <sheetFormatPr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4" hidden="1" customWidth="1"/>
    <col min="7" max="7" width="14.7109375" style="7" hidden="1" customWidth="1"/>
    <col min="8" max="8" width="12" style="7" hidden="1" customWidth="1"/>
    <col min="9" max="9" width="12.7109375" style="7" hidden="1" customWidth="1"/>
    <col min="10" max="10" width="12" style="7" hidden="1" customWidth="1"/>
    <col min="11" max="16384" width="9.140625" style="7"/>
  </cols>
  <sheetData>
    <row r="1" spans="1:10" ht="26.25" x14ac:dyDescent="0.25">
      <c r="A1" s="40" t="s">
        <v>12</v>
      </c>
      <c r="B1" s="40"/>
      <c r="C1" s="40"/>
      <c r="D1" s="40"/>
      <c r="E1" s="40"/>
      <c r="F1" s="21"/>
    </row>
    <row r="2" spans="1:10" ht="89.25" customHeight="1" x14ac:dyDescent="0.25">
      <c r="A2" s="41" t="s">
        <v>29</v>
      </c>
      <c r="B2" s="41"/>
      <c r="C2" s="41"/>
      <c r="D2" s="41"/>
      <c r="E2" s="41"/>
      <c r="F2" s="39" t="s">
        <v>26</v>
      </c>
      <c r="G2" s="39"/>
      <c r="H2" s="39"/>
      <c r="I2" s="39"/>
      <c r="J2" s="39"/>
    </row>
    <row r="3" spans="1:10" s="10" customFormat="1" x14ac:dyDescent="0.25">
      <c r="A3" s="25" t="s">
        <v>4</v>
      </c>
      <c r="B3" s="25" t="s">
        <v>23</v>
      </c>
      <c r="C3" s="25" t="s">
        <v>11</v>
      </c>
      <c r="D3" s="26" t="s">
        <v>1</v>
      </c>
      <c r="E3" s="26" t="s">
        <v>3</v>
      </c>
      <c r="F3" s="22" t="s">
        <v>24</v>
      </c>
      <c r="G3" s="10" t="s">
        <v>9</v>
      </c>
      <c r="H3" s="10" t="s">
        <v>7</v>
      </c>
      <c r="I3" s="10" t="s">
        <v>10</v>
      </c>
      <c r="J3" s="10" t="s">
        <v>8</v>
      </c>
    </row>
    <row r="4" spans="1:10" s="10" customFormat="1" x14ac:dyDescent="0.25">
      <c r="A4" s="12" t="s">
        <v>14</v>
      </c>
      <c r="B4" s="12" t="s">
        <v>25</v>
      </c>
      <c r="C4" s="12">
        <v>1119</v>
      </c>
      <c r="D4" s="11">
        <f>IF(I4=0,POWER(H4,-1)*LN(J4/G4),POWER(H4*I4,-1)*(-1+POWER((J4/G4),I4)))</f>
        <v>0.48336431334214375</v>
      </c>
      <c r="E4" s="13">
        <f>_xlfn.NORM.DIST(D4,0,1,TRUE)*100</f>
        <v>68.558145878731239</v>
      </c>
      <c r="F4" s="23">
        <f>LEFT(B4,2)+RIGHT(B4,1)/7</f>
        <v>27.714285714285715</v>
      </c>
      <c r="G4" s="2">
        <f>4.956737+0.0005019687*POWER(F4,3)-0.0001227065*POWER(F4,3)*LN(F4)</f>
        <v>6.9650238913655294</v>
      </c>
      <c r="H4" s="2">
        <f>0.0001*(-6.997171+0.057559*POWER(F4,3)-0.01493946*POWER(F4,3)*LN(F4))</f>
        <v>1.6182637886626071E-2</v>
      </c>
      <c r="I4" s="2">
        <f>-4.257629-2162.234*POWER(F4,-2)+0.0002301829*POWER(F4,3)</f>
        <v>-2.1728734887473449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23" t="e">
        <f t="shared" ref="F5:F36" si="2">LEFT(B5,2)+RIGHT(B5,1)/7</f>
        <v>#VALUE!</v>
      </c>
      <c r="G5" s="2" t="e">
        <f t="shared" ref="G5:G36" si="3">4.956737+0.0005019687*POWER(F5,3)-0.0001227065*POWER(F5,3)*LN(F5)</f>
        <v>#VALUE!</v>
      </c>
      <c r="H5" s="2" t="e">
        <f t="shared" ref="H5:H36" si="4">0.0001*(-6.997171+0.057559*POWER(F5,3)-0.01493946*POWER(F5,3)*LN(F5))</f>
        <v>#VALUE!</v>
      </c>
      <c r="I5" s="2" t="e">
        <f t="shared" ref="I5:I36" si="5">-4.257629-2162.234*POWER(F5,-2)+0.0002301829*POWER(F5,3)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23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23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23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23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23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23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23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23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23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23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23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23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23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23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23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23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23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23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23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23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23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23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23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23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23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23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23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23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23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23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23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23" t="e">
        <f t="shared" ref="F37:F68" si="8">LEFT(B37,2)+RIGHT(B37,1)/7</f>
        <v>#VALUE!</v>
      </c>
      <c r="G37" s="2" t="e">
        <f t="shared" ref="G37:G68" si="9">4.956737+0.0005019687*POWER(F37,3)-0.0001227065*POWER(F37,3)*LN(F37)</f>
        <v>#VALUE!</v>
      </c>
      <c r="H37" s="2" t="e">
        <f t="shared" ref="H37:H68" si="10">0.0001*(-6.997171+0.057559*POWER(F37,3)-0.01493946*POWER(F37,3)*LN(F37))</f>
        <v>#VALUE!</v>
      </c>
      <c r="I37" s="2" t="e">
        <f t="shared" ref="I37:I68" si="11">-4.257629-2162.234*POWER(F37,-2)+0.0002301829*POWER(F37,3)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23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23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23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23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23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23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23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23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23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23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23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23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23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23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23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23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23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23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23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23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23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23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23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23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23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23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23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23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23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23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23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23" t="e">
        <f t="shared" ref="F69:F100" si="15">LEFT(B69,2)+RIGHT(B69,1)/7</f>
        <v>#VALUE!</v>
      </c>
      <c r="G69" s="2" t="e">
        <f t="shared" ref="G69:G100" si="16">4.956737+0.0005019687*POWER(F69,3)-0.0001227065*POWER(F69,3)*LN(F69)</f>
        <v>#VALUE!</v>
      </c>
      <c r="H69" s="2" t="e">
        <f t="shared" ref="H69:H100" si="17">0.0001*(-6.997171+0.057559*POWER(F69,3)-0.01493946*POWER(F69,3)*LN(F69))</f>
        <v>#VALUE!</v>
      </c>
      <c r="I69" s="2" t="e">
        <f t="shared" ref="I69:I100" si="18">-4.257629-2162.234*POWER(F69,-2)+0.0002301829*POWER(F69,3)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23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23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23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23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23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23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23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23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23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23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23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23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23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23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23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23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23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23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23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23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23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23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23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23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23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23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23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23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23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23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23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23" t="e">
        <f t="shared" ref="F101:F132" si="20">LEFT(B101,2)+RIGHT(B101,1)/7</f>
        <v>#VALUE!</v>
      </c>
      <c r="G101" s="2" t="e">
        <f t="shared" ref="G101:G132" si="21">4.956737+0.0005019687*POWER(F101,3)-0.0001227065*POWER(F101,3)*LN(F101)</f>
        <v>#VALUE!</v>
      </c>
      <c r="H101" s="2" t="e">
        <f t="shared" ref="H101:H132" si="22">0.0001*(-6.997171+0.057559*POWER(F101,3)-0.01493946*POWER(F101,3)*LN(F101))</f>
        <v>#VALUE!</v>
      </c>
      <c r="I101" s="2" t="e">
        <f t="shared" ref="I101:I132" si="23">-4.257629-2162.234*POWER(F101,-2)+0.0002301829*POWER(F101,3)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23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23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23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23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23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23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23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23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23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23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23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23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23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23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23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23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23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23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23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23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23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23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23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23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23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23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23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23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23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23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23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23" t="e">
        <f t="shared" ref="F133:F164" si="27">LEFT(B133,2)+RIGHT(B133,1)/7</f>
        <v>#VALUE!</v>
      </c>
      <c r="G133" s="2" t="e">
        <f t="shared" ref="G133:G164" si="28">4.956737+0.0005019687*POWER(F133,3)-0.0001227065*POWER(F133,3)*LN(F133)</f>
        <v>#VALUE!</v>
      </c>
      <c r="H133" s="2" t="e">
        <f t="shared" ref="H133:H164" si="29">0.0001*(-6.997171+0.057559*POWER(F133,3)-0.01493946*POWER(F133,3)*LN(F133))</f>
        <v>#VALUE!</v>
      </c>
      <c r="I133" s="2" t="e">
        <f t="shared" ref="I133:I164" si="30">-4.257629-2162.234*POWER(F133,-2)+0.0002301829*POWER(F133,3)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23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23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23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23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23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23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23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23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23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23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23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23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23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23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23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23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23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23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23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23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23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23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23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23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23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23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23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23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23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23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23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23" t="e">
        <f t="shared" ref="F165:F201" si="32">LEFT(B165,2)+RIGHT(B165,1)/7</f>
        <v>#VALUE!</v>
      </c>
      <c r="G165" s="2" t="e">
        <f t="shared" ref="G165:G196" si="33">4.956737+0.0005019687*POWER(F165,3)-0.0001227065*POWER(F165,3)*LN(F165)</f>
        <v>#VALUE!</v>
      </c>
      <c r="H165" s="2" t="e">
        <f t="shared" ref="H165:H201" si="34">0.0001*(-6.997171+0.057559*POWER(F165,3)-0.01493946*POWER(F165,3)*LN(F165))</f>
        <v>#VALUE!</v>
      </c>
      <c r="I165" s="2" t="e">
        <f t="shared" ref="I165:I201" si="35">-4.257629-2162.234*POWER(F165,-2)+0.0002301829*POWER(F165,3)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23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23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23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23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23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23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23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23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23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23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23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23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23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23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23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23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23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23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23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23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23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23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23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23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23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23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23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23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23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23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23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23" t="e">
        <f t="shared" si="32"/>
        <v>#VALUE!</v>
      </c>
      <c r="G197" s="2" t="e">
        <f t="shared" ref="G197:G201" si="38">4.956737+0.0005019687*POWER(F197,3)-0.0001227065*POWER(F197,3)*LN(F197)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23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23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23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23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EFW - Individual</vt:lpstr>
      <vt:lpstr>EFW - Large dataset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Fabien Puglia</cp:lastModifiedBy>
  <cp:lastPrinted>2017-01-17T11:39:26Z</cp:lastPrinted>
  <dcterms:created xsi:type="dcterms:W3CDTF">2015-01-27T10:08:31Z</dcterms:created>
  <dcterms:modified xsi:type="dcterms:W3CDTF">2017-04-13T08:38:38Z</dcterms:modified>
</cp:coreProperties>
</file>