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 activeTab="1"/>
  </bookViews>
  <sheets>
    <sheet name="Wholesale" sheetId="2" r:id="rId1"/>
    <sheet name="Retail" sheetId="96" r:id="rId2"/>
  </sheets>
  <calcPr calcId="144525"/>
</workbook>
</file>

<file path=xl/calcChain.xml><?xml version="1.0" encoding="utf-8"?>
<calcChain xmlns="http://schemas.openxmlformats.org/spreadsheetml/2006/main">
  <c r="G23" i="96" l="1"/>
  <c r="G17" i="2"/>
  <c r="G20" i="2" l="1"/>
  <c r="H33" i="96" l="1"/>
  <c r="G26" i="96"/>
  <c r="H23" i="96"/>
  <c r="H21" i="2" l="1"/>
  <c r="G21" i="2"/>
  <c r="H26" i="96" l="1"/>
  <c r="H19" i="2" l="1"/>
  <c r="G22" i="96" l="1"/>
  <c r="H22" i="96" l="1"/>
  <c r="G23" i="2"/>
  <c r="H23" i="2" l="1"/>
  <c r="G33" i="96" l="1"/>
  <c r="H20" i="2" l="1"/>
  <c r="G32" i="96" l="1"/>
  <c r="H32" i="96" l="1"/>
  <c r="G29" i="96"/>
  <c r="H24" i="96"/>
  <c r="H21" i="96"/>
  <c r="H7" i="2" l="1"/>
  <c r="H29" i="96" l="1"/>
  <c r="G28" i="96"/>
  <c r="G12" i="96"/>
  <c r="G15" i="2" l="1"/>
  <c r="H15" i="2"/>
  <c r="H28" i="96" l="1"/>
  <c r="G13" i="2"/>
  <c r="H12" i="96"/>
  <c r="G11" i="2"/>
  <c r="H29" i="2" l="1"/>
  <c r="H13" i="2" l="1"/>
  <c r="G21" i="96" l="1"/>
  <c r="G25" i="96" l="1"/>
  <c r="H25" i="96" l="1"/>
  <c r="H33" i="2" l="1"/>
  <c r="H34" i="2"/>
  <c r="G9" i="96" l="1"/>
  <c r="G20" i="96" l="1"/>
  <c r="H18" i="96" l="1"/>
  <c r="G18" i="96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<sst xmlns="http://schemas.openxmlformats.org/spreadsheetml/2006/main" count="321" uniqueCount="97">
  <si>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</si>
  <si>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</si>
  <si>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</si>
  <si>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</si>
  <si>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</si>
  <si>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</si>
  <si>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</si>
  <si>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</si>
  <si>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</si>
  <si>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</si>
  <si>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</si>
  <si>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</si>
  <si>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</si>
  <si>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</si>
  <si>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</si>
  <si>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</si>
  <si>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</si>
  <si>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</si>
  <si>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</si>
  <si>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</si>
  <si>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</si>
  <si>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</si>
  <si>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</si>
  <si>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</si>
  <si>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</si>
  <si>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</si>
  <si>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</si>
  <si>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</si>
  <si>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</si>
  <si>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</si>
  <si>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</si>
  <si>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</si>
  <si>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</si>
  <si>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</si>
  <si>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</si>
  <si>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</si>
  <si>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</si>
  <si>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</si>
  <si>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</si>
  <si>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</si>
  <si>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</si>
  <si>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</si>
  <si>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</si>
  <si>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</si>
  <si>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</si>
  <si>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</si>
  <si>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</si>
  <si>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</si>
  <si>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</si>
  <si>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</si>
  <si>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</si>
  <si>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</si>
  <si>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</si>
  <si>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</si>
  <si>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</si>
  <si>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</si>
  <si>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</si>
  <si>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</si>
  <si>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</si>
  <si>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</si>
  <si>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</si>
  <si>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</si>
  <si>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</si>
  <si>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</si>
  <si>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</si>
  <si>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</si>
  <si>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</si>
  <si>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</si>
  <si>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</si>
  <si>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</si>
  <si>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</si>
  <si>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</si>
  <si>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</si>
  <si>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</si>
  <si>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</si>
  <si>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</si>
  <si>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</si>
  <si>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</si>
  <si>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</si>
  <si>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</si>
  <si>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</si>
  <si>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</si>
  <si>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</si>
  <si>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</si>
  <si>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</si>
  <si>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</si>
  <si>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</si>
  <si>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</si>
  <si>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</si>
  <si>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</si>
  <si>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</si>
  <si>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2</t>
    </r>
    <r>
      <rPr>
        <vertAlign val="superscript"/>
        <sz val="11"/>
        <color indexed="8"/>
        <rFont val="Calibri"/>
        <family val="2"/>
      </rPr>
      <t>nd</t>
    </r>
    <r>
      <rPr>
        <sz val="11"/>
        <color indexed="8"/>
        <rFont val="Calibri"/>
        <family val="2"/>
      </rPr>
      <t xml:space="preserve"> week of Oct.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</si>
  <si>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Oct.</t>
    </r>
  </si>
  <si>
    <r>
      <t>3</t>
    </r>
    <r>
      <rPr>
        <vertAlign val="superscript"/>
        <sz val="11"/>
        <color indexed="8"/>
        <rFont val="Calibri"/>
        <family val="2"/>
      </rPr>
      <t>rd</t>
    </r>
    <r>
      <rPr>
        <sz val="11"/>
        <color indexed="8"/>
        <rFont val="Calibri"/>
        <family val="2"/>
      </rPr>
      <t xml:space="preserve"> week of Oct.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</si>
  <si>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 Oct. 2025</t>
    </r>
  </si>
  <si>
    <r>
      <t>3</t>
    </r>
    <r>
      <rPr>
        <b/>
        <vertAlign val="superscript"/>
        <sz val="11"/>
        <color indexed="8"/>
        <rFont val="Calibri"/>
        <family val="2"/>
      </rPr>
      <t>rd</t>
    </r>
    <r>
      <rPr>
        <b/>
        <sz val="11"/>
        <color indexed="8"/>
        <rFont val="Calibri"/>
        <family val="2"/>
      </rPr>
      <t xml:space="preserve">  week of Oct.</t>
    </r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</si>
  <si>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Oct.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</si>
</sst>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" zoomScaleNormal="100" workbookViewId="0">
      <selection activeCell="I3" sqref="I3"/>
    </sheetView>
  </sheetViews>
  <sheetFormatPr defaultColWidth="9.140625" defaultRowHeight="15"/>
  <cols>
    <col min="1" max="1" width="4.28515625" customWidth="1"/>
    <col min="2" max="3" width="17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0" t="s">
        <v>63</v>
      </c>
      <c r="B1" s="61"/>
      <c r="C1" s="61"/>
      <c r="D1" s="61"/>
      <c r="E1" s="61"/>
      <c r="F1" s="61"/>
      <c r="G1" s="62"/>
      <c r="H1" s="62"/>
    </row>
    <row r="2" spans="1:17" ht="67.5" customHeight="1">
      <c r="A2" s="63" t="s">
        <v>1</v>
      </c>
      <c r="B2" s="63"/>
      <c r="C2" s="63"/>
      <c r="D2" s="44">
        <v>2024</v>
      </c>
      <c r="E2" s="66">
        <v>2025</v>
      </c>
      <c r="F2" s="67"/>
      <c r="G2" s="64" t="s">
        <v>94</v>
      </c>
      <c r="H2" s="64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5" t="s">
        <v>2</v>
      </c>
      <c r="B3" s="65"/>
      <c r="C3" s="17" t="s">
        <v>3</v>
      </c>
      <c r="D3" s="58" t="s">
        <v>93</v>
      </c>
      <c r="E3" s="58" t="s">
        <v>91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1966.6666666666667</v>
      </c>
      <c r="E4" s="77">
        <v>2270</v>
      </c>
      <c r="F4" s="38">
        <v>1728.5714285714287</v>
      </c>
      <c r="G4" s="15">
        <f t="shared" ref="G4:G34" si="0">+(F4-E4)/E4</f>
        <v>-0.23851478917558208</v>
      </c>
      <c r="H4" s="4">
        <f t="shared" ref="H4:H34" si="1">+((F4-D4)/D4)</f>
        <v>-0.12106537530266342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1200</v>
      </c>
      <c r="E5" s="48">
        <v>1114.2857142857142</v>
      </c>
      <c r="F5" s="43">
        <v>907.14285714285711</v>
      </c>
      <c r="G5" s="16">
        <f t="shared" si="0"/>
        <v>-0.18589743589743588</v>
      </c>
      <c r="H5" s="10">
        <f t="shared" si="1"/>
        <v>-0.24404761904761907</v>
      </c>
      <c r="I5" t="s">
        <v>85</v>
      </c>
      <c r="J5" t="s">
        <v>64</v>
      </c>
      <c r="K5" t="s">
        <v>64</v>
      </c>
      <c r="L5" t="s">
        <v>85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1275</v>
      </c>
      <c r="E6" s="78">
        <v>1157.1428571428571</v>
      </c>
      <c r="F6" s="46">
        <v>1014.2857142857143</v>
      </c>
      <c r="G6" s="18">
        <f t="shared" si="0"/>
        <v>-0.12345679012345673</v>
      </c>
      <c r="H6" s="4">
        <f t="shared" si="1"/>
        <v>-0.2044817927170868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975</v>
      </c>
      <c r="E7" s="79">
        <v>892.85714285714289</v>
      </c>
      <c r="F7" s="47">
        <v>783.33333333333337</v>
      </c>
      <c r="G7" s="16">
        <f t="shared" si="0"/>
        <v>-0.12266666666666666</v>
      </c>
      <c r="H7" s="10">
        <f t="shared" si="1"/>
        <v>-0.19658119658119655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1666.6666666666667</v>
      </c>
      <c r="E8" s="77">
        <v>1825</v>
      </c>
      <c r="F8" s="38">
        <v>1571.4285714285713</v>
      </c>
      <c r="G8" s="15">
        <f t="shared" si="0"/>
        <v>-0.13894324853228968</v>
      </c>
      <c r="H8" s="4">
        <f t="shared" si="1"/>
        <v>-5.7142857142857245E-2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740</v>
      </c>
      <c r="E9" s="79">
        <v>832.14285714285711</v>
      </c>
      <c r="F9" s="47">
        <v>685.71428571428567</v>
      </c>
      <c r="G9" s="16">
        <f t="shared" si="0"/>
        <v>-0.17596566523605153</v>
      </c>
      <c r="H9" s="10">
        <f t="shared" si="1"/>
        <v>-7.3359073359073421E-2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1216.6666666666667</v>
      </c>
      <c r="E10" s="77">
        <v>1450</v>
      </c>
      <c r="F10" s="38">
        <v>1100</v>
      </c>
      <c r="G10" s="15">
        <f t="shared" si="0"/>
        <v>-0.2413793103448276</v>
      </c>
      <c r="H10" s="4">
        <f t="shared" si="1"/>
        <v>-9.589041095890416E-2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400</v>
      </c>
      <c r="E11" s="53">
        <v>227.14</v>
      </c>
      <c r="F11" s="59">
        <v>202.85714285714286</v>
      </c>
      <c r="G11" s="16">
        <f t="shared" si="0"/>
        <v>-0.10690700511956118</v>
      </c>
      <c r="H11" s="10">
        <f t="shared" si="1"/>
        <v>-0.49285714285714283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1000</v>
      </c>
      <c r="E12" s="77">
        <v>1100</v>
      </c>
      <c r="F12" s="38">
        <v>983.33333333333337</v>
      </c>
      <c r="G12" s="18">
        <f t="shared" si="0"/>
        <v>-0.10606060606060602</v>
      </c>
      <c r="H12" s="4">
        <f t="shared" si="1"/>
        <v>-1.6666666666666628E-2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675</v>
      </c>
      <c r="E13" s="53">
        <v>700</v>
      </c>
      <c r="F13" s="53">
        <v>628.57142857142856</v>
      </c>
      <c r="G13" s="16">
        <f t="shared" si="0"/>
        <v>-0.10204081632653064</v>
      </c>
      <c r="H13" s="10">
        <f t="shared" si="1"/>
        <v>-6.8783068783068807E-2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691.66666666666663</v>
      </c>
      <c r="E14" s="77">
        <v>650</v>
      </c>
      <c r="F14" s="38">
        <v>600</v>
      </c>
      <c r="G14" s="15">
        <f t="shared" si="0"/>
        <v>-7.6923076923076927E-2</v>
      </c>
      <c r="H14" s="4">
        <f t="shared" si="1"/>
        <v>-0.13253012048192767</v>
      </c>
    </row>
    <row r="15" spans="1:17" ht="15.75">
      <c r="A15" s="1">
        <v>12</v>
      </c>
      <c r="B15" s="12" t="s">
        <v>26</v>
      </c>
      <c r="C15" s="13" t="s">
        <v>27</v>
      </c>
      <c r="D15" s="55">
        <v>250</v>
      </c>
      <c r="E15" s="79">
        <v>250</v>
      </c>
      <c r="F15" s="47">
        <v>220</v>
      </c>
      <c r="G15" s="16">
        <f t="shared" si="0"/>
        <v>-0.12</v>
      </c>
      <c r="H15" s="10">
        <f t="shared" si="1"/>
        <v>-0.12</v>
      </c>
      <c r="J15" t="s">
        <v>64</v>
      </c>
      <c r="K15" t="s">
        <v>64</v>
      </c>
      <c r="L15" t="s">
        <v>64</v>
      </c>
      <c r="N15" t="s">
        <v>64</v>
      </c>
      <c r="O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466.66666666666669</v>
      </c>
      <c r="E16" s="77">
        <v>437.5</v>
      </c>
      <c r="F16" s="38">
        <v>312.5</v>
      </c>
      <c r="G16" s="15"/>
      <c r="H16" s="4"/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500</v>
      </c>
      <c r="E17" s="80">
        <v>387.5</v>
      </c>
      <c r="F17" s="39">
        <v>293.75</v>
      </c>
      <c r="G17" s="16">
        <f t="shared" si="0"/>
        <v>-0.24193548387096775</v>
      </c>
      <c r="H17" s="10"/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1575</v>
      </c>
      <c r="E18" s="77">
        <v>1900</v>
      </c>
      <c r="F18" s="38">
        <v>1585.7142857142858</v>
      </c>
      <c r="G18" s="15">
        <f t="shared" si="0"/>
        <v>-0.16541353383458643</v>
      </c>
      <c r="H18" s="4">
        <f t="shared" si="1"/>
        <v>6.8027210884354155E-3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2133.3333333333335</v>
      </c>
      <c r="E19" s="80">
        <v>2085.7142857142858</v>
      </c>
      <c r="F19" s="39">
        <v>1792.8571428571429</v>
      </c>
      <c r="G19" s="16">
        <f t="shared" si="0"/>
        <v>-0.1404109589041096</v>
      </c>
      <c r="H19" s="10">
        <f>+((F19-D19)/D19)</f>
        <v>-0.15959821428571433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600</v>
      </c>
      <c r="E20" s="77">
        <v>604.16666666666663</v>
      </c>
      <c r="F20" s="38">
        <v>570</v>
      </c>
      <c r="G20" s="15">
        <f t="shared" si="0"/>
        <v>-5.6551724137930977E-2</v>
      </c>
      <c r="H20" s="4">
        <f t="shared" si="1"/>
        <v>-0.05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775</v>
      </c>
      <c r="E21" s="80">
        <v>775</v>
      </c>
      <c r="F21" s="39">
        <v>735.71428571428567</v>
      </c>
      <c r="G21" s="16">
        <f t="shared" ref="G21" si="2">+(F21-E21)/E21</f>
        <v>-5.0691244239631401E-2</v>
      </c>
      <c r="H21" s="10">
        <f>+((F21-D21)/D21)</f>
        <v>-5.0691244239631401E-2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1300</v>
      </c>
      <c r="E22" s="77">
        <v>1225</v>
      </c>
      <c r="F22" s="38">
        <v>1133.3333333333333</v>
      </c>
      <c r="G22" s="15">
        <f t="shared" si="0"/>
        <v>-7.4829931972789171E-2</v>
      </c>
      <c r="H22" s="4">
        <f t="shared" si="1"/>
        <v>-0.12820512820512828</v>
      </c>
    </row>
    <row r="23" spans="1:17" ht="15.75">
      <c r="A23" s="11">
        <v>20</v>
      </c>
      <c r="B23" s="12" t="s">
        <v>41</v>
      </c>
      <c r="C23" s="14" t="s">
        <v>42</v>
      </c>
      <c r="D23" s="55">
        <v>662.5</v>
      </c>
      <c r="E23" s="80">
        <v>595.83333333333337</v>
      </c>
      <c r="F23" s="39">
        <v>516.66999999999996</v>
      </c>
      <c r="G23" s="16">
        <f t="shared" si="0"/>
        <v>-0.13286153846153859</v>
      </c>
      <c r="H23" s="10">
        <f t="shared" si="1"/>
        <v>-0.2201207547169812</v>
      </c>
      <c r="K23" t="s">
        <v>64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925</v>
      </c>
      <c r="E24" s="77">
        <v>940</v>
      </c>
      <c r="F24" s="38">
        <v>920</v>
      </c>
      <c r="G24" s="15">
        <f t="shared" si="0"/>
        <v>-2.1276595744680851E-2</v>
      </c>
      <c r="H24" s="4">
        <f t="shared" si="1"/>
        <v>-5.4054054054054057E-3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816.66666666666663</v>
      </c>
      <c r="E25" s="57">
        <v>866.66666666666663</v>
      </c>
      <c r="F25" s="57">
        <v>742.85714285714289</v>
      </c>
      <c r="G25" s="16">
        <f t="shared" si="0"/>
        <v>-0.14285714285714279</v>
      </c>
      <c r="H25" s="10">
        <f t="shared" si="1"/>
        <v>-9.0379008746355599E-2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1333.3333333333333</v>
      </c>
      <c r="E26" s="77">
        <v>1133.33</v>
      </c>
      <c r="F26" s="38">
        <v>1166.6666666666667</v>
      </c>
      <c r="G26" s="18">
        <f t="shared" si="0"/>
        <v>2.9414792396448359E-2</v>
      </c>
      <c r="H26" s="49">
        <f t="shared" si="1"/>
        <v>-0.12499999999999989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1325</v>
      </c>
      <c r="E27" s="80">
        <v>1158.3333333333333</v>
      </c>
      <c r="F27" s="39">
        <v>885.71428571428567</v>
      </c>
      <c r="G27" s="16">
        <f t="shared" si="0"/>
        <v>-0.23535457348406988</v>
      </c>
      <c r="H27" s="10">
        <f t="shared" si="1"/>
        <v>-0.33153638814016179</v>
      </c>
      <c r="J27" t="s">
        <v>64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575</v>
      </c>
      <c r="E28" s="77">
        <v>564.28571428571433</v>
      </c>
      <c r="F28" s="38">
        <v>575</v>
      </c>
      <c r="G28" s="15">
        <f t="shared" si="0"/>
        <v>1.8987341772151809E-2</v>
      </c>
      <c r="H28" s="4">
        <f t="shared" si="1"/>
        <v>0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487.5</v>
      </c>
      <c r="E29" s="80">
        <v>420</v>
      </c>
      <c r="F29" s="39">
        <v>450</v>
      </c>
      <c r="G29" s="16">
        <f t="shared" si="0"/>
        <v>7.1428571428571425E-2</v>
      </c>
      <c r="H29" s="10">
        <f t="shared" si="1"/>
        <v>-7.6923076923076927E-2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583.33333333333337</v>
      </c>
      <c r="E30" s="77">
        <v>612.5</v>
      </c>
      <c r="F30" s="38">
        <v>582.14285714285711</v>
      </c>
      <c r="G30" s="15">
        <f t="shared" si="0"/>
        <v>-4.9562682215743496E-2</v>
      </c>
      <c r="H30" s="4">
        <f t="shared" si="1"/>
        <v>-2.0408163265307326E-3</v>
      </c>
      <c r="K30" t="s">
        <v>64</v>
      </c>
      <c r="L30" t="s">
        <v>64</v>
      </c>
      <c r="M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716.66666666666663</v>
      </c>
      <c r="E31" s="80">
        <v>741.66666666666663</v>
      </c>
      <c r="F31" s="39">
        <v>771.42857142857144</v>
      </c>
      <c r="G31" s="16">
        <f t="shared" si="0"/>
        <v>4.0128410914927845E-2</v>
      </c>
      <c r="H31" s="10">
        <f t="shared" si="1"/>
        <v>7.641196013289045E-2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270</v>
      </c>
      <c r="E32" s="77">
        <v>186</v>
      </c>
      <c r="F32" s="38">
        <v>135.71428571428572</v>
      </c>
      <c r="G32" s="15">
        <f t="shared" si="0"/>
        <v>-0.27035330261136709</v>
      </c>
      <c r="H32" s="4">
        <f t="shared" si="1"/>
        <v>-0.49735449735449733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1420</v>
      </c>
      <c r="E33" s="80">
        <v>1675</v>
      </c>
      <c r="F33" s="39">
        <v>1583.3333333333333</v>
      </c>
      <c r="G33" s="16">
        <f t="shared" si="0"/>
        <v>-5.4726368159204022E-2</v>
      </c>
      <c r="H33" s="10">
        <f t="shared" si="1"/>
        <v>0.11502347417840371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2060</v>
      </c>
      <c r="E34" s="77">
        <v>2375</v>
      </c>
      <c r="F34" s="38">
        <v>2214.2857142857142</v>
      </c>
      <c r="G34" s="18">
        <f t="shared" si="0"/>
        <v>-6.7669172932330851E-2</v>
      </c>
      <c r="H34" s="49">
        <f t="shared" si="1"/>
        <v>7.4895977808599135E-2</v>
      </c>
      <c r="J34" t="s">
        <v>64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500</v>
      </c>
      <c r="E35" s="80"/>
      <c r="F35" s="39">
        <v>390</v>
      </c>
      <c r="G35" s="16"/>
      <c r="H35" s="10"/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  <c r="L36" t="s">
        <v>64</v>
      </c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F9" sqref="F9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8" t="s">
        <v>0</v>
      </c>
      <c r="B1" s="69"/>
      <c r="C1" s="69"/>
      <c r="D1" s="69"/>
      <c r="E1" s="69"/>
      <c r="F1" s="69"/>
      <c r="G1" s="69"/>
      <c r="H1" s="69"/>
    </row>
    <row r="2" spans="1:15" ht="57" customHeight="1">
      <c r="A2" s="70" t="s">
        <v>1</v>
      </c>
      <c r="B2" s="71"/>
      <c r="C2" s="72"/>
      <c r="D2" s="50">
        <v>2024</v>
      </c>
      <c r="E2" s="76">
        <v>2025</v>
      </c>
      <c r="F2" s="76"/>
      <c r="G2" s="73" t="s">
        <v>96</v>
      </c>
      <c r="H2" s="73"/>
      <c r="I2" t="s">
        <v>64</v>
      </c>
      <c r="M2" t="s">
        <v>64</v>
      </c>
    </row>
    <row r="3" spans="1:15" ht="32.25">
      <c r="A3" s="74" t="s">
        <v>2</v>
      </c>
      <c r="B3" s="75"/>
      <c r="C3" s="25" t="s">
        <v>3</v>
      </c>
      <c r="D3" s="56" t="s">
        <v>95</v>
      </c>
      <c r="E3" s="56" t="s">
        <v>92</v>
      </c>
      <c r="F3" s="56" t="s">
        <v>95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3926.67</v>
      </c>
      <c r="E4" s="31">
        <v>4193.33</v>
      </c>
      <c r="F4" s="31">
        <v>3670</v>
      </c>
      <c r="G4" s="35">
        <f t="shared" ref="G4:G14" si="0">(F4-E4)/E4</f>
        <v>-0.12480057615308118</v>
      </c>
      <c r="H4" s="35">
        <f t="shared" ref="H4:H15" si="1">+(F4-D4)/D4</f>
        <v>-6.5365818874517104E-2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2320</v>
      </c>
      <c r="E5" s="36">
        <v>2520</v>
      </c>
      <c r="F5" s="36">
        <v>2295</v>
      </c>
      <c r="G5" s="37">
        <f t="shared" si="0"/>
        <v>-8.9285714285714288E-2</v>
      </c>
      <c r="H5" s="37">
        <f t="shared" si="1"/>
        <v>-1.0775862068965518E-2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2280</v>
      </c>
      <c r="E6" s="31">
        <v>2326.67</v>
      </c>
      <c r="F6" s="31">
        <v>2040</v>
      </c>
      <c r="G6" s="35">
        <f t="shared" si="0"/>
        <v>-0.12321042519996392</v>
      </c>
      <c r="H6" s="35">
        <f t="shared" si="1"/>
        <v>-0.10526315789473684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2796</v>
      </c>
      <c r="E7" s="36">
        <v>2980</v>
      </c>
      <c r="F7" s="36">
        <v>2846.67</v>
      </c>
      <c r="G7" s="37">
        <f t="shared" si="0"/>
        <v>-4.4741610738255007E-2</v>
      </c>
      <c r="H7" s="37">
        <f t="shared" si="1"/>
        <v>1.8122317596566549E-2</v>
      </c>
      <c r="K7" t="s">
        <v>64</v>
      </c>
      <c r="L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1240</v>
      </c>
      <c r="E8" s="31">
        <v>1875</v>
      </c>
      <c r="F8" s="31">
        <v>1595</v>
      </c>
      <c r="G8" s="35">
        <f t="shared" si="0"/>
        <v>-0.14933333333333335</v>
      </c>
      <c r="H8" s="35">
        <f t="shared" si="1"/>
        <v>0.28629032258064518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2196</v>
      </c>
      <c r="E9" s="36">
        <v>2796</v>
      </c>
      <c r="F9" s="36">
        <v>2566.67</v>
      </c>
      <c r="G9" s="37">
        <f t="shared" si="0"/>
        <v>-8.2020743919885522E-2</v>
      </c>
      <c r="H9" s="37">
        <f t="shared" si="1"/>
        <v>0.16879326047358836</v>
      </c>
      <c r="K9" t="s">
        <v>64</v>
      </c>
      <c r="L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645</v>
      </c>
      <c r="E10" s="31">
        <v>545</v>
      </c>
      <c r="F10" s="31">
        <v>525</v>
      </c>
      <c r="G10" s="35">
        <f t="shared" si="0"/>
        <v>-3.669724770642202E-2</v>
      </c>
      <c r="H10" s="35">
        <f t="shared" si="1"/>
        <v>-0.18604651162790697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1760</v>
      </c>
      <c r="E11" s="36">
        <v>2015</v>
      </c>
      <c r="F11" s="36">
        <v>2020</v>
      </c>
      <c r="G11" s="37">
        <f t="shared" si="0"/>
        <v>2.4813895781637717E-3</v>
      </c>
      <c r="H11" s="37">
        <f t="shared" si="1"/>
        <v>0.14772727272727273</v>
      </c>
    </row>
    <row r="12" spans="1:15" ht="15.75">
      <c r="A12" s="22">
        <v>9</v>
      </c>
      <c r="B12" s="24" t="s">
        <v>22</v>
      </c>
      <c r="C12" s="23" t="s">
        <v>23</v>
      </c>
      <c r="D12" s="33">
        <v>960</v>
      </c>
      <c r="E12" s="31">
        <v>1035</v>
      </c>
      <c r="F12" s="31">
        <v>931.66</v>
      </c>
      <c r="G12" s="35">
        <f t="shared" si="0"/>
        <v>-9.9845410628019354E-2</v>
      </c>
      <c r="H12" s="35">
        <f t="shared" si="1"/>
        <v>-2.9520833333333368E-2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970</v>
      </c>
      <c r="E13" s="36">
        <v>920</v>
      </c>
      <c r="F13" s="36">
        <v>902.5</v>
      </c>
      <c r="G13" s="37">
        <f t="shared" si="0"/>
        <v>-1.9021739130434784E-2</v>
      </c>
      <c r="H13" s="37">
        <f t="shared" si="1"/>
        <v>-6.9587628865979384E-2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>
        <v>520</v>
      </c>
      <c r="E14" s="52">
        <v>390</v>
      </c>
      <c r="F14" s="52"/>
      <c r="G14" s="35"/>
      <c r="H14" s="35"/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6"/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/>
      <c r="E16" s="31"/>
      <c r="F16" s="31">
        <v>530</v>
      </c>
      <c r="G16" s="35"/>
      <c r="H16" s="35"/>
      <c r="L16" t="s">
        <v>64</v>
      </c>
      <c r="M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1990</v>
      </c>
      <c r="E17" s="36">
        <v>2264</v>
      </c>
      <c r="F17" s="36">
        <v>2120</v>
      </c>
      <c r="G17" s="37">
        <f t="shared" ref="G17:G26" si="2">(F17-E17)/E17</f>
        <v>-6.3604240282685506E-2</v>
      </c>
      <c r="H17" s="37">
        <f t="shared" ref="H17:H26" si="3">+(F17-D17)/D17</f>
        <v>6.5326633165829151E-2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3240</v>
      </c>
      <c r="E18" s="31">
        <v>3590</v>
      </c>
      <c r="F18" s="31">
        <v>3340</v>
      </c>
      <c r="G18" s="35">
        <f t="shared" si="2"/>
        <v>-6.9637883008356549E-2</v>
      </c>
      <c r="H18" s="35">
        <f t="shared" si="3"/>
        <v>3.0864197530864196E-2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980</v>
      </c>
      <c r="E19" s="36">
        <v>1080</v>
      </c>
      <c r="F19" s="36">
        <v>1020</v>
      </c>
      <c r="G19" s="37">
        <f t="shared" si="2"/>
        <v>-5.5555555555555552E-2</v>
      </c>
      <c r="H19" s="37">
        <f t="shared" si="3"/>
        <v>4.0816326530612242E-2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1020</v>
      </c>
      <c r="E20" s="31">
        <v>1090</v>
      </c>
      <c r="F20" s="31">
        <v>1066.67</v>
      </c>
      <c r="G20" s="35">
        <f t="shared" si="2"/>
        <v>-2.1403669724770577E-2</v>
      </c>
      <c r="H20" s="35">
        <f t="shared" si="3"/>
        <v>4.5754901960784383E-2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1890</v>
      </c>
      <c r="E21" s="36">
        <v>1860</v>
      </c>
      <c r="F21" s="36">
        <v>1790</v>
      </c>
      <c r="G21" s="37">
        <f t="shared" si="2"/>
        <v>-3.7634408602150539E-2</v>
      </c>
      <c r="H21" s="37">
        <f t="shared" si="3"/>
        <v>-5.2910052910052907E-2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910</v>
      </c>
      <c r="E22" s="31">
        <v>1006.67</v>
      </c>
      <c r="F22" s="31">
        <v>940</v>
      </c>
      <c r="G22" s="35">
        <f t="shared" si="2"/>
        <v>-6.6228257522326042E-2</v>
      </c>
      <c r="H22" s="35">
        <f t="shared" si="3"/>
        <v>3.2967032967032968E-2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1080</v>
      </c>
      <c r="E23" s="36">
        <v>1530</v>
      </c>
      <c r="F23" s="36">
        <v>1490</v>
      </c>
      <c r="G23" s="37">
        <f t="shared" si="2"/>
        <v>-2.6143790849673203E-2</v>
      </c>
      <c r="H23" s="37">
        <f t="shared" si="3"/>
        <v>0.37962962962962965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1233.33</v>
      </c>
      <c r="E24" s="31">
        <v>1073.33</v>
      </c>
      <c r="F24" s="31">
        <v>953.33</v>
      </c>
      <c r="G24" s="35">
        <f t="shared" si="2"/>
        <v>-0.11180158944592986</v>
      </c>
      <c r="H24" s="35">
        <f t="shared" si="3"/>
        <v>-0.22702764061524483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1740</v>
      </c>
      <c r="E25" s="36">
        <v>1500</v>
      </c>
      <c r="F25" s="36">
        <v>1555</v>
      </c>
      <c r="G25" s="37">
        <f t="shared" si="2"/>
        <v>3.6666666666666667E-2</v>
      </c>
      <c r="H25" s="37">
        <f t="shared" si="3"/>
        <v>-0.10632183908045977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2186.67</v>
      </c>
      <c r="E26" s="31">
        <v>2393.33</v>
      </c>
      <c r="F26" s="31">
        <v>2090</v>
      </c>
      <c r="G26" s="35">
        <f t="shared" si="2"/>
        <v>-0.1267397308352797</v>
      </c>
      <c r="H26" s="35">
        <f t="shared" si="3"/>
        <v>-4.4208774071990774E-2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833.33</v>
      </c>
      <c r="E27" s="36">
        <v>811.66</v>
      </c>
      <c r="F27" s="36">
        <v>860</v>
      </c>
      <c r="G27" s="37">
        <f t="shared" ref="G27:G33" si="4">(F27-E27)/E27</f>
        <v>5.9556957346672296E-2</v>
      </c>
      <c r="H27" s="37">
        <f t="shared" ref="H27:H33" si="5">+(F27-D27)/D27</f>
        <v>3.2004128016512014E-2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933.33</v>
      </c>
      <c r="E28" s="31">
        <v>920</v>
      </c>
      <c r="F28" s="31">
        <v>901.66</v>
      </c>
      <c r="G28" s="35">
        <f t="shared" si="4"/>
        <v>-1.9934782608695686E-2</v>
      </c>
      <c r="H28" s="35">
        <f t="shared" si="5"/>
        <v>-3.3932264043800231E-2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890</v>
      </c>
      <c r="E29" s="36">
        <v>1153.33</v>
      </c>
      <c r="F29" s="36">
        <v>1135</v>
      </c>
      <c r="G29" s="37">
        <f t="shared" si="4"/>
        <v>-1.5893109517657503E-2</v>
      </c>
      <c r="H29" s="37">
        <f t="shared" si="5"/>
        <v>0.2752808988764045</v>
      </c>
    </row>
    <row r="30" spans="1:14" ht="15.75">
      <c r="A30" s="22">
        <v>27</v>
      </c>
      <c r="B30" s="24" t="s">
        <v>56</v>
      </c>
      <c r="C30" s="23" t="s">
        <v>57</v>
      </c>
      <c r="D30" s="33">
        <v>360</v>
      </c>
      <c r="E30" s="31">
        <v>360</v>
      </c>
      <c r="F30" s="31">
        <v>295</v>
      </c>
      <c r="G30" s="35">
        <f t="shared" si="4"/>
        <v>-0.18055555555555555</v>
      </c>
      <c r="H30" s="35">
        <f t="shared" si="5"/>
        <v>-0.18055555555555555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2050</v>
      </c>
      <c r="E31" s="36">
        <v>2200</v>
      </c>
      <c r="F31" s="36">
        <v>2146.67</v>
      </c>
      <c r="G31" s="37">
        <f t="shared" si="4"/>
        <v>-2.424090909090906E-2</v>
      </c>
      <c r="H31" s="37">
        <f t="shared" si="5"/>
        <v>4.7156097560975642E-2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2680</v>
      </c>
      <c r="E32" s="31">
        <v>3393.33</v>
      </c>
      <c r="F32" s="31">
        <v>3340</v>
      </c>
      <c r="G32" s="35">
        <f t="shared" si="4"/>
        <v>-1.5716125457883534E-2</v>
      </c>
      <c r="H32" s="35">
        <f t="shared" si="5"/>
        <v>0.2462686567164179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970</v>
      </c>
      <c r="E33" s="36">
        <v>906.66</v>
      </c>
      <c r="F33" s="36">
        <v>890</v>
      </c>
      <c r="G33" s="37">
        <f t="shared" si="4"/>
        <v>-1.8375135111287549E-2</v>
      </c>
      <c r="H33" s="37">
        <f t="shared" si="5"/>
        <v>-8.247422680412371E-2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2025-10-22T09:02:18Z</dcterms:modified>
</cp:coreProperties>
</file>