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61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G16" i="2" l="1"/>
  <c r="H16" i="2" l="1"/>
  <c r="H23" i="96" l="1"/>
  <c r="G14" i="96" l="1"/>
  <c r="G22" i="96" l="1"/>
  <c r="H22" i="96" l="1"/>
  <c r="G23" i="2"/>
  <c r="G17" i="2"/>
  <c r="H17" i="2" l="1"/>
  <c r="H23" i="2" l="1"/>
  <c r="G33" i="96" l="1"/>
  <c r="G20" i="2" l="1"/>
  <c r="H20" i="2" l="1"/>
  <c r="G32" i="96" l="1"/>
  <c r="H32" i="96" l="1"/>
  <c r="G29" i="96"/>
  <c r="H24" i="96"/>
  <c r="H21" i="96"/>
  <c r="H7" i="2" l="1"/>
  <c r="H29" i="96" l="1"/>
  <c r="G28" i="96"/>
  <c r="G12" i="96"/>
  <c r="G15" i="2" l="1"/>
  <c r="H15" i="2"/>
  <c r="H28" i="96" l="1"/>
  <c r="G13" i="2"/>
  <c r="H12" i="96"/>
  <c r="G11" i="2"/>
  <c r="H29" i="2" l="1"/>
  <c r="H13" i="2" l="1"/>
  <c r="H26" i="96" l="1"/>
  <c r="G21" i="96" l="1"/>
  <c r="G25" i="96" l="1"/>
  <c r="H25" i="96" l="1"/>
  <c r="G26" i="96"/>
  <c r="G23" i="96"/>
  <c r="H33" i="2" l="1"/>
  <c r="H34" i="2"/>
  <c r="G9" i="96" l="1"/>
  <c r="G20" i="96" l="1"/>
  <c r="H18" i="96" l="1"/>
  <c r="G18" i="96"/>
  <c r="G21" i="2" l="1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H21" i="2" l="1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<sst xmlns="http://schemas.openxmlformats.org/spreadsheetml/2006/main" count="316" uniqueCount="97">
  <si>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</si>
  <si>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</si>
  <si>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</si>
  <si>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</si>
  <si>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</si>
  <si>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</si>
  <si>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</si>
  <si>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</si>
  <si>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</si>
  <si>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</si>
  <si>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</si>
  <si>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</si>
  <si>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</si>
  <si>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</si>
  <si>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</si>
  <si>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</si>
  <si>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</si>
  <si>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</si>
  <si>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</si>
  <si>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</si>
  <si>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</si>
  <si>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</si>
  <si>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</si>
  <si>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</si>
  <si>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</si>
  <si>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</si>
  <si>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</si>
  <si>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</si>
  <si>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</si>
  <si>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</si>
  <si>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</si>
  <si>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</si>
  <si>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</si>
  <si>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</si>
  <si>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</si>
  <si>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</si>
  <si>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</si>
  <si>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</si>
  <si>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</si>
  <si>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</si>
  <si>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</si>
  <si>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</si>
  <si>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</si>
  <si>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</si>
  <si>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</si>
  <si>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</si>
  <si>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</si>
  <si>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</si>
  <si>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</si>
  <si>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</si>
  <si>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</si>
  <si>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</si>
  <si>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</si>
  <si>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</si>
  <si>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</si>
  <si>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</si>
  <si>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</si>
  <si>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</si>
  <si>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</si>
  <si>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</si>
  <si>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</si>
  <si>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</si>
  <si>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</si>
  <si>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</si>
  <si>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</si>
  <si>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</si>
  <si>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</si>
  <si>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</si>
  <si>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</si>
  <si>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</si>
  <si>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</si>
  <si>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</si>
  <si>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</si>
  <si>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</si>
  <si>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</si>
  <si>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</si>
  <si>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</si>
  <si>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</si>
  <si>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</si>
  <si>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</si>
  <si>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</si>
  <si>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</si>
  <si>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</si>
  <si>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</si>
  <si>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</si>
  <si>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</si>
  <si>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</si>
  <si>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</si>
  <si>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</si>
  <si>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</si>
  <si>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</si>
  <si>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2</t>
    </r>
    <r>
      <rPr>
        <vertAlign val="superscript"/>
        <sz val="11"/>
        <color indexed="8"/>
        <rFont val="Calibri"/>
        <family val="2"/>
      </rPr>
      <t>nd</t>
    </r>
    <r>
      <rPr>
        <sz val="11"/>
        <color indexed="8"/>
        <rFont val="Calibri"/>
        <family val="2"/>
      </rPr>
      <t xml:space="preserve"> week of Sep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</si>
  <si>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Sep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</si>
  <si>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Sep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</si>
  <si>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Sep.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</si>
  <si>
    <r>
      <t>3</t>
    </r>
    <r>
      <rPr>
        <vertAlign val="superscript"/>
        <sz val="11"/>
        <color indexed="8"/>
        <rFont val="Calibri"/>
        <family val="2"/>
      </rPr>
      <t>rd</t>
    </r>
    <r>
      <rPr>
        <sz val="11"/>
        <color indexed="8"/>
        <rFont val="Calibri"/>
        <family val="2"/>
      </rPr>
      <t xml:space="preserve"> week of Sep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</si>
  <si>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 Sep.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</si>
</sst>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77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20" fillId="2" borderId="15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selection activeCell="O23" sqref="O23"/>
    </sheetView>
  </sheetViews>
  <sheetFormatPr defaultColWidth="9.140625" defaultRowHeight="15"/>
  <cols>
    <col min="1" max="1" width="4.28515625" customWidth="1"/>
    <col min="2" max="2" width="15" customWidth="1"/>
    <col min="3" max="3" width="20.855468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9" t="s">
        <v>63</v>
      </c>
      <c r="B1" s="60"/>
      <c r="C1" s="60"/>
      <c r="D1" s="60"/>
      <c r="E1" s="60"/>
      <c r="F1" s="60"/>
      <c r="G1" s="61"/>
      <c r="H1" s="61"/>
    </row>
    <row r="2" spans="1:17" ht="67.5" customHeight="1">
      <c r="A2" s="62" t="s">
        <v>1</v>
      </c>
      <c r="B2" s="62"/>
      <c r="C2" s="62"/>
      <c r="D2" s="44">
        <v>2024</v>
      </c>
      <c r="E2" s="65">
        <v>2025</v>
      </c>
      <c r="F2" s="66"/>
      <c r="G2" s="63" t="s">
        <v>96</v>
      </c>
      <c r="H2" s="63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4" t="s">
        <v>2</v>
      </c>
      <c r="B3" s="64"/>
      <c r="C3" s="17" t="s">
        <v>3</v>
      </c>
      <c r="D3" s="58" t="s">
        <v>95</v>
      </c>
      <c r="E3" s="58" t="s">
        <v>91</v>
      </c>
      <c r="F3" s="58" t="s">
        <v>95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2216.67</v>
      </c>
      <c r="E4" s="38">
        <v>2883.3333333333335</v>
      </c>
      <c r="F4" s="38">
        <v>2420</v>
      </c>
      <c r="G4" s="15">
        <f t="shared" ref="G4:G34" si="0">+(F4-E4)/E4</f>
        <v>-0.16069364161849714</v>
      </c>
      <c r="H4" s="4">
        <f t="shared" ref="H4:H34" si="1">+((F4-D4)/D4)</f>
        <v>9.1727681612508813E-2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1180</v>
      </c>
      <c r="E5" s="43">
        <v>1400</v>
      </c>
      <c r="F5" s="43">
        <v>1130</v>
      </c>
      <c r="G5" s="16">
        <f t="shared" si="0"/>
        <v>-0.19285714285714287</v>
      </c>
      <c r="H5" s="10">
        <f t="shared" si="1"/>
        <v>-4.2372881355932202E-2</v>
      </c>
      <c r="I5" t="s">
        <v>85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1220</v>
      </c>
      <c r="E6" s="46">
        <v>1316.6666666666667</v>
      </c>
      <c r="F6" s="46">
        <v>1116.6666666666667</v>
      </c>
      <c r="G6" s="18">
        <f t="shared" si="0"/>
        <v>-0.15189873417721519</v>
      </c>
      <c r="H6" s="4">
        <f t="shared" si="1"/>
        <v>-8.469945355191251E-2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1133.33</v>
      </c>
      <c r="E7" s="47">
        <v>1033.3333333333333</v>
      </c>
      <c r="F7" s="47">
        <v>816.66666666666663</v>
      </c>
      <c r="G7" s="16">
        <f t="shared" si="0"/>
        <v>-0.20967741935483869</v>
      </c>
      <c r="H7" s="10">
        <f t="shared" si="1"/>
        <v>-0.27940964532248624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1950</v>
      </c>
      <c r="E8" s="38">
        <v>1970.83</v>
      </c>
      <c r="F8" s="38">
        <v>1757.14</v>
      </c>
      <c r="G8" s="15">
        <f t="shared" si="0"/>
        <v>-0.10842639902985028</v>
      </c>
      <c r="H8" s="4">
        <f t="shared" si="1"/>
        <v>-9.8902564102564053E-2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690</v>
      </c>
      <c r="E9" s="47">
        <v>975</v>
      </c>
      <c r="F9" s="47">
        <v>812.5</v>
      </c>
      <c r="G9" s="16">
        <f t="shared" si="0"/>
        <v>-0.16666666666666666</v>
      </c>
      <c r="H9" s="10">
        <f t="shared" si="1"/>
        <v>0.17753623188405798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1333.33</v>
      </c>
      <c r="E10" s="38">
        <v>1316.6666666666667</v>
      </c>
      <c r="F10" s="38">
        <v>1316.67</v>
      </c>
      <c r="G10" s="15">
        <f t="shared" si="0"/>
        <v>2.5316455696179504E-6</v>
      </c>
      <c r="H10" s="4">
        <f t="shared" si="1"/>
        <v>-1.2495031237577985E-2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316.67</v>
      </c>
      <c r="E11" s="53">
        <v>485.71428571428572</v>
      </c>
      <c r="F11" s="53">
        <v>264.28571428571428</v>
      </c>
      <c r="G11" s="16">
        <f t="shared" si="0"/>
        <v>-0.45588235294117652</v>
      </c>
      <c r="H11" s="10">
        <f t="shared" si="1"/>
        <v>-0.16542231886280903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1000</v>
      </c>
      <c r="E12" s="38">
        <v>1160</v>
      </c>
      <c r="F12" s="38">
        <v>1166.6666666666667</v>
      </c>
      <c r="G12" s="18">
        <f t="shared" si="0"/>
        <v>5.7471264367816742E-3</v>
      </c>
      <c r="H12" s="4">
        <f t="shared" si="1"/>
        <v>0.16666666666666674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712.5</v>
      </c>
      <c r="E13" s="53">
        <v>835.71428571428567</v>
      </c>
      <c r="F13" s="53">
        <v>760.71428571428567</v>
      </c>
      <c r="G13" s="16">
        <f t="shared" si="0"/>
        <v>-8.9743589743589744E-2</v>
      </c>
      <c r="H13" s="10">
        <f t="shared" si="1"/>
        <v>6.7669172932330754E-2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758.33</v>
      </c>
      <c r="E14" s="38">
        <v>1110</v>
      </c>
      <c r="F14" s="38">
        <v>950</v>
      </c>
      <c r="G14" s="15">
        <f t="shared" si="0"/>
        <v>-0.14414414414414414</v>
      </c>
      <c r="H14" s="4">
        <f t="shared" si="1"/>
        <v>0.25275275935278829</v>
      </c>
    </row>
    <row r="15" spans="1:17" ht="15.75">
      <c r="A15" s="1">
        <v>12</v>
      </c>
      <c r="B15" s="12" t="s">
        <v>26</v>
      </c>
      <c r="C15" s="13" t="s">
        <v>27</v>
      </c>
      <c r="D15" s="55">
        <v>291.67</v>
      </c>
      <c r="E15" s="47">
        <v>325</v>
      </c>
      <c r="F15" s="47">
        <v>356.25</v>
      </c>
      <c r="G15" s="16">
        <f t="shared" si="0"/>
        <v>9.6153846153846159E-2</v>
      </c>
      <c r="H15" s="10">
        <f t="shared" si="1"/>
        <v>0.22141461240442958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600</v>
      </c>
      <c r="E16" s="38">
        <v>633.33000000000004</v>
      </c>
      <c r="F16" s="38">
        <v>400</v>
      </c>
      <c r="G16" s="15">
        <f t="shared" si="0"/>
        <v>-0.36841772851436067</v>
      </c>
      <c r="H16" s="4">
        <f t="shared" si="1"/>
        <v>-0.33333333333333331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500</v>
      </c>
      <c r="E17" s="39">
        <v>583.33333333333337</v>
      </c>
      <c r="F17" s="39">
        <v>400</v>
      </c>
      <c r="G17" s="16">
        <f t="shared" si="0"/>
        <v>-0.31428571428571433</v>
      </c>
      <c r="H17" s="10">
        <f t="shared" si="1"/>
        <v>-0.2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1625</v>
      </c>
      <c r="E18" s="38">
        <v>1992.8571428571429</v>
      </c>
      <c r="F18" s="38">
        <v>1828.5714285714287</v>
      </c>
      <c r="G18" s="15">
        <f t="shared" si="0"/>
        <v>-8.2437275985663042E-2</v>
      </c>
      <c r="H18" s="4">
        <f t="shared" si="1"/>
        <v>0.12527472527472533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2375</v>
      </c>
      <c r="E19" s="39">
        <v>2242.8571428571427</v>
      </c>
      <c r="F19" s="39">
        <v>2021.4285714285713</v>
      </c>
      <c r="G19" s="16">
        <f t="shared" si="0"/>
        <v>-9.8726114649681493E-2</v>
      </c>
      <c r="H19" s="10">
        <f>+((F19-D19)/D19)</f>
        <v>-0.14887218045112785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516.63</v>
      </c>
      <c r="E20" s="38">
        <v>883.33</v>
      </c>
      <c r="F20" s="38">
        <v>800</v>
      </c>
      <c r="G20" s="15">
        <f t="shared" si="0"/>
        <v>-9.4336205042283225E-2</v>
      </c>
      <c r="H20" s="4">
        <f t="shared" si="1"/>
        <v>0.54849699010897546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775</v>
      </c>
      <c r="E21" s="39">
        <v>1050</v>
      </c>
      <c r="F21" s="39">
        <v>1066.67</v>
      </c>
      <c r="G21" s="16">
        <f t="shared" si="0"/>
        <v>1.5876190476190547E-2</v>
      </c>
      <c r="H21" s="10">
        <f t="shared" si="1"/>
        <v>0.37634838709677426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1250</v>
      </c>
      <c r="E22" s="38">
        <v>1366.6666666666667</v>
      </c>
      <c r="F22" s="38">
        <v>1271.4285714285713</v>
      </c>
      <c r="G22" s="15">
        <f t="shared" si="0"/>
        <v>-6.9686411149825905E-2</v>
      </c>
      <c r="H22" s="4">
        <f t="shared" si="1"/>
        <v>1.7142857142857064E-2</v>
      </c>
    </row>
    <row r="23" spans="1:17" ht="15.75">
      <c r="A23" s="11">
        <v>20</v>
      </c>
      <c r="B23" s="12" t="s">
        <v>41</v>
      </c>
      <c r="C23" s="14" t="s">
        <v>42</v>
      </c>
      <c r="D23" s="55">
        <v>700</v>
      </c>
      <c r="E23" s="39">
        <v>900</v>
      </c>
      <c r="F23" s="39">
        <v>658.33333333333337</v>
      </c>
      <c r="G23" s="16">
        <f t="shared" si="0"/>
        <v>-0.26851851851851849</v>
      </c>
      <c r="H23" s="10">
        <f t="shared" si="1"/>
        <v>-5.9523809523809472E-2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950</v>
      </c>
      <c r="E24" s="38">
        <v>1250</v>
      </c>
      <c r="F24" s="38">
        <v>1233.33</v>
      </c>
      <c r="G24" s="15">
        <f t="shared" si="0"/>
        <v>-1.3336000000000058E-2</v>
      </c>
      <c r="H24" s="4">
        <f t="shared" si="1"/>
        <v>0.29824210526315781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812.5</v>
      </c>
      <c r="E25" s="57">
        <v>1007.1428571428571</v>
      </c>
      <c r="F25" s="57">
        <v>985.71428571428567</v>
      </c>
      <c r="G25" s="16">
        <f t="shared" si="0"/>
        <v>-2.1276595744680868E-2</v>
      </c>
      <c r="H25" s="10">
        <f t="shared" si="1"/>
        <v>0.21318681318681312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1300</v>
      </c>
      <c r="E26" s="38">
        <v>1300</v>
      </c>
      <c r="F26" s="38">
        <v>1140</v>
      </c>
      <c r="G26" s="18">
        <f t="shared" si="0"/>
        <v>-0.12307692307692308</v>
      </c>
      <c r="H26" s="49">
        <f t="shared" si="1"/>
        <v>-0.12307692307692308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1180</v>
      </c>
      <c r="E27" s="39">
        <v>1450</v>
      </c>
      <c r="F27" s="39">
        <v>1114.2857142857142</v>
      </c>
      <c r="G27" s="16">
        <f t="shared" si="0"/>
        <v>-0.23152709359605916</v>
      </c>
      <c r="H27" s="10">
        <f t="shared" si="1"/>
        <v>-5.5690072639225235E-2</v>
      </c>
      <c r="J27" t="s">
        <v>64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541.66999999999996</v>
      </c>
      <c r="E28" s="38">
        <v>821.42857142857144</v>
      </c>
      <c r="F28" s="38">
        <v>685.71428571428567</v>
      </c>
      <c r="G28" s="15">
        <f t="shared" si="0"/>
        <v>-0.1652173913043479</v>
      </c>
      <c r="H28" s="4">
        <f t="shared" si="1"/>
        <v>0.26592627561852367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466.67</v>
      </c>
      <c r="E29" s="39">
        <v>735</v>
      </c>
      <c r="F29" s="39">
        <v>558.33333333333337</v>
      </c>
      <c r="G29" s="16">
        <f t="shared" si="0"/>
        <v>-0.24036281179138316</v>
      </c>
      <c r="H29" s="10">
        <f t="shared" si="1"/>
        <v>0.19642002557124597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566.66999999999996</v>
      </c>
      <c r="E30" s="38">
        <v>737.5</v>
      </c>
      <c r="F30" s="38">
        <v>628.57142857142856</v>
      </c>
      <c r="G30" s="15">
        <f t="shared" si="0"/>
        <v>-0.14769975786924941</v>
      </c>
      <c r="H30" s="4">
        <f t="shared" si="1"/>
        <v>0.1092371725544472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690</v>
      </c>
      <c r="E31" s="39">
        <v>1150</v>
      </c>
      <c r="F31" s="39">
        <v>928.57142857142856</v>
      </c>
      <c r="G31" s="16">
        <f t="shared" si="0"/>
        <v>-0.19254658385093168</v>
      </c>
      <c r="H31" s="10">
        <f t="shared" si="1"/>
        <v>0.34575569358178049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235</v>
      </c>
      <c r="E32" s="38">
        <v>385</v>
      </c>
      <c r="F32" s="38">
        <v>175</v>
      </c>
      <c r="G32" s="15">
        <f t="shared" si="0"/>
        <v>-0.54545454545454541</v>
      </c>
      <c r="H32" s="4">
        <f t="shared" si="1"/>
        <v>-0.25531914893617019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1533.33</v>
      </c>
      <c r="E33" s="39">
        <v>1635.7142857142858</v>
      </c>
      <c r="F33" s="39">
        <v>1571.4285714285713</v>
      </c>
      <c r="G33" s="16">
        <f t="shared" si="0"/>
        <v>-3.9301310043668221E-2</v>
      </c>
      <c r="H33" s="10">
        <f t="shared" si="1"/>
        <v>2.4846948425043144E-2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2230</v>
      </c>
      <c r="E34" s="38">
        <v>2325</v>
      </c>
      <c r="F34" s="38">
        <v>2116.6666666666665</v>
      </c>
      <c r="G34" s="18">
        <f t="shared" si="0"/>
        <v>-8.9605734767025158E-2</v>
      </c>
      <c r="H34" s="49">
        <f t="shared" si="1"/>
        <v>-5.0822122571001563E-2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/>
      <c r="E35" s="39">
        <v>350</v>
      </c>
      <c r="F35" s="39"/>
      <c r="G35" s="16"/>
      <c r="H35" s="10"/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  <c r="L36" t="s">
        <v>64</v>
      </c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B16" workbookViewId="0">
      <selection activeCell="L29" sqref="L29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15" ht="57" customHeight="1">
      <c r="A2" s="69" t="s">
        <v>1</v>
      </c>
      <c r="B2" s="70"/>
      <c r="C2" s="71"/>
      <c r="D2" s="50">
        <v>2024</v>
      </c>
      <c r="E2" s="75">
        <v>2025</v>
      </c>
      <c r="F2" s="75"/>
      <c r="G2" s="72" t="s">
        <v>94</v>
      </c>
      <c r="H2" s="72"/>
      <c r="I2" t="s">
        <v>64</v>
      </c>
      <c r="M2" t="s">
        <v>64</v>
      </c>
    </row>
    <row r="3" spans="1:15" ht="32.25">
      <c r="A3" s="73" t="s">
        <v>2</v>
      </c>
      <c r="B3" s="74"/>
      <c r="C3" s="25" t="s">
        <v>3</v>
      </c>
      <c r="D3" s="56" t="s">
        <v>93</v>
      </c>
      <c r="E3" s="56" t="s">
        <v>92</v>
      </c>
      <c r="F3" s="56" t="s">
        <v>93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3735</v>
      </c>
      <c r="E4" s="33">
        <v>4790</v>
      </c>
      <c r="F4" s="31">
        <v>4168</v>
      </c>
      <c r="G4" s="35">
        <f t="shared" ref="G4:G14" si="0">(F4-E4)/E4</f>
        <v>-0.12985386221294362</v>
      </c>
      <c r="H4" s="35">
        <f t="shared" ref="H4:H16" si="1">+(F4-D4)/D4</f>
        <v>0.11593038821954485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2526.67</v>
      </c>
      <c r="E5" s="34">
        <v>2793.33</v>
      </c>
      <c r="F5" s="36">
        <v>2595</v>
      </c>
      <c r="G5" s="37">
        <f t="shared" si="0"/>
        <v>-7.1001278044484514E-2</v>
      </c>
      <c r="H5" s="37">
        <f t="shared" si="1"/>
        <v>2.7043499942612185E-2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2180</v>
      </c>
      <c r="E6" s="33">
        <v>2390</v>
      </c>
      <c r="F6" s="31">
        <v>2190</v>
      </c>
      <c r="G6" s="35">
        <f t="shared" si="0"/>
        <v>-8.3682008368200833E-2</v>
      </c>
      <c r="H6" s="35">
        <f t="shared" si="1"/>
        <v>4.5871559633027525E-3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2970</v>
      </c>
      <c r="E7" s="34">
        <v>3095</v>
      </c>
      <c r="F7" s="36">
        <v>2930</v>
      </c>
      <c r="G7" s="37">
        <f t="shared" si="0"/>
        <v>-5.3311793214862679E-2</v>
      </c>
      <c r="H7" s="37">
        <f t="shared" si="1"/>
        <v>-1.3468013468013467E-2</v>
      </c>
      <c r="K7" t="s">
        <v>64</v>
      </c>
      <c r="L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1206.67</v>
      </c>
      <c r="E8" s="33">
        <v>2025</v>
      </c>
      <c r="F8" s="31">
        <v>1940</v>
      </c>
      <c r="G8" s="35">
        <f t="shared" si="0"/>
        <v>-4.1975308641975309E-2</v>
      </c>
      <c r="H8" s="35">
        <f t="shared" si="1"/>
        <v>0.60773036538573089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2456</v>
      </c>
      <c r="E9" s="34">
        <v>2796</v>
      </c>
      <c r="F9" s="36">
        <v>2776</v>
      </c>
      <c r="G9" s="37">
        <f t="shared" si="0"/>
        <v>-7.1530758226037196E-3</v>
      </c>
      <c r="H9" s="37">
        <f t="shared" si="1"/>
        <v>0.13029315960912052</v>
      </c>
      <c r="K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570</v>
      </c>
      <c r="E10" s="33">
        <v>740</v>
      </c>
      <c r="F10" s="31">
        <v>566.66</v>
      </c>
      <c r="G10" s="35">
        <f t="shared" si="0"/>
        <v>-0.23424324324324328</v>
      </c>
      <c r="H10" s="35">
        <f t="shared" si="1"/>
        <v>-5.8596491228070733E-3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1790</v>
      </c>
      <c r="E11" s="34">
        <v>2047.5</v>
      </c>
      <c r="F11" s="36">
        <v>2015</v>
      </c>
      <c r="G11" s="37">
        <f t="shared" si="0"/>
        <v>-1.5873015873015872E-2</v>
      </c>
      <c r="H11" s="37">
        <f t="shared" si="1"/>
        <v>0.12569832402234637</v>
      </c>
    </row>
    <row r="12" spans="1:15" ht="15.75">
      <c r="A12" s="22">
        <v>9</v>
      </c>
      <c r="B12" s="24" t="s">
        <v>22</v>
      </c>
      <c r="C12" s="23" t="s">
        <v>23</v>
      </c>
      <c r="D12" s="33">
        <v>1113.33</v>
      </c>
      <c r="E12" s="33">
        <v>1306.67</v>
      </c>
      <c r="F12" s="31">
        <v>1092</v>
      </c>
      <c r="G12" s="35">
        <f t="shared" si="0"/>
        <v>-0.16428784620447401</v>
      </c>
      <c r="H12" s="35">
        <f t="shared" si="1"/>
        <v>-1.915873999622747E-2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1106.67</v>
      </c>
      <c r="E13" s="34">
        <v>1340</v>
      </c>
      <c r="F13" s="36">
        <v>1277.5</v>
      </c>
      <c r="G13" s="37">
        <f t="shared" si="0"/>
        <v>-4.6641791044776122E-2</v>
      </c>
      <c r="H13" s="37">
        <f t="shared" si="1"/>
        <v>0.15436399287953945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/>
      <c r="E14" s="76">
        <v>480</v>
      </c>
      <c r="F14" s="52">
        <v>510</v>
      </c>
      <c r="G14" s="35">
        <f t="shared" si="0"/>
        <v>6.25E-2</v>
      </c>
      <c r="H14" s="35"/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>
        <v>820</v>
      </c>
      <c r="E16" s="33"/>
      <c r="F16" s="31"/>
      <c r="G16" s="35"/>
      <c r="H16" s="35"/>
      <c r="L16" t="s">
        <v>64</v>
      </c>
      <c r="M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2020</v>
      </c>
      <c r="E17" s="34">
        <v>2375</v>
      </c>
      <c r="F17" s="36">
        <v>2295</v>
      </c>
      <c r="G17" s="37">
        <f t="shared" ref="G17:G26" si="2">(F17-E17)/E17</f>
        <v>-3.3684210526315789E-2</v>
      </c>
      <c r="H17" s="37">
        <f t="shared" ref="H17:H26" si="3">+(F17-D17)/D17</f>
        <v>0.13613861386138615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3680</v>
      </c>
      <c r="E18" s="33">
        <v>3540</v>
      </c>
      <c r="F18" s="31">
        <v>3440</v>
      </c>
      <c r="G18" s="35">
        <f t="shared" si="2"/>
        <v>-2.8248587570621469E-2</v>
      </c>
      <c r="H18" s="35">
        <f t="shared" si="3"/>
        <v>-6.5217391304347824E-2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822.5</v>
      </c>
      <c r="E19" s="34">
        <v>1210</v>
      </c>
      <c r="F19" s="36">
        <v>1130</v>
      </c>
      <c r="G19" s="37">
        <f t="shared" si="2"/>
        <v>-6.6115702479338845E-2</v>
      </c>
      <c r="H19" s="37">
        <f t="shared" si="3"/>
        <v>0.37386018237082069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940</v>
      </c>
      <c r="E20" s="33">
        <v>1285</v>
      </c>
      <c r="F20" s="31">
        <v>1253.33</v>
      </c>
      <c r="G20" s="35">
        <f t="shared" si="2"/>
        <v>-2.4645914396887215E-2</v>
      </c>
      <c r="H20" s="35">
        <f t="shared" si="3"/>
        <v>0.3333297872340425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1880</v>
      </c>
      <c r="E21" s="34">
        <v>1940</v>
      </c>
      <c r="F21" s="36">
        <v>1860</v>
      </c>
      <c r="G21" s="37">
        <f t="shared" si="2"/>
        <v>-4.1237113402061855E-2</v>
      </c>
      <c r="H21" s="37">
        <f t="shared" si="3"/>
        <v>-1.0638297872340425E-2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1060</v>
      </c>
      <c r="E22" s="33">
        <v>1280</v>
      </c>
      <c r="F22" s="31">
        <v>1215</v>
      </c>
      <c r="G22" s="35">
        <f t="shared" si="2"/>
        <v>-5.078125E-2</v>
      </c>
      <c r="H22" s="35">
        <f t="shared" si="3"/>
        <v>0.14622641509433962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1186.67</v>
      </c>
      <c r="E23" s="34">
        <v>1620</v>
      </c>
      <c r="F23" s="36">
        <v>1540</v>
      </c>
      <c r="G23" s="37">
        <f t="shared" si="2"/>
        <v>-4.9382716049382713E-2</v>
      </c>
      <c r="H23" s="37">
        <f t="shared" si="3"/>
        <v>0.29774916362594478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1126.67</v>
      </c>
      <c r="E24" s="33">
        <v>1310</v>
      </c>
      <c r="F24" s="31">
        <v>1210</v>
      </c>
      <c r="G24" s="35">
        <f t="shared" si="2"/>
        <v>-7.6335877862595422E-2</v>
      </c>
      <c r="H24" s="35">
        <f t="shared" si="3"/>
        <v>7.3961319641066087E-2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1640</v>
      </c>
      <c r="E25" s="34">
        <v>1650</v>
      </c>
      <c r="F25" s="36">
        <v>1504</v>
      </c>
      <c r="G25" s="37">
        <f t="shared" si="2"/>
        <v>-8.8484848484848486E-2</v>
      </c>
      <c r="H25" s="37">
        <f t="shared" si="3"/>
        <v>-8.2926829268292687E-2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2330</v>
      </c>
      <c r="E26" s="33">
        <v>2580</v>
      </c>
      <c r="F26" s="31">
        <v>2545</v>
      </c>
      <c r="G26" s="35">
        <f t="shared" si="2"/>
        <v>-1.3565891472868217E-2</v>
      </c>
      <c r="H26" s="35">
        <f t="shared" si="3"/>
        <v>9.2274678111587988E-2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753.33</v>
      </c>
      <c r="E27" s="34">
        <v>1077.5</v>
      </c>
      <c r="F27" s="36">
        <v>976</v>
      </c>
      <c r="G27" s="37">
        <f t="shared" ref="G27:G33" si="4">(F27-E27)/E27</f>
        <v>-9.4199535962877029E-2</v>
      </c>
      <c r="H27" s="37">
        <f t="shared" ref="H27:H33" si="5">+(F27-D27)/D27</f>
        <v>0.29558095389802602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890</v>
      </c>
      <c r="E28" s="33">
        <v>1066.67</v>
      </c>
      <c r="F28" s="31">
        <v>1020</v>
      </c>
      <c r="G28" s="35">
        <f t="shared" si="4"/>
        <v>-4.3752988271911715E-2</v>
      </c>
      <c r="H28" s="35">
        <f t="shared" si="5"/>
        <v>0.14606741573033707</v>
      </c>
    </row>
    <row r="29" spans="1:14" ht="15.75">
      <c r="A29" s="19">
        <v>26</v>
      </c>
      <c r="B29" s="20" t="s">
        <v>54</v>
      </c>
      <c r="C29" s="21" t="s">
        <v>55</v>
      </c>
      <c r="D29" s="34">
        <v>967.5</v>
      </c>
      <c r="E29" s="34">
        <v>1353.33</v>
      </c>
      <c r="F29" s="36">
        <v>1320</v>
      </c>
      <c r="G29" s="37">
        <f t="shared" si="4"/>
        <v>-2.4628139478176003E-2</v>
      </c>
      <c r="H29" s="37">
        <f t="shared" si="5"/>
        <v>0.36434108527131781</v>
      </c>
    </row>
    <row r="30" spans="1:14" ht="15.75">
      <c r="A30" s="22">
        <v>27</v>
      </c>
      <c r="B30" s="24" t="s">
        <v>56</v>
      </c>
      <c r="C30" s="23" t="s">
        <v>57</v>
      </c>
      <c r="D30" s="33">
        <v>380</v>
      </c>
      <c r="E30" s="33">
        <v>455</v>
      </c>
      <c r="F30" s="31">
        <v>380</v>
      </c>
      <c r="G30" s="35">
        <f t="shared" si="4"/>
        <v>-0.16483516483516483</v>
      </c>
      <c r="H30" s="35">
        <f t="shared" si="5"/>
        <v>0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2106.67</v>
      </c>
      <c r="E31" s="34">
        <v>2010</v>
      </c>
      <c r="F31" s="36">
        <v>1960</v>
      </c>
      <c r="G31" s="37">
        <f t="shared" si="4"/>
        <v>-2.4875621890547265E-2</v>
      </c>
      <c r="H31" s="37">
        <f t="shared" si="5"/>
        <v>-6.9621725282080285E-2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2766.67</v>
      </c>
      <c r="E32" s="33">
        <v>3240</v>
      </c>
      <c r="F32" s="31">
        <v>3190</v>
      </c>
      <c r="G32" s="35">
        <f t="shared" si="4"/>
        <v>-1.5432098765432098E-2</v>
      </c>
      <c r="H32" s="35">
        <f t="shared" si="5"/>
        <v>0.15301065902330235</v>
      </c>
    </row>
    <row r="33" spans="1:13" ht="16.5" thickBot="1">
      <c r="A33" s="28">
        <v>30</v>
      </c>
      <c r="B33" s="29" t="s">
        <v>61</v>
      </c>
      <c r="C33" s="30" t="s">
        <v>62</v>
      </c>
      <c r="D33" s="34"/>
      <c r="E33" s="34">
        <v>960</v>
      </c>
      <c r="F33" s="36">
        <v>960</v>
      </c>
      <c r="G33" s="37">
        <f t="shared" si="4"/>
        <v>0</v>
      </c>
      <c r="H33" s="37"/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2025-09-26T08:02:59Z</dcterms:modified>
</cp:coreProperties>
</file>