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0730" windowHeight="8715" tabRatio="827"/>
  </bookViews>
  <sheets>
    <sheet name="CONTENT" sheetId="41" r:id="rId1"/>
    <sheet name="T1 SUMMARY" sheetId="32" r:id="rId2"/>
    <sheet name="T2 - T5 ITEMS" sheetId="8" r:id="rId3"/>
    <sheet name="2022 T2 - T5 ITEMS (BY MONTH) " sheetId="38" state="hidden" r:id="rId4"/>
    <sheet name="T6 - T7  COUNTRY" sheetId="31" r:id="rId5"/>
    <sheet name="GRAPHS" sheetId="44" state="hidden" r:id="rId6"/>
    <sheet name="T8 - T9 TUNA" sheetId="33" r:id="rId7"/>
    <sheet name="T10 MONTHLY SUMMARY" sheetId="36" r:id="rId8"/>
    <sheet name="Sheet1" sheetId="43" state="hidden" r:id="rId9"/>
  </sheets>
  <definedNames>
    <definedName name="_xlnm.Print_Area" localSheetId="0">CONTENT!$A$1:$K$38</definedName>
    <definedName name="_xlnm.Print_Area" localSheetId="7">'T10 MONTHLY SUMMARY'!$A$1:$H$108</definedName>
    <definedName name="_xlnm.Print_Titles" localSheetId="7">'T10 MONTHLY SUMMARY'!$3:$4</definedName>
  </definedNames>
  <calcPr calcId="144525" fullCalcOnLoad="1"/>
</workbook>
</file>

<file path=xl/calcChain.xml><?xml version="1.0" encoding="utf-8"?>
<calcChain xmlns="http://schemas.openxmlformats.org/spreadsheetml/2006/main">
  <c r="CF26" i="38" l="1"/>
  <c r="CE36" i="38"/>
  <c r="CD36" i="38"/>
  <c r="CF10" i="38"/>
  <c r="I26" i="32"/>
  <c r="H26" i="32"/>
  <c r="J26" i="32"/>
  <c r="G86" i="36"/>
  <c r="F86" i="36"/>
  <c r="E86" i="36"/>
  <c r="D86" i="36"/>
  <c r="B86" i="36"/>
  <c r="C86" i="36"/>
  <c r="G91" i="36"/>
  <c r="D91" i="36"/>
  <c r="CI43" i="38"/>
  <c r="CI16" i="38"/>
  <c r="CI3" i="38"/>
  <c r="CH3" i="38"/>
  <c r="CG3" i="38"/>
  <c r="BL51" i="38"/>
  <c r="BL36" i="38"/>
  <c r="BL21" i="38"/>
  <c r="BL10" i="38"/>
  <c r="BC36" i="38"/>
  <c r="BD36" i="38"/>
  <c r="BE36" i="38"/>
  <c r="BF36" i="38"/>
  <c r="BG36" i="38"/>
  <c r="BH36" i="38"/>
  <c r="BI36" i="38"/>
  <c r="BJ36" i="38"/>
  <c r="BB36" i="38"/>
  <c r="BL3" i="38"/>
  <c r="BL45" i="38"/>
  <c r="BL50" i="38"/>
  <c r="BL49" i="38"/>
  <c r="CG49" i="38"/>
  <c r="BL48" i="38"/>
  <c r="BL47" i="38"/>
  <c r="BL46" i="38"/>
  <c r="BL44" i="38"/>
  <c r="BL43" i="38"/>
  <c r="BL42" i="38"/>
  <c r="BL41" i="38"/>
  <c r="BL40" i="38"/>
  <c r="BL35" i="38"/>
  <c r="BL34" i="38"/>
  <c r="BL33" i="38"/>
  <c r="BL32" i="38"/>
  <c r="BL31" i="38"/>
  <c r="BL30" i="38"/>
  <c r="BL29" i="38"/>
  <c r="BL28" i="38"/>
  <c r="BL27" i="38"/>
  <c r="BL26" i="38"/>
  <c r="BL20" i="38"/>
  <c r="BL19" i="38"/>
  <c r="BL18" i="38"/>
  <c r="BL17" i="38"/>
  <c r="CG17" i="38"/>
  <c r="BL16" i="38"/>
  <c r="BL15" i="38"/>
  <c r="BL14" i="38"/>
  <c r="BL9" i="38"/>
  <c r="BL8" i="38"/>
  <c r="BL7" i="38"/>
  <c r="BL6" i="38"/>
  <c r="BL5" i="38"/>
  <c r="BL4" i="38"/>
  <c r="CG4" i="38"/>
  <c r="BZ21" i="38"/>
  <c r="BZ36" i="38"/>
  <c r="BZ51" i="38"/>
  <c r="BZ50" i="38"/>
  <c r="CH50" i="38"/>
  <c r="BZ49" i="38"/>
  <c r="BZ48" i="38"/>
  <c r="BZ47" i="38"/>
  <c r="BZ46" i="38"/>
  <c r="BZ45" i="38"/>
  <c r="BZ44" i="38"/>
  <c r="BZ43" i="38"/>
  <c r="BZ42" i="38"/>
  <c r="BZ41" i="38"/>
  <c r="BZ40" i="38"/>
  <c r="BZ35" i="38"/>
  <c r="BZ34" i="38"/>
  <c r="BZ33" i="38"/>
  <c r="BZ32" i="38"/>
  <c r="BZ31" i="38"/>
  <c r="BZ30" i="38"/>
  <c r="BZ29" i="38"/>
  <c r="BZ28" i="38"/>
  <c r="BZ27" i="38"/>
  <c r="BZ26" i="38"/>
  <c r="CH26" i="38"/>
  <c r="BZ20" i="38"/>
  <c r="BZ19" i="38"/>
  <c r="BZ18" i="38"/>
  <c r="BZ17" i="38"/>
  <c r="BZ16" i="38"/>
  <c r="BZ15" i="38"/>
  <c r="BZ14" i="38"/>
  <c r="BZ10" i="38"/>
  <c r="BZ9" i="38"/>
  <c r="BZ8" i="38"/>
  <c r="BZ7" i="38"/>
  <c r="BZ6" i="38"/>
  <c r="BZ5" i="38"/>
  <c r="BZ4" i="38"/>
  <c r="BZ3" i="38"/>
  <c r="CF36" i="38"/>
  <c r="CI36" i="38"/>
  <c r="CF51" i="38"/>
  <c r="CF50" i="38"/>
  <c r="CI50" i="38"/>
  <c r="CF49" i="38"/>
  <c r="CF48" i="38"/>
  <c r="CF47" i="38"/>
  <c r="CH47" i="38"/>
  <c r="CF46" i="38"/>
  <c r="CF45" i="38"/>
  <c r="CF44" i="38"/>
  <c r="CF43" i="38"/>
  <c r="CF42" i="38"/>
  <c r="CI42" i="38"/>
  <c r="CF41" i="38"/>
  <c r="CF40" i="38"/>
  <c r="CF35" i="38"/>
  <c r="CH35" i="38"/>
  <c r="CF34" i="38"/>
  <c r="CF33" i="38"/>
  <c r="CH33" i="38"/>
  <c r="CF32" i="38"/>
  <c r="CH32" i="38"/>
  <c r="CF31" i="38"/>
  <c r="CF30" i="38"/>
  <c r="CF29" i="38"/>
  <c r="CF28" i="38"/>
  <c r="CF27" i="38"/>
  <c r="CF21" i="38"/>
  <c r="CH21" i="38"/>
  <c r="CF20" i="38"/>
  <c r="CH20" i="38"/>
  <c r="CF19" i="38"/>
  <c r="CF18" i="38"/>
  <c r="CH18" i="38"/>
  <c r="CF17" i="38"/>
  <c r="CH17" i="38"/>
  <c r="CF16" i="38"/>
  <c r="CH16" i="38"/>
  <c r="CF15" i="38"/>
  <c r="CG15" i="38"/>
  <c r="CF14" i="38"/>
  <c r="CG14" i="38"/>
  <c r="CI10" i="38"/>
  <c r="CF9" i="38"/>
  <c r="CI9" i="38"/>
  <c r="CF8" i="38"/>
  <c r="CG8" i="38"/>
  <c r="CF7" i="38"/>
  <c r="CF6" i="38"/>
  <c r="CH6" i="38"/>
  <c r="CF5" i="38"/>
  <c r="CF4" i="38"/>
  <c r="CF3" i="38"/>
  <c r="B22" i="31"/>
  <c r="H22" i="31"/>
  <c r="G90" i="36"/>
  <c r="D90" i="36"/>
  <c r="CH49" i="38"/>
  <c r="CH19" i="38"/>
  <c r="AZ36" i="38"/>
  <c r="BA36" i="38"/>
  <c r="AY36" i="38"/>
  <c r="CG19" i="38"/>
  <c r="CG10" i="38"/>
  <c r="CH51" i="38"/>
  <c r="CI47" i="38"/>
  <c r="CH46" i="38"/>
  <c r="CI45" i="38"/>
  <c r="CC36" i="38"/>
  <c r="CI17" i="38"/>
  <c r="CG5" i="38"/>
  <c r="G89" i="36"/>
  <c r="D89" i="36"/>
  <c r="CB36" i="38"/>
  <c r="BX36" i="38"/>
  <c r="CI51" i="38"/>
  <c r="CG50" i="38"/>
  <c r="CG33" i="38"/>
  <c r="CH30" i="38"/>
  <c r="G88" i="36"/>
  <c r="G87" i="36"/>
  <c r="D88" i="36"/>
  <c r="D87" i="36"/>
  <c r="CA36" i="38"/>
  <c r="B45" i="31"/>
  <c r="F45" i="31"/>
  <c r="B45" i="33"/>
  <c r="L45" i="33"/>
  <c r="F45" i="33"/>
  <c r="B22" i="33"/>
  <c r="J22" i="33"/>
  <c r="F22" i="33"/>
  <c r="B44" i="33"/>
  <c r="L44" i="33"/>
  <c r="B21" i="33"/>
  <c r="L21" i="33"/>
  <c r="B44" i="31"/>
  <c r="L44" i="31"/>
  <c r="B21" i="31"/>
  <c r="L21" i="31"/>
  <c r="K22" i="32"/>
  <c r="I25" i="32"/>
  <c r="H25" i="32"/>
  <c r="D44" i="33"/>
  <c r="F44" i="33"/>
  <c r="H44" i="33"/>
  <c r="J44" i="33"/>
  <c r="F21" i="33"/>
  <c r="H21" i="33"/>
  <c r="J21" i="33"/>
  <c r="D21" i="33"/>
  <c r="D44" i="31"/>
  <c r="F44" i="31"/>
  <c r="H44" i="31"/>
  <c r="J44" i="31"/>
  <c r="D21" i="31"/>
  <c r="F21" i="31"/>
  <c r="H21" i="31"/>
  <c r="J21" i="31"/>
  <c r="CH34" i="38"/>
  <c r="CH10" i="38"/>
  <c r="CH9" i="38"/>
  <c r="CG9" i="38"/>
  <c r="CH5" i="38"/>
  <c r="BN36" i="38"/>
  <c r="BO36" i="38"/>
  <c r="BP36" i="38"/>
  <c r="BQ36" i="38"/>
  <c r="BR36" i="38"/>
  <c r="BS36" i="38"/>
  <c r="BT36" i="38"/>
  <c r="BU36" i="38"/>
  <c r="BV36" i="38"/>
  <c r="BW36" i="38"/>
  <c r="BM36" i="38"/>
  <c r="AX51" i="38"/>
  <c r="AX50" i="38"/>
  <c r="AX49" i="38"/>
  <c r="AX48" i="38"/>
  <c r="AX47" i="38"/>
  <c r="AX46" i="38"/>
  <c r="AX45" i="38"/>
  <c r="AX44" i="38"/>
  <c r="AX43" i="38"/>
  <c r="AX42" i="38"/>
  <c r="AX41" i="38"/>
  <c r="AX40" i="38"/>
  <c r="AX35" i="38"/>
  <c r="AX34" i="38"/>
  <c r="AX33" i="38"/>
  <c r="AX32" i="38"/>
  <c r="AX31" i="38"/>
  <c r="AX30" i="38"/>
  <c r="AX29" i="38"/>
  <c r="AX28" i="38"/>
  <c r="AX27" i="38"/>
  <c r="AX26" i="38"/>
  <c r="AX20" i="38"/>
  <c r="AX19" i="38"/>
  <c r="AX18" i="38"/>
  <c r="AX17" i="38"/>
  <c r="AX16" i="38"/>
  <c r="AX15" i="38"/>
  <c r="AX14" i="38"/>
  <c r="AX10" i="38"/>
  <c r="AX9" i="38"/>
  <c r="AX8" i="38"/>
  <c r="AX7" i="38"/>
  <c r="AX6" i="38"/>
  <c r="AX5" i="38"/>
  <c r="AX4" i="38"/>
  <c r="AX3" i="38"/>
  <c r="D85" i="36"/>
  <c r="G85" i="36"/>
  <c r="F74" i="36"/>
  <c r="E74" i="36"/>
  <c r="C74" i="36"/>
  <c r="B74" i="36"/>
  <c r="G83" i="36"/>
  <c r="D83" i="36"/>
  <c r="AV36" i="38"/>
  <c r="AT36" i="38"/>
  <c r="AU36" i="38"/>
  <c r="G82" i="36"/>
  <c r="D82" i="36"/>
  <c r="G84" i="36"/>
  <c r="D84" i="36"/>
  <c r="G81" i="36"/>
  <c r="D81" i="36"/>
  <c r="H24" i="32"/>
  <c r="G80" i="36"/>
  <c r="D80" i="36"/>
  <c r="D79" i="36"/>
  <c r="G78" i="36"/>
  <c r="D78" i="36"/>
  <c r="G79" i="36"/>
  <c r="G77" i="36"/>
  <c r="D77" i="36"/>
  <c r="G76" i="36"/>
  <c r="G74" i="36"/>
  <c r="D76" i="36"/>
  <c r="D74" i="36"/>
  <c r="G75" i="36"/>
  <c r="D75" i="36"/>
  <c r="G62" i="36"/>
  <c r="G73" i="36"/>
  <c r="D73" i="36"/>
  <c r="F61" i="36"/>
  <c r="E61" i="36"/>
  <c r="C61" i="36"/>
  <c r="B61" i="36"/>
  <c r="AJ51" i="38"/>
  <c r="AJ50" i="38"/>
  <c r="AJ49" i="38"/>
  <c r="AJ48" i="38"/>
  <c r="AJ47" i="38"/>
  <c r="AJ46" i="38"/>
  <c r="AJ45" i="38"/>
  <c r="AJ44" i="38"/>
  <c r="AJ43" i="38"/>
  <c r="AJ42" i="38"/>
  <c r="AJ41" i="38"/>
  <c r="AJ40" i="38"/>
  <c r="AJ35" i="38"/>
  <c r="AJ34" i="38"/>
  <c r="AJ33" i="38"/>
  <c r="AJ32" i="38"/>
  <c r="AJ31" i="38"/>
  <c r="AJ30" i="38"/>
  <c r="AJ29" i="38"/>
  <c r="AJ28" i="38"/>
  <c r="AJ27" i="38"/>
  <c r="AJ26" i="38"/>
  <c r="AJ20" i="38"/>
  <c r="AJ19" i="38"/>
  <c r="AJ18" i="38"/>
  <c r="AJ17" i="38"/>
  <c r="AJ16" i="38"/>
  <c r="AJ15" i="38"/>
  <c r="AJ14" i="38"/>
  <c r="AJ9" i="38"/>
  <c r="AJ8" i="38"/>
  <c r="AJ7" i="38"/>
  <c r="AJ6" i="38"/>
  <c r="AJ5" i="38"/>
  <c r="AJ4" i="38"/>
  <c r="AJ3" i="38"/>
  <c r="G72" i="36"/>
  <c r="D72" i="36"/>
  <c r="G71" i="36"/>
  <c r="D71" i="36"/>
  <c r="I24" i="32"/>
  <c r="G70" i="36"/>
  <c r="D70" i="36"/>
  <c r="G69" i="36"/>
  <c r="D69" i="36"/>
  <c r="B20" i="31"/>
  <c r="L20" i="31"/>
  <c r="G51" i="36"/>
  <c r="D68" i="36"/>
  <c r="G68" i="36"/>
  <c r="G66" i="36"/>
  <c r="D66" i="36"/>
  <c r="D61" i="36"/>
  <c r="D67" i="36"/>
  <c r="V45" i="38"/>
  <c r="G67" i="36"/>
  <c r="V3" i="38"/>
  <c r="G64" i="36"/>
  <c r="G63" i="36"/>
  <c r="D64" i="36"/>
  <c r="D63" i="36"/>
  <c r="D62" i="36"/>
  <c r="AI3" i="38"/>
  <c r="AW10" i="38"/>
  <c r="B43" i="33"/>
  <c r="F43" i="33"/>
  <c r="H43" i="33"/>
  <c r="B20" i="33"/>
  <c r="H20" i="33"/>
  <c r="B43" i="31"/>
  <c r="L43" i="31"/>
  <c r="I23" i="32"/>
  <c r="F48" i="36"/>
  <c r="E48" i="36"/>
  <c r="C48" i="36"/>
  <c r="B48" i="36"/>
  <c r="G60" i="36"/>
  <c r="AW51" i="38"/>
  <c r="AW3" i="38"/>
  <c r="V50" i="38"/>
  <c r="V49" i="38"/>
  <c r="V48" i="38"/>
  <c r="V47" i="38"/>
  <c r="V46" i="38"/>
  <c r="V44" i="38"/>
  <c r="V43" i="38"/>
  <c r="V42" i="38"/>
  <c r="V41" i="38"/>
  <c r="V40" i="38"/>
  <c r="V35" i="38"/>
  <c r="V34" i="38"/>
  <c r="V33" i="38"/>
  <c r="V32" i="38"/>
  <c r="V31" i="38"/>
  <c r="V30" i="38"/>
  <c r="V29" i="38"/>
  <c r="V28" i="38"/>
  <c r="V27" i="38"/>
  <c r="V26" i="38"/>
  <c r="V20" i="38"/>
  <c r="V19" i="38"/>
  <c r="V18" i="38"/>
  <c r="V17" i="38"/>
  <c r="V16" i="38"/>
  <c r="V15" i="38"/>
  <c r="V14" i="38"/>
  <c r="V4" i="38"/>
  <c r="V5" i="38"/>
  <c r="V6" i="38"/>
  <c r="V7" i="38"/>
  <c r="V8" i="38"/>
  <c r="V9" i="38"/>
  <c r="AW41" i="38"/>
  <c r="AW42" i="38"/>
  <c r="AW43" i="38"/>
  <c r="AW44" i="38"/>
  <c r="AW45" i="38"/>
  <c r="AW46" i="38"/>
  <c r="AW47" i="38"/>
  <c r="AW48" i="38"/>
  <c r="AW49" i="38"/>
  <c r="AW50" i="38"/>
  <c r="AW40" i="38"/>
  <c r="AW27" i="38"/>
  <c r="AW28" i="38"/>
  <c r="AW29" i="38"/>
  <c r="AW30" i="38"/>
  <c r="AW31" i="38"/>
  <c r="AW32" i="38"/>
  <c r="AW33" i="38"/>
  <c r="AW34" i="38"/>
  <c r="AW35" i="38"/>
  <c r="AW26" i="38"/>
  <c r="AW15" i="38"/>
  <c r="AW16" i="38"/>
  <c r="AW17" i="38"/>
  <c r="AW18" i="38"/>
  <c r="AW19" i="38"/>
  <c r="AW20" i="38"/>
  <c r="AW14" i="38"/>
  <c r="AW4" i="38"/>
  <c r="AW5" i="38"/>
  <c r="AW6" i="38"/>
  <c r="AW7" i="38"/>
  <c r="AW8" i="38"/>
  <c r="AW9" i="38"/>
  <c r="AS36" i="38"/>
  <c r="G56" i="36"/>
  <c r="G55" i="36"/>
  <c r="G54" i="36"/>
  <c r="G48" i="36"/>
  <c r="G53" i="36"/>
  <c r="G52" i="36"/>
  <c r="G50" i="36"/>
  <c r="G49" i="36"/>
  <c r="D56" i="36"/>
  <c r="AR36" i="38"/>
  <c r="AL21" i="38"/>
  <c r="AW21" i="38"/>
  <c r="AM21" i="38"/>
  <c r="AN21" i="38"/>
  <c r="AO21" i="38"/>
  <c r="AP21" i="38"/>
  <c r="AQ21" i="38"/>
  <c r="AR21" i="38"/>
  <c r="AK21" i="38"/>
  <c r="D60" i="36"/>
  <c r="D55" i="36"/>
  <c r="AQ36" i="38"/>
  <c r="AP36" i="38"/>
  <c r="D53" i="36"/>
  <c r="AO36" i="38"/>
  <c r="I3" i="43"/>
  <c r="J3" i="43"/>
  <c r="I4" i="43"/>
  <c r="J4" i="43"/>
  <c r="I5" i="43"/>
  <c r="J5" i="43"/>
  <c r="I6" i="43"/>
  <c r="J6" i="43"/>
  <c r="I7" i="43"/>
  <c r="J7" i="43"/>
  <c r="G10" i="43"/>
  <c r="H10" i="43"/>
  <c r="I10" i="43"/>
  <c r="J10" i="43"/>
  <c r="I14" i="43"/>
  <c r="J14" i="43"/>
  <c r="I15" i="43"/>
  <c r="J15" i="43"/>
  <c r="I16" i="43"/>
  <c r="J16" i="43"/>
  <c r="I17" i="43"/>
  <c r="J17" i="43"/>
  <c r="I18" i="43"/>
  <c r="J18" i="43"/>
  <c r="I19" i="43"/>
  <c r="J19" i="43"/>
  <c r="I20" i="43"/>
  <c r="J20" i="43"/>
  <c r="G21" i="43"/>
  <c r="H21" i="43"/>
  <c r="I21" i="43"/>
  <c r="J21" i="43"/>
  <c r="I25" i="43"/>
  <c r="J25" i="43"/>
  <c r="I26" i="43"/>
  <c r="J26" i="43"/>
  <c r="I27" i="43"/>
  <c r="J27" i="43"/>
  <c r="I28" i="43"/>
  <c r="J28" i="43"/>
  <c r="I29" i="43"/>
  <c r="J29" i="43"/>
  <c r="I30" i="43"/>
  <c r="J30" i="43"/>
  <c r="I31" i="43"/>
  <c r="J31" i="43"/>
  <c r="G32" i="43"/>
  <c r="H32" i="43"/>
  <c r="I32" i="43"/>
  <c r="J32" i="43"/>
  <c r="D5" i="36"/>
  <c r="G5" i="36"/>
  <c r="D6" i="36"/>
  <c r="G6" i="36"/>
  <c r="D7" i="36"/>
  <c r="G7" i="36"/>
  <c r="D8" i="36"/>
  <c r="G8" i="36"/>
  <c r="D9" i="36"/>
  <c r="G9" i="36"/>
  <c r="D10" i="36"/>
  <c r="G10" i="36"/>
  <c r="D11" i="36"/>
  <c r="G11" i="36"/>
  <c r="D12" i="36"/>
  <c r="G12" i="36"/>
  <c r="D13" i="36"/>
  <c r="G13" i="36"/>
  <c r="D14" i="36"/>
  <c r="G14" i="36"/>
  <c r="D15" i="36"/>
  <c r="G15" i="36"/>
  <c r="D16" i="36"/>
  <c r="G16" i="36"/>
  <c r="D17" i="36"/>
  <c r="G17" i="36"/>
  <c r="D18" i="36"/>
  <c r="G18" i="36"/>
  <c r="D19" i="36"/>
  <c r="G19" i="36"/>
  <c r="D20" i="36"/>
  <c r="G20" i="36"/>
  <c r="D21" i="36"/>
  <c r="G21" i="36"/>
  <c r="D22" i="36"/>
  <c r="G22" i="36"/>
  <c r="D23" i="36"/>
  <c r="G23" i="36"/>
  <c r="D24" i="36"/>
  <c r="G24" i="36"/>
  <c r="D25" i="36"/>
  <c r="G25" i="36"/>
  <c r="D26" i="36"/>
  <c r="G26" i="36"/>
  <c r="D27" i="36"/>
  <c r="G27" i="36"/>
  <c r="D28" i="36"/>
  <c r="G28" i="36"/>
  <c r="D29" i="36"/>
  <c r="G29" i="36"/>
  <c r="D30" i="36"/>
  <c r="G30" i="36"/>
  <c r="D31" i="36"/>
  <c r="G31" i="36"/>
  <c r="D32" i="36"/>
  <c r="G32" i="36"/>
  <c r="D33" i="36"/>
  <c r="G33" i="36"/>
  <c r="D34" i="36"/>
  <c r="G34" i="36"/>
  <c r="B35" i="36"/>
  <c r="C35" i="36"/>
  <c r="E35" i="36"/>
  <c r="F35" i="36"/>
  <c r="D36" i="36"/>
  <c r="G36" i="36"/>
  <c r="D37" i="36"/>
  <c r="G37" i="36"/>
  <c r="D38" i="36"/>
  <c r="G38" i="36"/>
  <c r="D39" i="36"/>
  <c r="G39" i="36"/>
  <c r="D40" i="36"/>
  <c r="G40" i="36"/>
  <c r="D41" i="36"/>
  <c r="G41" i="36"/>
  <c r="D42" i="36"/>
  <c r="G42" i="36"/>
  <c r="D43" i="36"/>
  <c r="G43" i="36"/>
  <c r="D44" i="36"/>
  <c r="G44" i="36"/>
  <c r="D47" i="36"/>
  <c r="G47" i="36"/>
  <c r="D49" i="36"/>
  <c r="D50" i="36"/>
  <c r="D51" i="36"/>
  <c r="D52" i="36"/>
  <c r="B5" i="33"/>
  <c r="F5" i="33"/>
  <c r="L5" i="33"/>
  <c r="B6" i="33"/>
  <c r="F6" i="33"/>
  <c r="D6" i="33"/>
  <c r="B7" i="33"/>
  <c r="L7" i="33"/>
  <c r="F7" i="33"/>
  <c r="B8" i="33"/>
  <c r="D8" i="33"/>
  <c r="B9" i="33"/>
  <c r="D9" i="33"/>
  <c r="F9" i="33"/>
  <c r="H9" i="33"/>
  <c r="L9" i="33"/>
  <c r="B10" i="33"/>
  <c r="J10" i="33"/>
  <c r="B11" i="33"/>
  <c r="F11" i="33"/>
  <c r="L11" i="33"/>
  <c r="H11" i="33"/>
  <c r="B12" i="33"/>
  <c r="H12" i="33"/>
  <c r="B13" i="33"/>
  <c r="D13" i="33"/>
  <c r="L13" i="33"/>
  <c r="B14" i="33"/>
  <c r="F14" i="33"/>
  <c r="D14" i="33"/>
  <c r="B15" i="33"/>
  <c r="H15" i="33"/>
  <c r="L15" i="33"/>
  <c r="B16" i="33"/>
  <c r="H16" i="33"/>
  <c r="D16" i="33"/>
  <c r="J16" i="33"/>
  <c r="L16" i="33"/>
  <c r="B17" i="33"/>
  <c r="F17" i="33"/>
  <c r="D17" i="33"/>
  <c r="H17" i="33"/>
  <c r="J17" i="33"/>
  <c r="B18" i="33"/>
  <c r="L18" i="33"/>
  <c r="J18" i="33"/>
  <c r="B19" i="33"/>
  <c r="F19" i="33"/>
  <c r="B28" i="33"/>
  <c r="F28" i="33"/>
  <c r="D28" i="33"/>
  <c r="B29" i="33"/>
  <c r="J29" i="33"/>
  <c r="B30" i="33"/>
  <c r="D30" i="33"/>
  <c r="J30" i="33"/>
  <c r="B31" i="33"/>
  <c r="H31" i="33"/>
  <c r="F31" i="33"/>
  <c r="B32" i="33"/>
  <c r="F32" i="33"/>
  <c r="D32" i="33"/>
  <c r="B33" i="33"/>
  <c r="L33" i="33"/>
  <c r="J33" i="33"/>
  <c r="B34" i="33"/>
  <c r="D34" i="33"/>
  <c r="J34" i="33"/>
  <c r="B35" i="33"/>
  <c r="D35" i="33"/>
  <c r="F35" i="33"/>
  <c r="B36" i="33"/>
  <c r="J36" i="33"/>
  <c r="B37" i="33"/>
  <c r="F37" i="33"/>
  <c r="J37" i="33"/>
  <c r="B38" i="33"/>
  <c r="H38" i="33"/>
  <c r="D38" i="33"/>
  <c r="J38" i="33"/>
  <c r="B39" i="33"/>
  <c r="F39" i="33"/>
  <c r="B40" i="33"/>
  <c r="J40" i="33"/>
  <c r="B41" i="33"/>
  <c r="J41" i="33"/>
  <c r="F41" i="33"/>
  <c r="B42" i="33"/>
  <c r="L42" i="33"/>
  <c r="J42" i="33"/>
  <c r="B5" i="31"/>
  <c r="D5" i="31"/>
  <c r="F5" i="31"/>
  <c r="H5" i="31"/>
  <c r="J5" i="31"/>
  <c r="B6" i="31"/>
  <c r="D6" i="31"/>
  <c r="J6" i="31"/>
  <c r="B7" i="31"/>
  <c r="D7" i="31"/>
  <c r="B8" i="31"/>
  <c r="D8" i="31"/>
  <c r="B9" i="31"/>
  <c r="D9" i="31"/>
  <c r="B10" i="31"/>
  <c r="D10" i="31"/>
  <c r="B11" i="31"/>
  <c r="D11" i="31"/>
  <c r="J11" i="31"/>
  <c r="B12" i="31"/>
  <c r="D12" i="31"/>
  <c r="B13" i="31"/>
  <c r="F13" i="31"/>
  <c r="D13" i="31"/>
  <c r="J13" i="31"/>
  <c r="B14" i="31"/>
  <c r="D14" i="31"/>
  <c r="B15" i="31"/>
  <c r="F15" i="31"/>
  <c r="D15" i="31"/>
  <c r="J15" i="31"/>
  <c r="B16" i="31"/>
  <c r="D16" i="31"/>
  <c r="J16" i="31"/>
  <c r="B17" i="31"/>
  <c r="D17" i="31"/>
  <c r="F17" i="31"/>
  <c r="H17" i="31"/>
  <c r="J17" i="31"/>
  <c r="B18" i="31"/>
  <c r="D18" i="31"/>
  <c r="J18" i="31"/>
  <c r="B19" i="31"/>
  <c r="D19" i="31"/>
  <c r="B28" i="31"/>
  <c r="D28" i="31"/>
  <c r="F28" i="31"/>
  <c r="H28" i="31"/>
  <c r="J28" i="31"/>
  <c r="L28" i="31"/>
  <c r="B29" i="31"/>
  <c r="D29" i="31"/>
  <c r="H29" i="31"/>
  <c r="J29" i="31"/>
  <c r="B30" i="31"/>
  <c r="D30" i="31"/>
  <c r="H30" i="31"/>
  <c r="J30" i="31"/>
  <c r="L30" i="31"/>
  <c r="B31" i="31"/>
  <c r="H31" i="31"/>
  <c r="B32" i="31"/>
  <c r="F32" i="31"/>
  <c r="D32" i="31"/>
  <c r="B33" i="31"/>
  <c r="D33" i="31"/>
  <c r="J33" i="31"/>
  <c r="B34" i="31"/>
  <c r="D34" i="31"/>
  <c r="H34" i="31"/>
  <c r="J34" i="31"/>
  <c r="B35" i="31"/>
  <c r="J35" i="31"/>
  <c r="D35" i="31"/>
  <c r="H35" i="31"/>
  <c r="B36" i="31"/>
  <c r="D36" i="31"/>
  <c r="B37" i="31"/>
  <c r="J37" i="31"/>
  <c r="D37" i="31"/>
  <c r="H37" i="31"/>
  <c r="K37" i="31"/>
  <c r="L37" i="31"/>
  <c r="B38" i="31"/>
  <c r="J38" i="31"/>
  <c r="B39" i="31"/>
  <c r="J39" i="31"/>
  <c r="C39" i="31"/>
  <c r="D39" i="31"/>
  <c r="F39" i="31"/>
  <c r="H39" i="31"/>
  <c r="L39" i="31"/>
  <c r="B40" i="31"/>
  <c r="D40" i="31"/>
  <c r="J40" i="31"/>
  <c r="B41" i="31"/>
  <c r="D41" i="31"/>
  <c r="F41" i="31"/>
  <c r="H41" i="31"/>
  <c r="J41" i="31"/>
  <c r="L41" i="31"/>
  <c r="B42" i="31"/>
  <c r="L42" i="31"/>
  <c r="U3" i="38"/>
  <c r="U4" i="38"/>
  <c r="AI4" i="38"/>
  <c r="U5" i="38"/>
  <c r="AI5" i="38"/>
  <c r="U6" i="38"/>
  <c r="AI6" i="38"/>
  <c r="U7" i="38"/>
  <c r="AI7" i="38"/>
  <c r="U8" i="38"/>
  <c r="AI8" i="38"/>
  <c r="U9" i="38"/>
  <c r="AI9" i="38"/>
  <c r="I10" i="38"/>
  <c r="J10" i="38"/>
  <c r="V10" i="38"/>
  <c r="K10" i="38"/>
  <c r="L10" i="38"/>
  <c r="M10" i="38"/>
  <c r="N10" i="38"/>
  <c r="O10" i="38"/>
  <c r="P10" i="38"/>
  <c r="Q10" i="38"/>
  <c r="R10" i="38"/>
  <c r="S10" i="38"/>
  <c r="T10" i="38"/>
  <c r="W10" i="38"/>
  <c r="X10" i="38"/>
  <c r="AJ10" i="38"/>
  <c r="Y10" i="38"/>
  <c r="Z10" i="38"/>
  <c r="AA10" i="38"/>
  <c r="AB10" i="38"/>
  <c r="AC10" i="38"/>
  <c r="AI10" i="38"/>
  <c r="AD10" i="38"/>
  <c r="AE10" i="38"/>
  <c r="AF10" i="38"/>
  <c r="AG10" i="38"/>
  <c r="AH10" i="38"/>
  <c r="AK10" i="38"/>
  <c r="AL10" i="38"/>
  <c r="AM10" i="38"/>
  <c r="AN10" i="38"/>
  <c r="AO10" i="38"/>
  <c r="U14" i="38"/>
  <c r="AI14" i="38"/>
  <c r="U15" i="38"/>
  <c r="AI15" i="38"/>
  <c r="U16" i="38"/>
  <c r="AI16" i="38"/>
  <c r="U17" i="38"/>
  <c r="AI17" i="38"/>
  <c r="U18" i="38"/>
  <c r="AI18" i="38"/>
  <c r="U19" i="38"/>
  <c r="AI19" i="38"/>
  <c r="U20" i="38"/>
  <c r="AI20" i="38"/>
  <c r="I21" i="38"/>
  <c r="J21" i="38"/>
  <c r="U21" i="38"/>
  <c r="K21" i="38"/>
  <c r="L21" i="38"/>
  <c r="V21" i="38"/>
  <c r="M21" i="38"/>
  <c r="N21" i="38"/>
  <c r="O21" i="38"/>
  <c r="P21" i="38"/>
  <c r="Q21" i="38"/>
  <c r="R21" i="38"/>
  <c r="S21" i="38"/>
  <c r="T21" i="38"/>
  <c r="W21" i="38"/>
  <c r="X21" i="38"/>
  <c r="AI21" i="38"/>
  <c r="Y21" i="38"/>
  <c r="Z21" i="38"/>
  <c r="AA21" i="38"/>
  <c r="AB21" i="38"/>
  <c r="AC21" i="38"/>
  <c r="AD21" i="38"/>
  <c r="AE21" i="38"/>
  <c r="AF21" i="38"/>
  <c r="AG21" i="38"/>
  <c r="AH21" i="38"/>
  <c r="U26" i="38"/>
  <c r="AI26" i="38"/>
  <c r="U27" i="38"/>
  <c r="AI27" i="38"/>
  <c r="U28" i="38"/>
  <c r="AI28" i="38"/>
  <c r="U29" i="38"/>
  <c r="AI29" i="38"/>
  <c r="U30" i="38"/>
  <c r="AI30" i="38"/>
  <c r="U31" i="38"/>
  <c r="AI31" i="38"/>
  <c r="U32" i="38"/>
  <c r="AI32" i="38"/>
  <c r="U33" i="38"/>
  <c r="AI33" i="38"/>
  <c r="U34" i="38"/>
  <c r="AI34" i="38"/>
  <c r="U35" i="38"/>
  <c r="AI35" i="38"/>
  <c r="I36" i="38"/>
  <c r="J36" i="38"/>
  <c r="V36" i="38"/>
  <c r="K36" i="38"/>
  <c r="L36" i="38"/>
  <c r="U36" i="38"/>
  <c r="M36" i="38"/>
  <c r="N36" i="38"/>
  <c r="O36" i="38"/>
  <c r="P36" i="38"/>
  <c r="Q36" i="38"/>
  <c r="R36" i="38"/>
  <c r="S36" i="38"/>
  <c r="T36" i="38"/>
  <c r="W36" i="38"/>
  <c r="X36" i="38"/>
  <c r="AJ36" i="38"/>
  <c r="Y36" i="38"/>
  <c r="AI36" i="38"/>
  <c r="Z36" i="38"/>
  <c r="AA36" i="38"/>
  <c r="AB36" i="38"/>
  <c r="AC36" i="38"/>
  <c r="AD36" i="38"/>
  <c r="AE36" i="38"/>
  <c r="AF36" i="38"/>
  <c r="AG36" i="38"/>
  <c r="AH36" i="38"/>
  <c r="AK36" i="38"/>
  <c r="AW36" i="38"/>
  <c r="AL36" i="38"/>
  <c r="AM36" i="38"/>
  <c r="AN36" i="38"/>
  <c r="U40" i="38"/>
  <c r="AI40" i="38"/>
  <c r="U41" i="38"/>
  <c r="AI41" i="38"/>
  <c r="U42" i="38"/>
  <c r="AI42" i="38"/>
  <c r="U43" i="38"/>
  <c r="AI43" i="38"/>
  <c r="U44" i="38"/>
  <c r="AI44" i="38"/>
  <c r="U45" i="38"/>
  <c r="AI45" i="38"/>
  <c r="U46" i="38"/>
  <c r="AI46" i="38"/>
  <c r="U47" i="38"/>
  <c r="AI47" i="38"/>
  <c r="U48" i="38"/>
  <c r="AI48" i="38"/>
  <c r="U49" i="38"/>
  <c r="AI49" i="38"/>
  <c r="U50" i="38"/>
  <c r="AI50" i="38"/>
  <c r="I51" i="38"/>
  <c r="J51" i="38"/>
  <c r="U51" i="38"/>
  <c r="K51" i="38"/>
  <c r="V51" i="38"/>
  <c r="L51" i="38"/>
  <c r="M51" i="38"/>
  <c r="N51" i="38"/>
  <c r="O51" i="38"/>
  <c r="P51" i="38"/>
  <c r="Q51" i="38"/>
  <c r="R51" i="38"/>
  <c r="S51" i="38"/>
  <c r="T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K51" i="38"/>
  <c r="AL51" i="38"/>
  <c r="AM51" i="38"/>
  <c r="AN51" i="38"/>
  <c r="AO51" i="38"/>
  <c r="D5" i="32"/>
  <c r="G5" i="32"/>
  <c r="H5" i="32"/>
  <c r="I5" i="32"/>
  <c r="D6" i="32"/>
  <c r="G6" i="32"/>
  <c r="H6" i="32"/>
  <c r="I6" i="32"/>
  <c r="D7" i="32"/>
  <c r="G7" i="32"/>
  <c r="H7" i="32"/>
  <c r="I7" i="32"/>
  <c r="D8" i="32"/>
  <c r="G8" i="32"/>
  <c r="H8" i="32"/>
  <c r="I8" i="32"/>
  <c r="D9" i="32"/>
  <c r="G9" i="32"/>
  <c r="H9" i="32"/>
  <c r="I9" i="32"/>
  <c r="D10" i="32"/>
  <c r="G10" i="32"/>
  <c r="H10" i="32"/>
  <c r="I10" i="32"/>
  <c r="D11" i="32"/>
  <c r="G11" i="32"/>
  <c r="H11" i="32"/>
  <c r="I11" i="32"/>
  <c r="D12" i="32"/>
  <c r="G12" i="32"/>
  <c r="H12" i="32"/>
  <c r="I12" i="32"/>
  <c r="D13" i="32"/>
  <c r="G13" i="32"/>
  <c r="H13" i="32"/>
  <c r="I13" i="32"/>
  <c r="D14" i="32"/>
  <c r="G14" i="32"/>
  <c r="H14" i="32"/>
  <c r="I14" i="32"/>
  <c r="D15" i="32"/>
  <c r="G15" i="32"/>
  <c r="H15" i="32"/>
  <c r="I15" i="32"/>
  <c r="D16" i="32"/>
  <c r="G16" i="32"/>
  <c r="H16" i="32"/>
  <c r="I16" i="32"/>
  <c r="D17" i="32"/>
  <c r="G17" i="32"/>
  <c r="H17" i="32"/>
  <c r="I17" i="32"/>
  <c r="D18" i="32"/>
  <c r="G18" i="32"/>
  <c r="H18" i="32"/>
  <c r="I18" i="32"/>
  <c r="D19" i="32"/>
  <c r="G19" i="32"/>
  <c r="H19" i="32"/>
  <c r="I19" i="32"/>
  <c r="D20" i="32"/>
  <c r="G20" i="32"/>
  <c r="H20" i="32"/>
  <c r="I20" i="32"/>
  <c r="D21" i="32"/>
  <c r="G21" i="32"/>
  <c r="H21" i="32"/>
  <c r="I21" i="32"/>
  <c r="I22" i="32"/>
  <c r="F40" i="31"/>
  <c r="H38" i="31"/>
  <c r="F37" i="31"/>
  <c r="F35" i="31"/>
  <c r="F31" i="31"/>
  <c r="F29" i="31"/>
  <c r="H18" i="31"/>
  <c r="L17" i="31"/>
  <c r="H16" i="31"/>
  <c r="L15" i="31"/>
  <c r="L13" i="31"/>
  <c r="H12" i="31"/>
  <c r="H6" i="31"/>
  <c r="L5" i="31"/>
  <c r="H40" i="31"/>
  <c r="L40" i="31"/>
  <c r="L35" i="31"/>
  <c r="L31" i="31"/>
  <c r="L29" i="31"/>
  <c r="F18" i="31"/>
  <c r="F16" i="31"/>
  <c r="F12" i="31"/>
  <c r="F10" i="31"/>
  <c r="F8" i="31"/>
  <c r="F6" i="31"/>
  <c r="L18" i="31"/>
  <c r="L16" i="31"/>
  <c r="L12" i="31"/>
  <c r="L6" i="31"/>
  <c r="F19" i="31"/>
  <c r="H42" i="33"/>
  <c r="J42" i="31"/>
  <c r="D42" i="31"/>
  <c r="H42" i="31"/>
  <c r="F42" i="31"/>
  <c r="L19" i="31"/>
  <c r="J19" i="31"/>
  <c r="H19" i="31"/>
  <c r="F40" i="33"/>
  <c r="D18" i="33"/>
  <c r="D15" i="33"/>
  <c r="H14" i="33"/>
  <c r="J11" i="33"/>
  <c r="L10" i="33"/>
  <c r="D10" i="33"/>
  <c r="H6" i="33"/>
  <c r="J39" i="33"/>
  <c r="J35" i="33"/>
  <c r="L14" i="33"/>
  <c r="H13" i="33"/>
  <c r="D11" i="33"/>
  <c r="H10" i="33"/>
  <c r="L6" i="33"/>
  <c r="H5" i="33"/>
  <c r="H40" i="33"/>
  <c r="L39" i="33"/>
  <c r="D39" i="33"/>
  <c r="L37" i="33"/>
  <c r="D37" i="33"/>
  <c r="H36" i="33"/>
  <c r="L35" i="33"/>
  <c r="L31" i="33"/>
  <c r="D31" i="33"/>
  <c r="H30" i="33"/>
  <c r="H28" i="33"/>
  <c r="F36" i="33"/>
  <c r="F30" i="33"/>
  <c r="H41" i="33"/>
  <c r="L40" i="33"/>
  <c r="H39" i="33"/>
  <c r="H37" i="33"/>
  <c r="L36" i="33"/>
  <c r="D36" i="33"/>
  <c r="L30" i="33"/>
  <c r="D19" i="33"/>
  <c r="L19" i="33"/>
  <c r="H19" i="33"/>
  <c r="J19" i="33"/>
  <c r="AI51" i="38"/>
  <c r="F20" i="33"/>
  <c r="J20" i="31"/>
  <c r="L20" i="33"/>
  <c r="D20" i="33"/>
  <c r="J20" i="33"/>
  <c r="J43" i="31"/>
  <c r="H43" i="31"/>
  <c r="F43" i="31"/>
  <c r="D43" i="31"/>
  <c r="F20" i="31"/>
  <c r="H20" i="31"/>
  <c r="D20" i="31"/>
  <c r="F38" i="31"/>
  <c r="D38" i="31"/>
  <c r="F36" i="31"/>
  <c r="J36" i="31"/>
  <c r="H36" i="31"/>
  <c r="L38" i="31"/>
  <c r="L36" i="31"/>
  <c r="F33" i="31"/>
  <c r="L32" i="31"/>
  <c r="D31" i="31"/>
  <c r="L33" i="31"/>
  <c r="J32" i="31"/>
  <c r="F34" i="31"/>
  <c r="H33" i="31"/>
  <c r="F30" i="31"/>
  <c r="L34" i="31"/>
  <c r="H32" i="31"/>
  <c r="J31" i="31"/>
  <c r="H14" i="31"/>
  <c r="L14" i="31"/>
  <c r="H15" i="31"/>
  <c r="J14" i="31"/>
  <c r="H13" i="31"/>
  <c r="F14" i="31"/>
  <c r="H10" i="31"/>
  <c r="L10" i="31"/>
  <c r="L8" i="31"/>
  <c r="H8" i="31"/>
  <c r="L7" i="31"/>
  <c r="L11" i="31"/>
  <c r="J12" i="31"/>
  <c r="H11" i="31"/>
  <c r="J10" i="31"/>
  <c r="H9" i="31"/>
  <c r="J8" i="31"/>
  <c r="H7" i="31"/>
  <c r="F11" i="31"/>
  <c r="F9" i="31"/>
  <c r="F7" i="31"/>
  <c r="J9" i="31"/>
  <c r="J7" i="31"/>
  <c r="L9" i="31"/>
  <c r="F38" i="33"/>
  <c r="J31" i="33"/>
  <c r="D40" i="33"/>
  <c r="F18" i="33"/>
  <c r="J6" i="33"/>
  <c r="J5" i="33"/>
  <c r="J32" i="33"/>
  <c r="J28" i="33"/>
  <c r="L17" i="33"/>
  <c r="J9" i="33"/>
  <c r="D5" i="33"/>
  <c r="F10" i="33"/>
  <c r="F15" i="33"/>
  <c r="F13" i="33"/>
  <c r="J14" i="33"/>
  <c r="J13" i="33"/>
  <c r="J8" i="33"/>
  <c r="G61" i="36"/>
  <c r="D29" i="33"/>
  <c r="D7" i="33"/>
  <c r="L38" i="33"/>
  <c r="L29" i="33"/>
  <c r="J7" i="33"/>
  <c r="H7" i="33"/>
  <c r="F16" i="33"/>
  <c r="L28" i="33"/>
  <c r="F12" i="33"/>
  <c r="D43" i="33"/>
  <c r="H29" i="33"/>
  <c r="J15" i="33"/>
  <c r="F29" i="33"/>
  <c r="L43" i="33"/>
  <c r="F42" i="33"/>
  <c r="H32" i="33"/>
  <c r="H18" i="33"/>
  <c r="D12" i="33"/>
  <c r="L8" i="33"/>
  <c r="F33" i="33"/>
  <c r="J43" i="33"/>
  <c r="D42" i="33"/>
  <c r="D33" i="33"/>
  <c r="D41" i="33"/>
  <c r="L12" i="33"/>
  <c r="H33" i="33"/>
  <c r="L41" i="33"/>
  <c r="F8" i="33"/>
  <c r="J12" i="33"/>
  <c r="L34" i="33"/>
  <c r="H34" i="33"/>
  <c r="F34" i="33"/>
  <c r="H8" i="33"/>
  <c r="L32" i="33"/>
  <c r="H35" i="33"/>
  <c r="D48" i="36"/>
  <c r="CH14" i="38"/>
  <c r="CG46" i="38"/>
  <c r="CI46" i="38"/>
  <c r="CG51" i="38"/>
  <c r="CG34" i="38"/>
  <c r="CG16" i="38"/>
  <c r="CH4" i="38"/>
  <c r="CH45" i="38"/>
  <c r="CI49" i="38"/>
  <c r="D45" i="33"/>
  <c r="H45" i="33"/>
  <c r="J45" i="33"/>
  <c r="L22" i="33"/>
  <c r="D22" i="33"/>
  <c r="H22" i="33"/>
  <c r="J45" i="31"/>
  <c r="D45" i="31"/>
  <c r="L45" i="31"/>
  <c r="H45" i="31"/>
  <c r="F22" i="31"/>
  <c r="D22" i="31"/>
  <c r="J22" i="31"/>
  <c r="L22" i="31"/>
  <c r="CI31" i="38"/>
  <c r="CH36" i="38"/>
  <c r="CI30" i="38"/>
  <c r="CG40" i="38"/>
  <c r="CG44" i="38"/>
  <c r="CG45" i="38"/>
  <c r="CG48" i="38"/>
  <c r="CG27" i="38"/>
  <c r="CG28" i="38"/>
  <c r="CG7" i="38"/>
  <c r="CH41" i="38"/>
  <c r="CH43" i="38"/>
  <c r="CH29" i="38"/>
  <c r="CI28" i="38"/>
  <c r="CI32" i="38"/>
  <c r="CI34" i="38"/>
  <c r="CG36" i="38"/>
  <c r="CI35" i="38"/>
  <c r="CG42" i="38"/>
  <c r="CI48" i="38"/>
  <c r="CH48" i="38"/>
  <c r="CH40" i="38"/>
  <c r="CG35" i="38"/>
  <c r="CG30" i="38"/>
  <c r="CH28" i="38"/>
  <c r="CG32" i="38"/>
  <c r="CI29" i="38"/>
  <c r="CI33" i="38"/>
  <c r="CG20" i="38"/>
  <c r="CI21" i="38"/>
  <c r="CG21" i="38"/>
  <c r="CI18" i="38"/>
  <c r="CI19" i="38"/>
  <c r="CI20" i="38"/>
  <c r="CI14" i="38"/>
  <c r="CH8" i="38"/>
  <c r="CI5" i="38"/>
  <c r="CI4" i="38"/>
  <c r="CG41" i="38"/>
  <c r="CG43" i="38"/>
  <c r="CI40" i="38"/>
  <c r="CI41" i="38"/>
  <c r="CG47" i="38"/>
  <c r="CH44" i="38"/>
  <c r="CH42" i="38"/>
  <c r="CI44" i="38"/>
  <c r="CI27" i="38"/>
  <c r="CI26" i="38"/>
  <c r="CG26" i="38"/>
  <c r="CG29" i="38"/>
  <c r="CG31" i="38"/>
  <c r="CH27" i="38"/>
  <c r="CH31" i="38"/>
  <c r="CI15" i="38"/>
  <c r="CH15" i="38"/>
  <c r="CG18" i="38"/>
  <c r="CI6" i="38"/>
  <c r="CG6" i="38"/>
  <c r="CI7" i="38"/>
  <c r="CH7" i="38"/>
  <c r="CI8" i="38"/>
  <c r="U10" i="38"/>
  <c r="AJ21" i="38"/>
  <c r="AX21" i="38"/>
  <c r="AX36" i="38"/>
</calcChain>
</file>

<file path=xl/sharedStrings.xml><?xml version="1.0" encoding="utf-8"?>
<sst xmlns="http://schemas.openxmlformats.org/spreadsheetml/2006/main" count="789" uniqueCount="208">
  <si>
    <t>Crabs</t>
  </si>
  <si>
    <t>Other</t>
  </si>
  <si>
    <t>Total</t>
  </si>
  <si>
    <t>Quantity (Mt)</t>
  </si>
  <si>
    <t>Table 2:  Imported Quantity of Fish and Fishery Products (Mt)</t>
  </si>
  <si>
    <t>Item</t>
  </si>
  <si>
    <t>Percentage to Total</t>
  </si>
  <si>
    <t xml:space="preserve">Dried Fish </t>
  </si>
  <si>
    <t>Dried Sprats</t>
  </si>
  <si>
    <t>Maldive fish</t>
  </si>
  <si>
    <t>Canned Fish</t>
  </si>
  <si>
    <t>Food Fish</t>
  </si>
  <si>
    <t>Live fish</t>
  </si>
  <si>
    <t>Table 3:  Value of Imported Fish and Fishery Products (Rs.Mn)</t>
  </si>
  <si>
    <t>Dried Fish</t>
  </si>
  <si>
    <t>Food fish</t>
  </si>
  <si>
    <t>Table 4:  Exported Quantity of Fish and Fishery Products (Mt)</t>
  </si>
  <si>
    <t xml:space="preserve">na </t>
  </si>
  <si>
    <t>Prawns</t>
  </si>
  <si>
    <t>Beche de mer</t>
  </si>
  <si>
    <t>Other Moluscus</t>
  </si>
  <si>
    <t>Shark fins</t>
  </si>
  <si>
    <t>Fish maws</t>
  </si>
  <si>
    <t>Chank &amp; shells</t>
  </si>
  <si>
    <t xml:space="preserve">Food Fish </t>
  </si>
  <si>
    <t>Table 5:  Value of Exported Fish and Fishery Products (Rs.Mn)</t>
  </si>
  <si>
    <t xml:space="preserve">Other </t>
  </si>
  <si>
    <t>Year/ Month</t>
  </si>
  <si>
    <t>Total Volume (Mt)</t>
  </si>
  <si>
    <t>Exported Quantity by Countries</t>
  </si>
  <si>
    <t xml:space="preserve">European Union </t>
  </si>
  <si>
    <t xml:space="preserve">Other European </t>
  </si>
  <si>
    <t>U. S. A.</t>
  </si>
  <si>
    <t>Japan</t>
  </si>
  <si>
    <t xml:space="preserve">Non- European </t>
  </si>
  <si>
    <t>Volume (Mt)</t>
  </si>
  <si>
    <t>%</t>
  </si>
  <si>
    <t>Total Value (Rs.Mn)</t>
  </si>
  <si>
    <t>Value of Exports by Countries</t>
  </si>
  <si>
    <t>Value (Rs.Mn)</t>
  </si>
  <si>
    <t>Total Quantity (Mt)</t>
  </si>
  <si>
    <t>European Union</t>
  </si>
  <si>
    <t>Other European</t>
  </si>
  <si>
    <t>Other Non European</t>
  </si>
  <si>
    <t>Total   Value (Rs.Mn)</t>
  </si>
  <si>
    <t xml:space="preserve">Table 6 - Quantity of Exported Fish and Fishery Products by Countries </t>
  </si>
  <si>
    <t xml:space="preserve">Table 7 - Value of Exported Fish and Fishery Products by Countries </t>
  </si>
  <si>
    <t xml:space="preserve">Table 8: Quantity of Tuna Exported by Country </t>
  </si>
  <si>
    <t xml:space="preserve">Table 9: Value of Tuna Exported by Country </t>
  </si>
  <si>
    <t>Year</t>
  </si>
  <si>
    <t>Exports</t>
  </si>
  <si>
    <t>Imports</t>
  </si>
  <si>
    <t>Balance of Fish Trade</t>
  </si>
  <si>
    <t>Exchange Rate</t>
  </si>
  <si>
    <t>Contribution to National Exports Earnings (%)</t>
  </si>
  <si>
    <t>Value (RS.Mn)</t>
  </si>
  <si>
    <t xml:space="preserve"> (Rs.Mn)</t>
  </si>
  <si>
    <t>US $ Mn</t>
  </si>
  <si>
    <t>Rs./1 US$</t>
  </si>
  <si>
    <t>Quantity (MT)</t>
  </si>
  <si>
    <t>Value (Rs.Mn.)</t>
  </si>
  <si>
    <r>
      <t xml:space="preserve">Value    </t>
    </r>
    <r>
      <rPr>
        <b/>
        <sz val="11"/>
        <rFont val="Times New Roman"/>
        <family val="1"/>
      </rPr>
      <t>(US $ Mn)</t>
    </r>
  </si>
  <si>
    <t>Table 1: Summary of Import and Export of Fish and Fishery Products</t>
  </si>
  <si>
    <r>
      <t>2016</t>
    </r>
    <r>
      <rPr>
        <b/>
        <vertAlign val="superscript"/>
        <sz val="10.5"/>
        <rFont val="Arial"/>
        <family val="2"/>
      </rPr>
      <t xml:space="preserve"> (3)</t>
    </r>
  </si>
  <si>
    <r>
      <t>2015</t>
    </r>
    <r>
      <rPr>
        <b/>
        <vertAlign val="superscript"/>
        <sz val="10.5"/>
        <rFont val="Arial"/>
        <family val="2"/>
      </rPr>
      <t xml:space="preserve"> (3)</t>
    </r>
  </si>
  <si>
    <t>Note     : (1) Fisheries sector tables are prepared by SU/MFARD based on the monthly custom returns</t>
  </si>
  <si>
    <t>Rs./ 1 USD</t>
  </si>
  <si>
    <t>May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</si>
  <si>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</si>
  <si>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</si>
  <si>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</si>
  <si>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</si>
  <si>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</si>
  <si>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</si>
  <si>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</si>
  <si>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</si>
  <si>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</si>
  <si>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</si>
  <si>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</si>
  <si>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Table 10: Summary of Monthly Import and Export of Fish and Fishery Products</t>
  </si>
  <si>
    <r>
      <t>Note: It has considered the </t>
    </r>
    <r>
      <rPr>
        <b/>
        <sz val="11"/>
        <color indexed="23"/>
        <rFont val="Arial"/>
        <family val="2"/>
      </rPr>
      <t>UK</t>
    </r>
    <r>
      <rPr>
        <sz val="11"/>
        <color indexed="63"/>
        <rFont val="Arial"/>
        <family val="2"/>
      </rPr>
      <t> formally </t>
    </r>
    <r>
      <rPr>
        <b/>
        <sz val="11"/>
        <color indexed="23"/>
        <rFont val="Arial"/>
        <family val="2"/>
      </rPr>
      <t>left</t>
    </r>
    <r>
      <rPr>
        <sz val="11"/>
        <color indexed="63"/>
        <rFont val="Arial"/>
        <family val="2"/>
      </rPr>
      <t> the </t>
    </r>
    <r>
      <rPr>
        <b/>
        <sz val="11"/>
        <color indexed="23"/>
        <rFont val="Arial"/>
        <family val="2"/>
      </rPr>
      <t>EU</t>
    </r>
    <r>
      <rPr>
        <sz val="11"/>
        <color indexed="63"/>
        <rFont val="Arial"/>
        <family val="2"/>
      </rPr>
      <t> on 31 January 2020</t>
    </r>
  </si>
  <si>
    <t xml:space="preserve">                (2) Live fish weight included water (container)</t>
  </si>
  <si>
    <t xml:space="preserve">                (3) EU fish export ban (2015.01.15 - 2016.06.15)</t>
  </si>
  <si>
    <r>
      <t>2018</t>
    </r>
    <r>
      <rPr>
        <b/>
        <vertAlign val="superscript"/>
        <sz val="10.5"/>
        <rFont val="Arial"/>
        <family val="2"/>
      </rPr>
      <t>(4)</t>
    </r>
  </si>
  <si>
    <r>
      <t>2019</t>
    </r>
    <r>
      <rPr>
        <b/>
        <vertAlign val="superscript"/>
        <sz val="10.5"/>
        <rFont val="Arial"/>
        <family val="2"/>
      </rPr>
      <t>(4)</t>
    </r>
  </si>
  <si>
    <t xml:space="preserve">                (4) Revised</t>
  </si>
  <si>
    <r>
      <t>Exchange Rate</t>
    </r>
    <r>
      <rPr>
        <b/>
        <vertAlign val="superscript"/>
        <sz val="12"/>
        <rFont val="Times New Roman"/>
        <family val="1"/>
      </rPr>
      <t>(1)</t>
    </r>
  </si>
  <si>
    <t>Contents</t>
  </si>
  <si>
    <t xml:space="preserve">Table 2:   Imported Quantity of Fish and Fishery Products </t>
  </si>
  <si>
    <t xml:space="preserve">Table 3:   Value of Imported Fish and Fishery Products </t>
  </si>
  <si>
    <t>Table 4:   Exported Quantity of Fish and Fishery Products</t>
  </si>
  <si>
    <t>Table 5:   Value of Exported Fish and Fishery Products</t>
  </si>
  <si>
    <t xml:space="preserve">Table 6:   Quantity of Exported Fish and Fishery Products by Countries </t>
  </si>
  <si>
    <t xml:space="preserve">Table 7:   Value of Exported Fish and Fishery Products by Countries </t>
  </si>
  <si>
    <t>Table 1:   Summary of Import and Export of Fish and Fishery Products</t>
  </si>
  <si>
    <t xml:space="preserve">Table 8:   Quantity of Tuna Exported by Country </t>
  </si>
  <si>
    <t xml:space="preserve">Table 9:   Value of Tuna Exported by Country </t>
  </si>
  <si>
    <t>(1) Average of the relevant period</t>
  </si>
  <si>
    <t>2019           (Jan-Oct)</t>
  </si>
  <si>
    <t>2020                (Jan-Oct)</t>
  </si>
  <si>
    <t>2021              (Jan-Oct)</t>
  </si>
  <si>
    <t>Change % (2021/2019)</t>
  </si>
  <si>
    <t>Change % (2021/2020)</t>
  </si>
  <si>
    <t>Table 11: Income Received - Special Commodity Levey (Rs. Mn)</t>
  </si>
  <si>
    <t>Table 12: Income Received - Other Taxes (Rs.Mn)</t>
  </si>
  <si>
    <t>Table 13: Total Income Received - All Levies and Taxes (Rs.Mn)</t>
  </si>
  <si>
    <r>
      <t xml:space="preserve">Lobsters </t>
    </r>
    <r>
      <rPr>
        <vertAlign val="superscript"/>
        <sz val="10.5"/>
        <rFont val="Arial"/>
        <family val="2"/>
      </rPr>
      <t>(4)</t>
    </r>
  </si>
  <si>
    <r>
      <t>Other</t>
    </r>
    <r>
      <rPr>
        <vertAlign val="superscript"/>
        <sz val="10.5"/>
        <rFont val="Arial"/>
        <family val="2"/>
      </rPr>
      <t xml:space="preserve"> (4)</t>
    </r>
  </si>
  <si>
    <r>
      <t>Live fish</t>
    </r>
    <r>
      <rPr>
        <vertAlign val="superscript"/>
        <sz val="10.5"/>
        <rFont val="Arial"/>
        <family val="2"/>
      </rPr>
      <t>(2)</t>
    </r>
  </si>
  <si>
    <r>
      <t xml:space="preserve">Live fish </t>
    </r>
    <r>
      <rPr>
        <vertAlign val="superscript"/>
        <sz val="10.5"/>
        <rFont val="Arial"/>
        <family val="2"/>
      </rPr>
      <t>(2)</t>
    </r>
  </si>
  <si>
    <t xml:space="preserve">   2022   AUG</t>
  </si>
  <si>
    <t xml:space="preserve">   2022   JUL</t>
  </si>
  <si>
    <t xml:space="preserve">    2022    MAY</t>
  </si>
  <si>
    <t xml:space="preserve">    2022    APR</t>
  </si>
  <si>
    <t xml:space="preserve">    2022    MAR</t>
  </si>
  <si>
    <t xml:space="preserve">    2022    FEB</t>
  </si>
  <si>
    <t xml:space="preserve">     2022    JAN</t>
  </si>
  <si>
    <t xml:space="preserve">   2021  JAN</t>
  </si>
  <si>
    <t xml:space="preserve">   2021   FEB</t>
  </si>
  <si>
    <t xml:space="preserve">   2021    MAR</t>
  </si>
  <si>
    <t xml:space="preserve">   2021   APR</t>
  </si>
  <si>
    <t xml:space="preserve">   2021   MAY</t>
  </si>
  <si>
    <t xml:space="preserve">  2021   JUN</t>
  </si>
  <si>
    <t xml:space="preserve">   2021   JUL</t>
  </si>
  <si>
    <t xml:space="preserve">   2021   AUG</t>
  </si>
  <si>
    <t xml:space="preserve">   2021   SEP</t>
  </si>
  <si>
    <t xml:space="preserve">   2021   OCT</t>
  </si>
  <si>
    <t xml:space="preserve">   2021    NOV</t>
  </si>
  <si>
    <t xml:space="preserve">   2021   DEC</t>
  </si>
  <si>
    <t xml:space="preserve">   2020   JAN</t>
  </si>
  <si>
    <t xml:space="preserve">   2020   FEB</t>
  </si>
  <si>
    <t xml:space="preserve">   2020   MAR</t>
  </si>
  <si>
    <t xml:space="preserve">   2020    APR</t>
  </si>
  <si>
    <t xml:space="preserve">   2020    MAY</t>
  </si>
  <si>
    <t xml:space="preserve">   2020    JUN</t>
  </si>
  <si>
    <t xml:space="preserve">   2020    JUL</t>
  </si>
  <si>
    <t xml:space="preserve">   2020    AUG</t>
  </si>
  <si>
    <t xml:space="preserve">   2020   SEP</t>
  </si>
  <si>
    <t xml:space="preserve">    2020    OCT</t>
  </si>
  <si>
    <t xml:space="preserve">    2020    NOV</t>
  </si>
  <si>
    <t xml:space="preserve">    2020    DEC</t>
  </si>
  <si>
    <t xml:space="preserve">   2022   SEP</t>
  </si>
  <si>
    <t xml:space="preserve">   2022   NOV</t>
  </si>
  <si>
    <t xml:space="preserve">   2022   DEC</t>
  </si>
  <si>
    <t xml:space="preserve">   2022   OCT</t>
  </si>
  <si>
    <t xml:space="preserve">    2022   JUN</t>
  </si>
  <si>
    <r>
      <t xml:space="preserve">2020  </t>
    </r>
    <r>
      <rPr>
        <b/>
        <sz val="8.5"/>
        <rFont val="Arial"/>
        <family val="2"/>
      </rPr>
      <t>(JAN-DEC)</t>
    </r>
  </si>
  <si>
    <t xml:space="preserve">    2023   JAN</t>
  </si>
  <si>
    <t xml:space="preserve">   2023   FEB</t>
  </si>
  <si>
    <r>
      <t xml:space="preserve"> 2023 </t>
    </r>
    <r>
      <rPr>
        <b/>
        <sz val="9"/>
        <rFont val="Arial"/>
        <family val="2"/>
      </rPr>
      <t>MAR</t>
    </r>
  </si>
  <si>
    <r>
      <t xml:space="preserve"> 2023 </t>
    </r>
    <r>
      <rPr>
        <b/>
        <sz val="9"/>
        <rFont val="Arial"/>
        <family val="2"/>
      </rPr>
      <t>APR</t>
    </r>
  </si>
  <si>
    <r>
      <t xml:space="preserve">2023 </t>
    </r>
    <r>
      <rPr>
        <b/>
        <sz val="9"/>
        <rFont val="Arial"/>
        <family val="2"/>
      </rPr>
      <t>MAY</t>
    </r>
  </si>
  <si>
    <r>
      <t xml:space="preserve"> 2023 </t>
    </r>
    <r>
      <rPr>
        <b/>
        <sz val="9"/>
        <rFont val="Arial"/>
        <family val="2"/>
      </rPr>
      <t>JUN</t>
    </r>
  </si>
  <si>
    <t xml:space="preserve">    2021   JUN</t>
  </si>
  <si>
    <t>Value (USD Mn.)</t>
  </si>
  <si>
    <r>
      <t xml:space="preserve"> 2023 </t>
    </r>
    <r>
      <rPr>
        <b/>
        <sz val="9"/>
        <rFont val="Arial"/>
        <family val="2"/>
      </rPr>
      <t>JUL</t>
    </r>
  </si>
  <si>
    <r>
      <t xml:space="preserve"> 2023 </t>
    </r>
    <r>
      <rPr>
        <b/>
        <sz val="9"/>
        <rFont val="Arial"/>
        <family val="2"/>
      </rPr>
      <t>AUG</t>
    </r>
  </si>
  <si>
    <t>Value   (USD Mn.)</t>
  </si>
  <si>
    <r>
      <t xml:space="preserve"> 2023 </t>
    </r>
    <r>
      <rPr>
        <b/>
        <sz val="9"/>
        <rFont val="Arial"/>
        <family val="2"/>
      </rPr>
      <t>SEP</t>
    </r>
  </si>
  <si>
    <r>
      <t xml:space="preserve"> 2023 </t>
    </r>
    <r>
      <rPr>
        <b/>
        <sz val="9"/>
        <rFont val="Arial"/>
        <family val="2"/>
      </rPr>
      <t>OCT</t>
    </r>
  </si>
  <si>
    <r>
      <t xml:space="preserve"> 2023 </t>
    </r>
    <r>
      <rPr>
        <b/>
        <sz val="9"/>
        <rFont val="Arial"/>
        <family val="2"/>
      </rPr>
      <t>NOV</t>
    </r>
  </si>
  <si>
    <r>
      <t xml:space="preserve"> 2023 </t>
    </r>
    <r>
      <rPr>
        <b/>
        <sz val="9"/>
        <rFont val="Arial"/>
        <family val="2"/>
      </rPr>
      <t>DEC</t>
    </r>
  </si>
  <si>
    <r>
      <t xml:space="preserve"> 2021   </t>
    </r>
    <r>
      <rPr>
        <b/>
        <sz val="9"/>
        <rFont val="Arial"/>
        <family val="2"/>
      </rPr>
      <t>Jan-Dec</t>
    </r>
  </si>
  <si>
    <t>na</t>
  </si>
  <si>
    <r>
      <t xml:space="preserve">    2023   </t>
    </r>
    <r>
      <rPr>
        <b/>
        <sz val="9"/>
        <rFont val="Arial"/>
        <family val="2"/>
      </rPr>
      <t>JAN</t>
    </r>
  </si>
  <si>
    <r>
      <t xml:space="preserve">   2023   </t>
    </r>
    <r>
      <rPr>
        <b/>
        <sz val="9"/>
        <rFont val="Arial"/>
        <family val="2"/>
      </rPr>
      <t>FEB</t>
    </r>
  </si>
  <si>
    <t>Table 2.1:  Imported Quantity of Fish and Fishery Products (Mt)</t>
  </si>
  <si>
    <t>Table 3.1:  Value of Imported Fish and Fishery Products (Rs.Mn)</t>
  </si>
  <si>
    <t>Table 4.1:  Exported Quantity of Fish and Fishery Products (Mt)</t>
  </si>
  <si>
    <t>Table 5.1:  Value of Exported Fish and Fishery Products (Rs.Mn)</t>
  </si>
  <si>
    <r>
      <t xml:space="preserve"> 2024   </t>
    </r>
    <r>
      <rPr>
        <b/>
        <sz val="9"/>
        <rFont val="Arial"/>
        <family val="2"/>
      </rPr>
      <t>JAN</t>
    </r>
  </si>
  <si>
    <r>
      <t xml:space="preserve"> 2024     </t>
    </r>
    <r>
      <rPr>
        <b/>
        <sz val="9"/>
        <rFont val="Arial"/>
        <family val="2"/>
      </rPr>
      <t>FEB</t>
    </r>
  </si>
  <si>
    <r>
      <t xml:space="preserve">2024   </t>
    </r>
    <r>
      <rPr>
        <b/>
        <sz val="9"/>
        <rFont val="Arial"/>
        <family val="2"/>
      </rPr>
      <t>MAR</t>
    </r>
  </si>
  <si>
    <r>
      <t xml:space="preserve"> 2024    </t>
    </r>
    <r>
      <rPr>
        <b/>
        <sz val="9"/>
        <rFont val="Arial"/>
        <family val="2"/>
      </rPr>
      <t>MAY</t>
    </r>
  </si>
  <si>
    <r>
      <t xml:space="preserve">2024   </t>
    </r>
    <r>
      <rPr>
        <b/>
        <sz val="9"/>
        <rFont val="Arial"/>
        <family val="2"/>
      </rPr>
      <t>APR</t>
    </r>
  </si>
  <si>
    <r>
      <t xml:space="preserve">2024    </t>
    </r>
    <r>
      <rPr>
        <b/>
        <sz val="9"/>
        <rFont val="Arial"/>
        <family val="2"/>
      </rPr>
      <t>JUN</t>
    </r>
  </si>
  <si>
    <r>
      <t xml:space="preserve">2024    </t>
    </r>
    <r>
      <rPr>
        <b/>
        <sz val="9"/>
        <rFont val="Arial"/>
        <family val="2"/>
      </rPr>
      <t>JUL</t>
    </r>
  </si>
  <si>
    <r>
      <t xml:space="preserve">2025    </t>
    </r>
    <r>
      <rPr>
        <b/>
        <sz val="9"/>
        <rFont val="Arial"/>
        <family val="2"/>
      </rPr>
      <t>AUG</t>
    </r>
  </si>
  <si>
    <r>
      <t xml:space="preserve">2024    </t>
    </r>
    <r>
      <rPr>
        <b/>
        <sz val="9"/>
        <rFont val="Arial"/>
        <family val="2"/>
      </rPr>
      <t>AUG</t>
    </r>
  </si>
  <si>
    <r>
      <t xml:space="preserve">2024   </t>
    </r>
    <r>
      <rPr>
        <b/>
        <sz val="9"/>
        <rFont val="Arial"/>
        <family val="2"/>
      </rPr>
      <t>SEP</t>
    </r>
  </si>
  <si>
    <r>
      <t xml:space="preserve">2024   </t>
    </r>
    <r>
      <rPr>
        <b/>
        <sz val="9"/>
        <rFont val="Arial"/>
        <family val="2"/>
      </rPr>
      <t>OCT</t>
    </r>
  </si>
  <si>
    <t xml:space="preserve">Lobsters </t>
  </si>
  <si>
    <t xml:space="preserve">Prawns </t>
  </si>
  <si>
    <r>
      <t>Other</t>
    </r>
    <r>
      <rPr>
        <vertAlign val="superscript"/>
        <sz val="10.5"/>
        <rFont val="Arial"/>
        <family val="2"/>
      </rPr>
      <t xml:space="preserve"> </t>
    </r>
  </si>
  <si>
    <t>Note     : (1) Fisheries sector tables are prepared by SU/MOF based on the monthly custom returns</t>
  </si>
  <si>
    <r>
      <t xml:space="preserve">2024   </t>
    </r>
    <r>
      <rPr>
        <b/>
        <sz val="9"/>
        <rFont val="Arial"/>
        <family val="2"/>
      </rPr>
      <t>NOV</t>
    </r>
  </si>
  <si>
    <r>
      <t xml:space="preserve">2024   </t>
    </r>
    <r>
      <rPr>
        <b/>
        <sz val="9"/>
        <rFont val="Arial"/>
        <family val="2"/>
      </rPr>
      <t>DEC</t>
    </r>
  </si>
  <si>
    <t xml:space="preserve"> 2022  Jan-Dec</t>
  </si>
  <si>
    <r>
      <t xml:space="preserve"> 2025   </t>
    </r>
    <r>
      <rPr>
        <b/>
        <sz val="9"/>
        <rFont val="Arial"/>
        <family val="2"/>
      </rPr>
      <t>JAN</t>
    </r>
  </si>
  <si>
    <t xml:space="preserve">  Change %  2025/2023</t>
  </si>
  <si>
    <t xml:space="preserve">  Change %  2025/2024</t>
  </si>
  <si>
    <r>
      <t xml:space="preserve">Value     </t>
    </r>
    <r>
      <rPr>
        <b/>
        <sz val="11"/>
        <rFont val="Times New Roman"/>
        <family val="1"/>
      </rPr>
      <t>(US $ Mn)</t>
    </r>
  </si>
  <si>
    <t xml:space="preserve">Source :  Statistics Division/ Ministry of Fisheries, Aquatic and Ocean Resources </t>
  </si>
  <si>
    <t xml:space="preserve">   (2) EU fish export ban (2015.01.15 - 2016.06.15)</t>
  </si>
  <si>
    <r>
      <t>2016</t>
    </r>
    <r>
      <rPr>
        <vertAlign val="superscript"/>
        <sz val="12"/>
        <rFont val="Times New Roman"/>
        <family val="1"/>
      </rPr>
      <t>(2)</t>
    </r>
  </si>
  <si>
    <r>
      <t>2015</t>
    </r>
    <r>
      <rPr>
        <vertAlign val="superscript"/>
        <sz val="12"/>
        <rFont val="Times New Roman"/>
        <family val="1"/>
      </rPr>
      <t>(2)</t>
    </r>
  </si>
  <si>
    <t xml:space="preserve">                 (2) Live fish weight included water (container)</t>
  </si>
  <si>
    <t xml:space="preserve">                 (3) EU fish export ban (2015.01.15 - 2016.06.15)</t>
  </si>
  <si>
    <r>
      <t xml:space="preserve"> 2025     </t>
    </r>
    <r>
      <rPr>
        <b/>
        <sz val="9"/>
        <rFont val="Arial"/>
        <family val="2"/>
      </rPr>
      <t>FEB</t>
    </r>
  </si>
  <si>
    <r>
      <t xml:space="preserve"> 2025     </t>
    </r>
    <r>
      <rPr>
        <b/>
        <sz val="9"/>
        <rFont val="Arial"/>
        <family val="2"/>
      </rPr>
      <t>MAR</t>
    </r>
  </si>
  <si>
    <t xml:space="preserve">Source :  Statistics Division/ Ministry of Fisheries </t>
  </si>
  <si>
    <r>
      <t xml:space="preserve"> 2025     </t>
    </r>
    <r>
      <rPr>
        <b/>
        <sz val="9"/>
        <rFont val="Arial"/>
        <family val="2"/>
      </rPr>
      <t>APR</t>
    </r>
  </si>
  <si>
    <r>
      <t xml:space="preserve">2025      </t>
    </r>
    <r>
      <rPr>
        <b/>
        <sz val="9"/>
        <rFont val="Arial"/>
        <family val="2"/>
      </rPr>
      <t>MAY</t>
    </r>
  </si>
  <si>
    <t xml:space="preserve"> 2025  Jan-May</t>
  </si>
  <si>
    <t xml:space="preserve"> 2024  Jan-May</t>
  </si>
  <si>
    <t xml:space="preserve"> 2023  Jan-May</t>
  </si>
  <si>
    <t>2025 Jan-May</t>
  </si>
  <si>
    <t>2025 Jan -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</si>
</sst>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_(* #,##0_);_(* \(#,##0\);_(* &quot;-&quot;??_);_(@_)"/>
    <numFmt numFmtId="167" formatCode="#,##0.0;[Red]#,##0.0"/>
    <numFmt numFmtId="168" formatCode="#,##0;[Red]#,##0"/>
    <numFmt numFmtId="169" formatCode="_(* #,##0.0_);_(* \(#,##0.0\);_(* &quot;-&quot;??_);_(@_)"/>
    <numFmt numFmtId="170" formatCode="0.0"/>
    <numFmt numFmtId="171" formatCode="#,##0.0_);\(#,##0.0\)"/>
    <numFmt numFmtId="173" formatCode="#,##0.0_ ;\-#,##0.0\ "/>
    <numFmt numFmtId="174" formatCode="_-* #,##0_-;\-* #,##0_-;_-* &quot;-&quot;??_-;_-@_-"/>
    <numFmt numFmtId="175" formatCode="0.0000"/>
    <numFmt numFmtId="176" formatCode="#,##0_ ;\-#,##0\ "/>
    <numFmt numFmtId="178" formatCode="#,##0.00_ ;\-#,##0.00\ "/>
    <numFmt numFmtId="179" formatCode="#,##0.0000"/>
    <numFmt numFmtId="180" formatCode="#,##0.00000000"/>
    <numFmt numFmtId="181" formatCode="#,##0.0;\-#,##0.0"/>
  </numFmts>
  <fonts count="6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.5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i/>
      <sz val="10.5"/>
      <name val="Arial"/>
      <family val="2"/>
    </font>
    <font>
      <sz val="10.5"/>
      <name val="Times New Roman"/>
      <family val="1"/>
    </font>
    <font>
      <sz val="12"/>
      <name val="Iskoola Pota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vertAlign val="superscript"/>
      <sz val="10.5"/>
      <name val="Arial"/>
      <family val="2"/>
    </font>
    <font>
      <sz val="14"/>
      <name val="Arial"/>
      <family val="2"/>
    </font>
    <font>
      <b/>
      <sz val="12.5"/>
      <name val="Times New Roman"/>
      <family val="1"/>
    </font>
    <font>
      <b/>
      <sz val="16"/>
      <name val="Times New Roman"/>
      <family val="1"/>
    </font>
    <font>
      <sz val="11"/>
      <color indexed="63"/>
      <name val="Arial"/>
      <family val="2"/>
    </font>
    <font>
      <b/>
      <sz val="11"/>
      <color indexed="23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2"/>
      <name val="Times New Roman"/>
      <family val="1"/>
    </font>
    <font>
      <b/>
      <sz val="20"/>
      <name val="Baskerville Old Face"/>
      <family val="1"/>
    </font>
    <font>
      <b/>
      <sz val="12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vertAlign val="superscript"/>
      <sz val="10.5"/>
      <name val="Arial"/>
      <family val="2"/>
    </font>
    <font>
      <b/>
      <sz val="8"/>
      <name val="Arial"/>
      <family val="2"/>
    </font>
    <font>
      <vertAlign val="superscript"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b/>
      <sz val="12.5"/>
      <color theme="1"/>
      <name val="Times New Roman"/>
      <family val="1"/>
    </font>
    <font>
      <sz val="11"/>
      <color rgb="FF4D5156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21">
    <xf numFmtId="0" fontId="0" fillId="0" borderId="0" applyNumberFormat="0" applyFill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39" applyNumberFormat="0" applyAlignment="0" applyProtection="0"/>
    <xf numFmtId="0" fontId="40" fillId="29" borderId="40" applyNumberFormat="0" applyAlignment="0" applyProtection="0"/>
    <xf numFmtId="0" fontId="1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30" borderId="0" applyNumberFormat="0" applyBorder="0" applyAlignment="0" applyProtection="0"/>
    <xf numFmtId="0" fontId="43" fillId="0" borderId="41" applyNumberFormat="0" applyFill="0" applyAlignment="0" applyProtection="0"/>
    <xf numFmtId="0" fontId="44" fillId="0" borderId="42" applyNumberFormat="0" applyFill="0" applyAlignment="0" applyProtection="0"/>
    <xf numFmtId="0" fontId="45" fillId="0" borderId="43" applyNumberFormat="0" applyFill="0" applyAlignment="0" applyProtection="0"/>
    <xf numFmtId="0" fontId="45" fillId="0" borderId="0" applyNumberFormat="0" applyFill="0" applyBorder="0" applyAlignment="0" applyProtection="0"/>
    <xf numFmtId="0" fontId="46" fillId="31" borderId="39" applyNumberFormat="0" applyAlignment="0" applyProtection="0"/>
    <xf numFmtId="0" fontId="47" fillId="0" borderId="44" applyNumberFormat="0" applyFill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36" fillId="0" borderId="0"/>
    <xf numFmtId="0" fontId="2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36" fillId="33" borderId="45" applyNumberFormat="0" applyFont="0" applyAlignment="0" applyProtection="0"/>
    <xf numFmtId="0" fontId="49" fillId="28" borderId="46" applyNumberFormat="0" applyAlignment="0" applyProtection="0"/>
    <xf numFmtId="9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7" applyNumberFormat="0" applyFill="0" applyAlignment="0" applyProtection="0"/>
    <xf numFmtId="0" fontId="52" fillId="0" borderId="0" applyNumberFormat="0" applyFill="0" applyBorder="0" applyAlignment="0" applyProtection="0"/>
  </cellStyleXfs>
  <cellXfs count="443">
    <xf numFmtId="0" fontId="0" fillId="0" borderId="0" xfId="0"/>
    <xf numFmtId="165" fontId="0" fillId="0" borderId="0" xfId="0" applyNumberFormat="1"/>
    <xf numFmtId="0" fontId="5" fillId="0" borderId="1" xfId="68" applyFont="1" applyBorder="1" applyAlignment="1">
      <alignment horizontal="left"/>
    </xf>
    <xf numFmtId="0" fontId="6" fillId="0" borderId="0" xfId="68" applyFont="1"/>
    <xf numFmtId="0" fontId="7" fillId="0" borderId="2" xfId="68" applyFont="1" applyBorder="1" applyAlignment="1">
      <alignment horizontal="center" vertical="center" wrapText="1"/>
    </xf>
    <xf numFmtId="0" fontId="6" fillId="0" borderId="2" xfId="68" applyFont="1" applyBorder="1" applyAlignment="1">
      <alignment vertical="center"/>
    </xf>
    <xf numFmtId="166" fontId="6" fillId="0" borderId="2" xfId="44" applyNumberFormat="1" applyFont="1" applyBorder="1" applyAlignment="1">
      <alignment vertical="center"/>
    </xf>
    <xf numFmtId="3" fontId="6" fillId="0" borderId="2" xfId="40" applyNumberFormat="1" applyFont="1" applyBorder="1"/>
    <xf numFmtId="0" fontId="7" fillId="0" borderId="2" xfId="68" applyFont="1" applyBorder="1" applyAlignment="1">
      <alignment vertical="center"/>
    </xf>
    <xf numFmtId="166" fontId="7" fillId="0" borderId="2" xfId="44" applyNumberFormat="1" applyFont="1" applyBorder="1" applyAlignment="1">
      <alignment vertical="center"/>
    </xf>
    <xf numFmtId="3" fontId="7" fillId="0" borderId="2" xfId="40" applyNumberFormat="1" applyFont="1" applyBorder="1"/>
    <xf numFmtId="0" fontId="3" fillId="0" borderId="0" xfId="68"/>
    <xf numFmtId="166" fontId="6" fillId="0" borderId="0" xfId="68" applyNumberFormat="1" applyFont="1"/>
    <xf numFmtId="0" fontId="5" fillId="0" borderId="0" xfId="68" applyFont="1"/>
    <xf numFmtId="166" fontId="6" fillId="0" borderId="3" xfId="44" applyNumberFormat="1" applyFont="1" applyBorder="1" applyAlignment="1">
      <alignment vertical="center"/>
    </xf>
    <xf numFmtId="168" fontId="6" fillId="0" borderId="2" xfId="40" applyNumberFormat="1" applyFont="1" applyBorder="1"/>
    <xf numFmtId="168" fontId="7" fillId="0" borderId="2" xfId="40" applyNumberFormat="1" applyFont="1" applyBorder="1"/>
    <xf numFmtId="169" fontId="7" fillId="0" borderId="0" xfId="44" applyNumberFormat="1" applyFont="1" applyAlignment="1">
      <alignment horizontal="center" vertical="center" wrapText="1"/>
    </xf>
    <xf numFmtId="170" fontId="6" fillId="0" borderId="0" xfId="68" applyNumberFormat="1" applyFont="1"/>
    <xf numFmtId="169" fontId="6" fillId="0" borderId="2" xfId="44" applyNumberFormat="1" applyFont="1" applyBorder="1" applyAlignment="1">
      <alignment horizontal="right" vertical="center"/>
    </xf>
    <xf numFmtId="166" fontId="6" fillId="0" borderId="2" xfId="44" applyNumberFormat="1" applyFont="1" applyBorder="1" applyAlignment="1">
      <alignment horizontal="right" vertical="center"/>
    </xf>
    <xf numFmtId="0" fontId="6" fillId="0" borderId="4" xfId="68" applyFont="1" applyBorder="1" applyAlignment="1">
      <alignment vertical="center"/>
    </xf>
    <xf numFmtId="166" fontId="7" fillId="0" borderId="2" xfId="44" applyNumberFormat="1" applyFont="1" applyBorder="1" applyAlignment="1">
      <alignment horizontal="right" vertical="center"/>
    </xf>
    <xf numFmtId="169" fontId="6" fillId="0" borderId="0" xfId="44" applyNumberFormat="1" applyFont="1"/>
    <xf numFmtId="169" fontId="3" fillId="0" borderId="0" xfId="41" applyNumberFormat="1" applyFont="1"/>
    <xf numFmtId="166" fontId="53" fillId="0" borderId="2" xfId="44" applyNumberFormat="1" applyFont="1" applyBorder="1" applyAlignment="1">
      <alignment vertical="center"/>
    </xf>
    <xf numFmtId="166" fontId="54" fillId="0" borderId="2" xfId="44" applyNumberFormat="1" applyFont="1" applyBorder="1" applyAlignment="1">
      <alignment vertical="center"/>
    </xf>
    <xf numFmtId="43" fontId="6" fillId="0" borderId="0" xfId="68" applyNumberFormat="1" applyFont="1"/>
    <xf numFmtId="0" fontId="6" fillId="0" borderId="0" xfId="0" applyFont="1"/>
    <xf numFmtId="0" fontId="6" fillId="0" borderId="0" xfId="68" applyFont="1" applyAlignment="1">
      <alignment horizontal="left" indent="1"/>
    </xf>
    <xf numFmtId="0" fontId="9" fillId="0" borderId="0" xfId="68" applyFont="1"/>
    <xf numFmtId="0" fontId="10" fillId="0" borderId="0" xfId="68" applyFont="1"/>
    <xf numFmtId="0" fontId="11" fillId="0" borderId="0" xfId="68" applyFont="1"/>
    <xf numFmtId="0" fontId="55" fillId="0" borderId="2" xfId="0" applyFont="1" applyBorder="1" applyAlignment="1">
      <alignment horizontal="center"/>
    </xf>
    <xf numFmtId="166" fontId="55" fillId="0" borderId="2" xfId="0" applyNumberFormat="1" applyFont="1" applyBorder="1"/>
    <xf numFmtId="166" fontId="55" fillId="0" borderId="2" xfId="41" applyNumberFormat="1" applyFont="1" applyBorder="1"/>
    <xf numFmtId="166" fontId="55" fillId="0" borderId="0" xfId="0" applyNumberFormat="1" applyFont="1"/>
    <xf numFmtId="0" fontId="55" fillId="0" borderId="0" xfId="0" applyFont="1"/>
    <xf numFmtId="0" fontId="56" fillId="0" borderId="0" xfId="0" applyFont="1"/>
    <xf numFmtId="169" fontId="0" fillId="0" borderId="0" xfId="41" applyNumberFormat="1" applyFont="1"/>
    <xf numFmtId="3" fontId="6" fillId="0" borderId="2" xfId="0" applyNumberFormat="1" applyFont="1" applyBorder="1"/>
    <xf numFmtId="3" fontId="7" fillId="0" borderId="2" xfId="0" applyNumberFormat="1" applyFont="1" applyBorder="1"/>
    <xf numFmtId="0" fontId="4" fillId="0" borderId="0" xfId="0" applyFont="1"/>
    <xf numFmtId="0" fontId="0" fillId="0" borderId="0" xfId="0" applyFill="1"/>
    <xf numFmtId="0" fontId="0" fillId="0" borderId="0" xfId="0" applyFill="1" applyBorder="1"/>
    <xf numFmtId="0" fontId="57" fillId="0" borderId="2" xfId="0" applyFont="1" applyBorder="1" applyAlignment="1">
      <alignment horizontal="center" vertical="center" wrapText="1"/>
    </xf>
    <xf numFmtId="169" fontId="14" fillId="0" borderId="0" xfId="46" applyNumberFormat="1" applyFont="1" applyBorder="1"/>
    <xf numFmtId="0" fontId="56" fillId="0" borderId="0" xfId="0" applyFont="1" applyFill="1"/>
    <xf numFmtId="0" fontId="13" fillId="0" borderId="5" xfId="69" applyFont="1" applyBorder="1" applyAlignment="1">
      <alignment horizontal="center" vertical="center"/>
    </xf>
    <xf numFmtId="166" fontId="13" fillId="0" borderId="2" xfId="46" applyNumberFormat="1" applyFont="1" applyFill="1" applyBorder="1" applyAlignment="1">
      <alignment horizontal="right" vertical="center"/>
    </xf>
    <xf numFmtId="166" fontId="13" fillId="0" borderId="2" xfId="46" applyNumberFormat="1" applyFont="1" applyFill="1" applyBorder="1" applyAlignment="1">
      <alignment vertical="center"/>
    </xf>
    <xf numFmtId="169" fontId="13" fillId="0" borderId="2" xfId="46" applyNumberFormat="1" applyFont="1" applyFill="1" applyBorder="1" applyAlignment="1">
      <alignment vertical="center"/>
    </xf>
    <xf numFmtId="169" fontId="55" fillId="0" borderId="2" xfId="46" applyNumberFormat="1" applyFont="1" applyFill="1" applyBorder="1" applyAlignment="1">
      <alignment vertical="center"/>
    </xf>
    <xf numFmtId="0" fontId="13" fillId="0" borderId="2" xfId="69" applyFont="1" applyBorder="1" applyAlignment="1">
      <alignment horizontal="center" vertical="center"/>
    </xf>
    <xf numFmtId="166" fontId="13" fillId="0" borderId="2" xfId="46" applyNumberFormat="1" applyFont="1" applyFill="1" applyBorder="1" applyAlignment="1">
      <alignment horizontal="left" vertical="center"/>
    </xf>
    <xf numFmtId="166" fontId="13" fillId="0" borderId="2" xfId="46" applyNumberFormat="1" applyFont="1" applyBorder="1" applyAlignment="1">
      <alignment vertical="center"/>
    </xf>
    <xf numFmtId="166" fontId="55" fillId="0" borderId="2" xfId="46" applyNumberFormat="1" applyFont="1" applyBorder="1" applyAlignment="1">
      <alignment vertical="center"/>
    </xf>
    <xf numFmtId="166" fontId="13" fillId="0" borderId="0" xfId="46" applyNumberFormat="1" applyFont="1" applyFill="1" applyBorder="1" applyAlignment="1">
      <alignment vertical="center"/>
    </xf>
    <xf numFmtId="166" fontId="55" fillId="0" borderId="0" xfId="46" applyNumberFormat="1" applyFont="1" applyFill="1" applyBorder="1" applyAlignment="1">
      <alignment vertical="center"/>
    </xf>
    <xf numFmtId="0" fontId="57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3" fillId="0" borderId="0" xfId="0" applyFont="1" applyFill="1" applyBorder="1"/>
    <xf numFmtId="166" fontId="0" fillId="0" borderId="0" xfId="0" applyNumberFormat="1" applyFill="1"/>
    <xf numFmtId="0" fontId="2" fillId="0" borderId="0" xfId="0" applyFont="1" applyFill="1"/>
    <xf numFmtId="0" fontId="0" fillId="0" borderId="0" xfId="0" applyBorder="1"/>
    <xf numFmtId="0" fontId="0" fillId="0" borderId="0" xfId="0" applyNumberFormat="1" applyBorder="1"/>
    <xf numFmtId="0" fontId="55" fillId="0" borderId="0" xfId="0" applyFont="1" applyFill="1" applyBorder="1"/>
    <xf numFmtId="169" fontId="36" fillId="0" borderId="0" xfId="42" applyNumberFormat="1" applyFont="1"/>
    <xf numFmtId="166" fontId="55" fillId="0" borderId="0" xfId="46" applyNumberFormat="1" applyFont="1" applyBorder="1"/>
    <xf numFmtId="166" fontId="0" fillId="0" borderId="0" xfId="46" applyNumberFormat="1" applyFont="1" applyBorder="1"/>
    <xf numFmtId="169" fontId="55" fillId="0" borderId="0" xfId="46" applyNumberFormat="1" applyFont="1" applyBorder="1"/>
    <xf numFmtId="169" fontId="0" fillId="0" borderId="0" xfId="46" applyNumberFormat="1" applyFont="1" applyBorder="1"/>
    <xf numFmtId="0" fontId="13" fillId="0" borderId="0" xfId="69" applyFont="1" applyAlignment="1">
      <alignment horizontal="center"/>
    </xf>
    <xf numFmtId="166" fontId="13" fillId="0" borderId="2" xfId="46" applyNumberFormat="1" applyFont="1" applyBorder="1"/>
    <xf numFmtId="0" fontId="13" fillId="0" borderId="2" xfId="69" applyFont="1" applyBorder="1" applyAlignment="1">
      <alignment horizontal="center"/>
    </xf>
    <xf numFmtId="166" fontId="55" fillId="0" borderId="0" xfId="46" applyNumberFormat="1" applyFont="1" applyFill="1"/>
    <xf numFmtId="169" fontId="55" fillId="0" borderId="2" xfId="46" applyNumberFormat="1" applyFont="1" applyBorder="1"/>
    <xf numFmtId="166" fontId="55" fillId="0" borderId="2" xfId="46" applyNumberFormat="1" applyFont="1" applyBorder="1"/>
    <xf numFmtId="0" fontId="55" fillId="0" borderId="0" xfId="0" applyFont="1" applyBorder="1"/>
    <xf numFmtId="0" fontId="55" fillId="0" borderId="0" xfId="0" applyFont="1" applyFill="1"/>
    <xf numFmtId="166" fontId="2" fillId="0" borderId="0" xfId="46" applyNumberFormat="1" applyFont="1" applyFill="1" applyBorder="1"/>
    <xf numFmtId="166" fontId="6" fillId="0" borderId="0" xfId="46" applyNumberFormat="1" applyFont="1" applyFill="1" applyBorder="1"/>
    <xf numFmtId="0" fontId="11" fillId="0" borderId="0" xfId="0" applyFont="1" applyFill="1" applyBorder="1" applyAlignment="1">
      <alignment horizontal="left" indent="1"/>
    </xf>
    <xf numFmtId="0" fontId="4" fillId="0" borderId="0" xfId="0" applyFont="1" applyFill="1"/>
    <xf numFmtId="0" fontId="16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170" fontId="36" fillId="0" borderId="0" xfId="41" applyNumberFormat="1"/>
    <xf numFmtId="0" fontId="13" fillId="0" borderId="2" xfId="69" applyFont="1" applyFill="1" applyBorder="1" applyAlignment="1">
      <alignment horizontal="center"/>
    </xf>
    <xf numFmtId="166" fontId="13" fillId="0" borderId="2" xfId="0" applyNumberFormat="1" applyFont="1" applyFill="1" applyBorder="1"/>
    <xf numFmtId="166" fontId="13" fillId="0" borderId="2" xfId="41" applyNumberFormat="1" applyFont="1" applyFill="1" applyBorder="1"/>
    <xf numFmtId="169" fontId="13" fillId="0" borderId="2" xfId="46" applyNumberFormat="1" applyFont="1" applyFill="1" applyBorder="1"/>
    <xf numFmtId="166" fontId="13" fillId="0" borderId="2" xfId="46" applyNumberFormat="1" applyFont="1" applyFill="1" applyBorder="1"/>
    <xf numFmtId="0" fontId="13" fillId="0" borderId="2" xfId="69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8" fillId="0" borderId="0" xfId="68" applyFont="1" applyBorder="1" applyAlignment="1">
      <alignment horizontal="left" indent="1"/>
    </xf>
    <xf numFmtId="0" fontId="7" fillId="34" borderId="2" xfId="69" applyFont="1" applyFill="1" applyBorder="1" applyAlignment="1">
      <alignment horizontal="center" vertical="center" wrapText="1"/>
    </xf>
    <xf numFmtId="166" fontId="6" fillId="0" borderId="0" xfId="69" applyNumberFormat="1" applyFont="1" applyFill="1"/>
    <xf numFmtId="166" fontId="6" fillId="0" borderId="3" xfId="46" applyNumberFormat="1" applyFont="1" applyFill="1" applyBorder="1" applyAlignment="1">
      <alignment vertical="center"/>
    </xf>
    <xf numFmtId="169" fontId="7" fillId="0" borderId="0" xfId="46" applyNumberFormat="1" applyFont="1" applyFill="1" applyAlignment="1">
      <alignment horizontal="center" vertical="center" wrapText="1"/>
    </xf>
    <xf numFmtId="169" fontId="6" fillId="0" borderId="0" xfId="46" applyNumberFormat="1" applyFont="1" applyFill="1"/>
    <xf numFmtId="0" fontId="7" fillId="0" borderId="0" xfId="0" applyFont="1" applyFill="1"/>
    <xf numFmtId="166" fontId="6" fillId="0" borderId="0" xfId="69" applyNumberFormat="1" applyFont="1"/>
    <xf numFmtId="166" fontId="6" fillId="0" borderId="3" xfId="46" applyNumberFormat="1" applyFont="1" applyBorder="1" applyAlignment="1">
      <alignment vertical="center"/>
    </xf>
    <xf numFmtId="169" fontId="7" fillId="0" borderId="0" xfId="46" applyNumberFormat="1" applyFont="1" applyAlignment="1">
      <alignment horizontal="center" vertical="center" wrapText="1"/>
    </xf>
    <xf numFmtId="169" fontId="6" fillId="0" borderId="0" xfId="46" applyNumberFormat="1" applyFont="1"/>
    <xf numFmtId="0" fontId="7" fillId="0" borderId="0" xfId="0" applyFont="1"/>
    <xf numFmtId="0" fontId="6" fillId="0" borderId="0" xfId="69" applyFont="1" applyFill="1"/>
    <xf numFmtId="0" fontId="7" fillId="0" borderId="2" xfId="69" applyFont="1" applyFill="1" applyBorder="1" applyAlignment="1">
      <alignment horizontal="center" vertical="center" wrapText="1"/>
    </xf>
    <xf numFmtId="166" fontId="6" fillId="0" borderId="2" xfId="46" applyNumberFormat="1" applyFont="1" applyFill="1" applyBorder="1" applyAlignment="1">
      <alignment vertical="center"/>
    </xf>
    <xf numFmtId="166" fontId="7" fillId="0" borderId="2" xfId="46" applyNumberFormat="1" applyFont="1" applyFill="1" applyBorder="1" applyAlignment="1">
      <alignment vertical="center"/>
    </xf>
    <xf numFmtId="170" fontId="6" fillId="0" borderId="0" xfId="69" applyNumberFormat="1" applyFont="1" applyFill="1"/>
    <xf numFmtId="169" fontId="6" fillId="0" borderId="2" xfId="46" applyNumberFormat="1" applyFont="1" applyFill="1" applyBorder="1" applyAlignment="1">
      <alignment horizontal="right" vertical="center"/>
    </xf>
    <xf numFmtId="166" fontId="6" fillId="0" borderId="4" xfId="46" applyNumberFormat="1" applyFont="1" applyFill="1" applyBorder="1" applyAlignment="1">
      <alignment vertical="center"/>
    </xf>
    <xf numFmtId="169" fontId="6" fillId="0" borderId="0" xfId="46" applyNumberFormat="1" applyFont="1" applyFill="1" applyBorder="1"/>
    <xf numFmtId="0" fontId="4" fillId="0" borderId="0" xfId="0" applyFont="1" applyFill="1" applyBorder="1"/>
    <xf numFmtId="164" fontId="36" fillId="0" borderId="0" xfId="54" applyFont="1"/>
    <xf numFmtId="0" fontId="6" fillId="0" borderId="0" xfId="0" applyFont="1" applyFill="1"/>
    <xf numFmtId="0" fontId="6" fillId="0" borderId="0" xfId="0" applyFont="1" applyFill="1" applyBorder="1"/>
    <xf numFmtId="0" fontId="6" fillId="0" borderId="0" xfId="69" applyFont="1"/>
    <xf numFmtId="166" fontId="6" fillId="0" borderId="7" xfId="46" applyNumberFormat="1" applyFont="1" applyBorder="1" applyAlignment="1">
      <alignment vertical="center"/>
    </xf>
    <xf numFmtId="169" fontId="6" fillId="0" borderId="2" xfId="46" applyNumberFormat="1" applyFont="1" applyBorder="1" applyAlignment="1">
      <alignment horizontal="right" vertical="center" indent="1"/>
    </xf>
    <xf numFmtId="169" fontId="7" fillId="0" borderId="2" xfId="46" applyNumberFormat="1" applyFont="1" applyBorder="1" applyAlignment="1">
      <alignment horizontal="right" vertical="center" indent="1"/>
    </xf>
    <xf numFmtId="166" fontId="6" fillId="0" borderId="0" xfId="46" applyNumberFormat="1" applyFont="1" applyBorder="1" applyAlignment="1">
      <alignment vertical="center"/>
    </xf>
    <xf numFmtId="2" fontId="4" fillId="0" borderId="0" xfId="4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0" xfId="0" applyAlignment="1"/>
    <xf numFmtId="0" fontId="15" fillId="0" borderId="6" xfId="69" applyFont="1" applyBorder="1" applyAlignment="1">
      <alignment horizontal="center" vertical="center" wrapText="1"/>
    </xf>
    <xf numFmtId="0" fontId="20" fillId="0" borderId="0" xfId="0" applyFont="1"/>
    <xf numFmtId="0" fontId="15" fillId="0" borderId="8" xfId="69" applyFont="1" applyBorder="1" applyAlignment="1">
      <alignment horizontal="center" vertical="center" wrapText="1"/>
    </xf>
    <xf numFmtId="0" fontId="15" fillId="0" borderId="9" xfId="69" applyFont="1" applyBorder="1" applyAlignment="1">
      <alignment horizontal="center" vertical="center" wrapText="1"/>
    </xf>
    <xf numFmtId="0" fontId="15" fillId="0" borderId="10" xfId="69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21" fillId="0" borderId="10" xfId="69" applyFont="1" applyBorder="1" applyAlignment="1">
      <alignment horizontal="center" vertical="center" wrapText="1"/>
    </xf>
    <xf numFmtId="165" fontId="21" fillId="0" borderId="8" xfId="46" applyNumberFormat="1" applyFont="1" applyBorder="1" applyAlignment="1">
      <alignment horizontal="right" vertical="center" indent="2"/>
    </xf>
    <xf numFmtId="165" fontId="21" fillId="0" borderId="6" xfId="46" applyNumberFormat="1" applyFont="1" applyBorder="1" applyAlignment="1">
      <alignment horizontal="right" vertical="center" indent="2"/>
    </xf>
    <xf numFmtId="165" fontId="21" fillId="0" borderId="9" xfId="0" applyNumberFormat="1" applyFont="1" applyBorder="1" applyAlignment="1">
      <alignment horizontal="right" indent="2"/>
    </xf>
    <xf numFmtId="165" fontId="21" fillId="0" borderId="9" xfId="40" applyNumberFormat="1" applyFont="1" applyBorder="1" applyAlignment="1">
      <alignment horizontal="right" vertical="center" indent="2"/>
    </xf>
    <xf numFmtId="165" fontId="58" fillId="0" borderId="6" xfId="46" applyNumberFormat="1" applyFont="1" applyBorder="1" applyAlignment="1">
      <alignment horizontal="right" vertical="center" indent="2"/>
    </xf>
    <xf numFmtId="165" fontId="21" fillId="0" borderId="8" xfId="52" applyNumberFormat="1" applyFont="1" applyBorder="1" applyAlignment="1">
      <alignment horizontal="right" indent="2"/>
    </xf>
    <xf numFmtId="165" fontId="21" fillId="0" borderId="6" xfId="52" applyNumberFormat="1" applyFont="1" applyBorder="1" applyAlignment="1">
      <alignment horizontal="right" indent="2"/>
    </xf>
    <xf numFmtId="165" fontId="21" fillId="0" borderId="8" xfId="0" applyNumberFormat="1" applyFont="1" applyBorder="1" applyAlignment="1">
      <alignment horizontal="right" indent="2"/>
    </xf>
    <xf numFmtId="165" fontId="58" fillId="0" borderId="8" xfId="41" applyNumberFormat="1" applyFont="1" applyFill="1" applyBorder="1" applyAlignment="1">
      <alignment horizontal="right" indent="2"/>
    </xf>
    <xf numFmtId="165" fontId="58" fillId="0" borderId="6" xfId="41" applyNumberFormat="1" applyFont="1" applyFill="1" applyBorder="1" applyAlignment="1">
      <alignment horizontal="right" indent="2"/>
    </xf>
    <xf numFmtId="165" fontId="21" fillId="0" borderId="6" xfId="52" applyNumberFormat="1" applyFont="1" applyFill="1" applyBorder="1" applyAlignment="1">
      <alignment horizontal="right" indent="2"/>
    </xf>
    <xf numFmtId="165" fontId="21" fillId="0" borderId="8" xfId="52" applyNumberFormat="1" applyFont="1" applyFill="1" applyBorder="1" applyAlignment="1">
      <alignment horizontal="right" indent="2"/>
    </xf>
    <xf numFmtId="2" fontId="21" fillId="2" borderId="10" xfId="40" applyNumberFormat="1" applyFont="1" applyFill="1" applyBorder="1" applyAlignment="1">
      <alignment horizontal="right" indent="2"/>
    </xf>
    <xf numFmtId="2" fontId="21" fillId="35" borderId="10" xfId="40" applyNumberFormat="1" applyFont="1" applyFill="1" applyBorder="1" applyAlignment="1">
      <alignment horizontal="right" indent="2"/>
    </xf>
    <xf numFmtId="0" fontId="15" fillId="0" borderId="1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Fill="1" applyAlignment="1"/>
    <xf numFmtId="174" fontId="0" fillId="0" borderId="0" xfId="54" applyNumberFormat="1" applyFont="1"/>
    <xf numFmtId="165" fontId="6" fillId="0" borderId="2" xfId="52" applyNumberFormat="1" applyFont="1" applyBorder="1" applyAlignment="1">
      <alignment horizontal="right" indent="1"/>
    </xf>
    <xf numFmtId="167" fontId="6" fillId="0" borderId="2" xfId="52" applyNumberFormat="1" applyFont="1" applyBorder="1" applyAlignment="1">
      <alignment horizontal="right" indent="1"/>
    </xf>
    <xf numFmtId="165" fontId="7" fillId="0" borderId="2" xfId="52" applyNumberFormat="1" applyFont="1" applyBorder="1" applyAlignment="1">
      <alignment horizontal="right" indent="1"/>
    </xf>
    <xf numFmtId="167" fontId="7" fillId="0" borderId="2" xfId="52" applyNumberFormat="1" applyFont="1" applyBorder="1" applyAlignment="1">
      <alignment horizontal="right" indent="1"/>
    </xf>
    <xf numFmtId="166" fontId="6" fillId="34" borderId="2" xfId="46" applyNumberFormat="1" applyFont="1" applyFill="1" applyBorder="1" applyAlignment="1">
      <alignment horizontal="right" vertical="center"/>
    </xf>
    <xf numFmtId="3" fontId="1" fillId="0" borderId="0" xfId="40" applyNumberFormat="1"/>
    <xf numFmtId="0" fontId="59" fillId="0" borderId="0" xfId="0" applyFont="1"/>
    <xf numFmtId="2" fontId="2" fillId="0" borderId="0" xfId="0" applyNumberFormat="1" applyFont="1" applyFill="1" applyBorder="1"/>
    <xf numFmtId="174" fontId="6" fillId="0" borderId="2" xfId="52" applyNumberFormat="1" applyFont="1" applyFill="1" applyBorder="1"/>
    <xf numFmtId="174" fontId="1" fillId="0" borderId="2" xfId="40" applyNumberFormat="1" applyFill="1" applyBorder="1"/>
    <xf numFmtId="174" fontId="7" fillId="0" borderId="2" xfId="52" applyNumberFormat="1" applyFont="1" applyFill="1" applyBorder="1"/>
    <xf numFmtId="174" fontId="4" fillId="0" borderId="2" xfId="40" applyNumberFormat="1" applyFont="1" applyFill="1" applyBorder="1"/>
    <xf numFmtId="166" fontId="6" fillId="0" borderId="2" xfId="46" applyNumberFormat="1" applyFont="1" applyFill="1" applyBorder="1" applyAlignment="1">
      <alignment horizontal="right" vertical="center"/>
    </xf>
    <xf numFmtId="0" fontId="5" fillId="0" borderId="7" xfId="68" applyFont="1" applyBorder="1" applyAlignment="1">
      <alignment horizontal="left" indent="1"/>
    </xf>
    <xf numFmtId="0" fontId="25" fillId="0" borderId="2" xfId="69" applyFont="1" applyBorder="1" applyAlignment="1">
      <alignment horizontal="center" vertical="center" wrapText="1"/>
    </xf>
    <xf numFmtId="171" fontId="1" fillId="34" borderId="2" xfId="40" applyNumberFormat="1" applyFill="1" applyBorder="1"/>
    <xf numFmtId="171" fontId="6" fillId="34" borderId="2" xfId="52" applyNumberFormat="1" applyFont="1" applyFill="1" applyBorder="1"/>
    <xf numFmtId="165" fontId="6" fillId="34" borderId="2" xfId="52" applyNumberFormat="1" applyFont="1" applyFill="1" applyBorder="1"/>
    <xf numFmtId="165" fontId="1" fillId="34" borderId="2" xfId="40" applyNumberFormat="1" applyFill="1" applyBorder="1"/>
    <xf numFmtId="165" fontId="7" fillId="34" borderId="2" xfId="52" applyNumberFormat="1" applyFont="1" applyFill="1" applyBorder="1"/>
    <xf numFmtId="171" fontId="7" fillId="34" borderId="2" xfId="52" applyNumberFormat="1" applyFont="1" applyFill="1" applyBorder="1"/>
    <xf numFmtId="171" fontId="4" fillId="34" borderId="2" xfId="40" applyNumberFormat="1" applyFont="1" applyFill="1" applyBorder="1"/>
    <xf numFmtId="165" fontId="21" fillId="0" borderId="12" xfId="52" applyNumberFormat="1" applyFont="1" applyFill="1" applyBorder="1" applyAlignment="1">
      <alignment horizontal="right" vertical="center" indent="2"/>
    </xf>
    <xf numFmtId="165" fontId="21" fillId="0" borderId="7" xfId="52" applyNumberFormat="1" applyFont="1" applyFill="1" applyBorder="1" applyAlignment="1">
      <alignment horizontal="right" vertical="center" indent="2"/>
    </xf>
    <xf numFmtId="2" fontId="21" fillId="0" borderId="13" xfId="40" applyNumberFormat="1" applyFont="1" applyFill="1" applyBorder="1" applyAlignment="1">
      <alignment horizontal="right" vertical="center" indent="2"/>
    </xf>
    <xf numFmtId="0" fontId="21" fillId="36" borderId="10" xfId="69" applyFont="1" applyFill="1" applyBorder="1" applyAlignment="1">
      <alignment horizontal="center" vertical="center" wrapText="1"/>
    </xf>
    <xf numFmtId="165" fontId="21" fillId="36" borderId="8" xfId="52" applyNumberFormat="1" applyFont="1" applyFill="1" applyBorder="1" applyAlignment="1">
      <alignment horizontal="right" vertical="center" indent="2"/>
    </xf>
    <xf numFmtId="165" fontId="21" fillId="36" borderId="6" xfId="52" applyNumberFormat="1" applyFont="1" applyFill="1" applyBorder="1" applyAlignment="1">
      <alignment horizontal="right" vertical="center" indent="2"/>
    </xf>
    <xf numFmtId="165" fontId="21" fillId="36" borderId="9" xfId="52" applyNumberFormat="1" applyFont="1" applyFill="1" applyBorder="1" applyAlignment="1">
      <alignment horizontal="right" vertical="center" indent="2"/>
    </xf>
    <xf numFmtId="2" fontId="21" fillId="36" borderId="10" xfId="40" applyNumberFormat="1" applyFont="1" applyFill="1" applyBorder="1" applyAlignment="1">
      <alignment horizontal="right" vertical="center" indent="2"/>
    </xf>
    <xf numFmtId="166" fontId="2" fillId="0" borderId="0" xfId="0" applyNumberFormat="1" applyFont="1" applyFill="1" applyBorder="1"/>
    <xf numFmtId="175" fontId="27" fillId="35" borderId="0" xfId="69" applyNumberFormat="1" applyFont="1" applyFill="1" applyBorder="1" applyAlignment="1">
      <alignment horizontal="center"/>
    </xf>
    <xf numFmtId="4" fontId="1" fillId="0" borderId="0" xfId="40" applyNumberFormat="1" applyBorder="1"/>
    <xf numFmtId="169" fontId="0" fillId="0" borderId="0" xfId="41" applyNumberFormat="1" applyFont="1" applyFill="1" applyBorder="1"/>
    <xf numFmtId="165" fontId="0" fillId="0" borderId="0" xfId="0" applyNumberFormat="1" applyAlignment="1"/>
    <xf numFmtId="0" fontId="7" fillId="0" borderId="2" xfId="69" applyFont="1" applyBorder="1" applyAlignment="1">
      <alignment horizontal="center" vertical="center" wrapText="1"/>
    </xf>
    <xf numFmtId="3" fontId="6" fillId="0" borderId="2" xfId="52" applyNumberFormat="1" applyFont="1" applyBorder="1"/>
    <xf numFmtId="3" fontId="7" fillId="0" borderId="2" xfId="52" applyNumberFormat="1" applyFont="1" applyBorder="1"/>
    <xf numFmtId="169" fontId="6" fillId="0" borderId="2" xfId="46" applyNumberFormat="1" applyFont="1" applyBorder="1" applyAlignment="1">
      <alignment horizontal="right" vertical="center"/>
    </xf>
    <xf numFmtId="168" fontId="7" fillId="0" borderId="2" xfId="52" applyNumberFormat="1" applyFont="1" applyBorder="1"/>
    <xf numFmtId="3" fontId="6" fillId="0" borderId="0" xfId="0" applyNumberFormat="1" applyFont="1"/>
    <xf numFmtId="43" fontId="6" fillId="0" borderId="0" xfId="69" applyNumberFormat="1" applyFont="1"/>
    <xf numFmtId="0" fontId="7" fillId="37" borderId="2" xfId="69" applyFont="1" applyFill="1" applyBorder="1" applyAlignment="1">
      <alignment horizontal="center" vertical="center" wrapText="1"/>
    </xf>
    <xf numFmtId="171" fontId="1" fillId="37" borderId="2" xfId="40" applyNumberFormat="1" applyFill="1" applyBorder="1"/>
    <xf numFmtId="171" fontId="4" fillId="37" borderId="2" xfId="40" applyNumberFormat="1" applyFont="1" applyFill="1" applyBorder="1"/>
    <xf numFmtId="166" fontId="6" fillId="37" borderId="2" xfId="46" applyNumberFormat="1" applyFont="1" applyFill="1" applyBorder="1" applyAlignment="1">
      <alignment horizontal="right" vertical="center"/>
    </xf>
    <xf numFmtId="165" fontId="6" fillId="37" borderId="2" xfId="52" applyNumberFormat="1" applyFont="1" applyFill="1" applyBorder="1"/>
    <xf numFmtId="165" fontId="7" fillId="37" borderId="2" xfId="52" applyNumberFormat="1" applyFont="1" applyFill="1" applyBorder="1"/>
    <xf numFmtId="0" fontId="2" fillId="0" borderId="0" xfId="0" applyFont="1" applyFill="1" applyBorder="1" applyAlignment="1">
      <alignment horizontal="center"/>
    </xf>
    <xf numFmtId="169" fontId="36" fillId="0" borderId="0" xfId="41" applyNumberFormat="1" applyFill="1" applyBorder="1"/>
    <xf numFmtId="0" fontId="8" fillId="0" borderId="0" xfId="0" applyFont="1" applyFill="1" applyBorder="1" applyAlignment="1"/>
    <xf numFmtId="170" fontId="1" fillId="0" borderId="0" xfId="40" applyNumberFormat="1" applyFill="1" applyBorder="1"/>
    <xf numFmtId="165" fontId="36" fillId="0" borderId="0" xfId="41" applyNumberFormat="1" applyFill="1" applyBorder="1"/>
    <xf numFmtId="166" fontId="12" fillId="0" borderId="2" xfId="41" applyNumberFormat="1" applyFont="1" applyFill="1" applyBorder="1"/>
    <xf numFmtId="169" fontId="12" fillId="0" borderId="2" xfId="46" applyNumberFormat="1" applyFont="1" applyFill="1" applyBorder="1"/>
    <xf numFmtId="166" fontId="12" fillId="0" borderId="2" xfId="46" applyNumberFormat="1" applyFont="1" applyFill="1" applyBorder="1"/>
    <xf numFmtId="0" fontId="12" fillId="0" borderId="0" xfId="0" applyFont="1" applyFill="1"/>
    <xf numFmtId="166" fontId="12" fillId="0" borderId="2" xfId="0" applyNumberFormat="1" applyFont="1" applyFill="1" applyBorder="1"/>
    <xf numFmtId="0" fontId="0" fillId="0" borderId="0" xfId="0" applyNumberFormat="1" applyFill="1" applyBorder="1"/>
    <xf numFmtId="165" fontId="0" fillId="0" borderId="0" xfId="0" applyNumberFormat="1" applyFill="1" applyBorder="1"/>
    <xf numFmtId="166" fontId="12" fillId="0" borderId="2" xfId="46" applyNumberFormat="1" applyFont="1" applyFill="1" applyBorder="1" applyAlignment="1">
      <alignment horizontal="right" vertical="center"/>
    </xf>
    <xf numFmtId="169" fontId="12" fillId="0" borderId="2" xfId="46" applyNumberFormat="1" applyFont="1" applyFill="1" applyBorder="1" applyAlignment="1">
      <alignment vertical="center"/>
    </xf>
    <xf numFmtId="0" fontId="0" fillId="38" borderId="0" xfId="0" applyFill="1" applyBorder="1"/>
    <xf numFmtId="0" fontId="29" fillId="38" borderId="0" xfId="0" applyFont="1" applyFill="1" applyBorder="1"/>
    <xf numFmtId="0" fontId="30" fillId="38" borderId="0" xfId="0" applyFont="1" applyFill="1" applyBorder="1"/>
    <xf numFmtId="0" fontId="31" fillId="38" borderId="0" xfId="0" applyFont="1" applyFill="1" applyBorder="1"/>
    <xf numFmtId="0" fontId="31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8" borderId="16" xfId="0" applyFill="1" applyBorder="1"/>
    <xf numFmtId="0" fontId="31" fillId="38" borderId="16" xfId="0" applyFont="1" applyFill="1" applyBorder="1"/>
    <xf numFmtId="0" fontId="0" fillId="0" borderId="17" xfId="0" applyBorder="1"/>
    <xf numFmtId="0" fontId="0" fillId="0" borderId="18" xfId="0" applyBorder="1"/>
    <xf numFmtId="0" fontId="11" fillId="0" borderId="0" xfId="0" quotePrefix="1" applyFont="1" applyFill="1" applyBorder="1" applyAlignment="1">
      <alignment horizontal="left" indent="1"/>
    </xf>
    <xf numFmtId="165" fontId="4" fillId="34" borderId="2" xfId="40" applyNumberFormat="1" applyFont="1" applyFill="1" applyBorder="1"/>
    <xf numFmtId="0" fontId="60" fillId="38" borderId="0" xfId="0" applyFont="1" applyFill="1" applyBorder="1"/>
    <xf numFmtId="0" fontId="30" fillId="38" borderId="0" xfId="0" applyFont="1" applyFill="1" applyBorder="1" applyAlignment="1"/>
    <xf numFmtId="169" fontId="55" fillId="0" borderId="0" xfId="0" applyNumberFormat="1" applyFont="1" applyFill="1" applyBorder="1"/>
    <xf numFmtId="165" fontId="21" fillId="0" borderId="8" xfId="52" applyNumberFormat="1" applyFont="1" applyFill="1" applyBorder="1" applyAlignment="1">
      <alignment horizontal="right" vertical="center" indent="2"/>
    </xf>
    <xf numFmtId="165" fontId="21" fillId="0" borderId="6" xfId="52" applyNumberFormat="1" applyFont="1" applyFill="1" applyBorder="1" applyAlignment="1">
      <alignment horizontal="right" vertical="center" indent="2"/>
    </xf>
    <xf numFmtId="2" fontId="21" fillId="0" borderId="10" xfId="40" applyNumberFormat="1" applyFont="1" applyFill="1" applyBorder="1" applyAlignment="1">
      <alignment horizontal="right" vertical="center" indent="2"/>
    </xf>
    <xf numFmtId="165" fontId="21" fillId="0" borderId="6" xfId="40" applyNumberFormat="1" applyFont="1" applyBorder="1" applyAlignment="1">
      <alignment horizontal="right" vertical="center" indent="2"/>
    </xf>
    <xf numFmtId="169" fontId="0" fillId="0" borderId="0" xfId="0" applyNumberFormat="1"/>
    <xf numFmtId="164" fontId="0" fillId="0" borderId="0" xfId="0" applyNumberFormat="1" applyFill="1"/>
    <xf numFmtId="3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165" fontId="21" fillId="0" borderId="7" xfId="40" applyNumberFormat="1" applyFont="1" applyBorder="1" applyAlignment="1">
      <alignment horizontal="right" vertical="center" indent="2"/>
    </xf>
    <xf numFmtId="169" fontId="55" fillId="0" borderId="0" xfId="0" applyNumberFormat="1" applyFont="1" applyFill="1"/>
    <xf numFmtId="166" fontId="13" fillId="0" borderId="0" xfId="69" applyNumberFormat="1" applyFont="1" applyAlignment="1">
      <alignment horizontal="center"/>
    </xf>
    <xf numFmtId="165" fontId="21" fillId="0" borderId="19" xfId="0" applyNumberFormat="1" applyFont="1" applyBorder="1" applyAlignment="1">
      <alignment horizontal="right" indent="2"/>
    </xf>
    <xf numFmtId="0" fontId="61" fillId="0" borderId="0" xfId="0" applyFont="1"/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Fill="1" applyBorder="1"/>
    <xf numFmtId="169" fontId="0" fillId="0" borderId="2" xfId="41" applyNumberFormat="1" applyFont="1" applyBorder="1"/>
    <xf numFmtId="164" fontId="0" fillId="0" borderId="2" xfId="0" applyNumberFormat="1" applyBorder="1"/>
    <xf numFmtId="164" fontId="0" fillId="0" borderId="23" xfId="0" applyNumberFormat="1" applyBorder="1"/>
    <xf numFmtId="0" fontId="62" fillId="0" borderId="24" xfId="0" applyFont="1" applyFill="1" applyBorder="1"/>
    <xf numFmtId="169" fontId="62" fillId="0" borderId="25" xfId="41" applyNumberFormat="1" applyFont="1" applyBorder="1"/>
    <xf numFmtId="164" fontId="62" fillId="0" borderId="25" xfId="0" applyNumberFormat="1" applyFont="1" applyBorder="1"/>
    <xf numFmtId="164" fontId="62" fillId="0" borderId="26" xfId="0" applyNumberFormat="1" applyFont="1" applyBorder="1"/>
    <xf numFmtId="0" fontId="62" fillId="0" borderId="0" xfId="0" applyFont="1"/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/>
    <xf numFmtId="169" fontId="0" fillId="0" borderId="23" xfId="41" applyNumberFormat="1" applyFont="1" applyBorder="1"/>
    <xf numFmtId="0" fontId="62" fillId="0" borderId="29" xfId="0" applyFont="1" applyFill="1" applyBorder="1"/>
    <xf numFmtId="169" fontId="62" fillId="0" borderId="26" xfId="41" applyNumberFormat="1" applyFont="1" applyBorder="1"/>
    <xf numFmtId="0" fontId="21" fillId="0" borderId="10" xfId="69" applyFont="1" applyBorder="1" applyAlignment="1">
      <alignment horizontal="left" vertical="center" wrapText="1" indent="5"/>
    </xf>
    <xf numFmtId="0" fontId="21" fillId="0" borderId="8" xfId="69" applyFont="1" applyBorder="1" applyAlignment="1">
      <alignment horizontal="left" vertical="center" wrapText="1" indent="5"/>
    </xf>
    <xf numFmtId="0" fontId="21" fillId="0" borderId="12" xfId="69" applyFont="1" applyBorder="1" applyAlignment="1">
      <alignment horizontal="left" vertical="center" wrapText="1" indent="5"/>
    </xf>
    <xf numFmtId="171" fontId="6" fillId="37" borderId="2" xfId="52" applyNumberFormat="1" applyFont="1" applyFill="1" applyBorder="1"/>
    <xf numFmtId="171" fontId="7" fillId="37" borderId="2" xfId="52" applyNumberFormat="1" applyFont="1" applyFill="1" applyBorder="1"/>
    <xf numFmtId="165" fontId="1" fillId="37" borderId="2" xfId="40" applyNumberFormat="1" applyFill="1" applyBorder="1"/>
    <xf numFmtId="165" fontId="4" fillId="37" borderId="2" xfId="40" applyNumberFormat="1" applyFont="1" applyFill="1" applyBorder="1"/>
    <xf numFmtId="3" fontId="6" fillId="0" borderId="2" xfId="0" applyNumberFormat="1" applyFont="1" applyFill="1" applyBorder="1"/>
    <xf numFmtId="3" fontId="7" fillId="0" borderId="2" xfId="0" applyNumberFormat="1" applyFont="1" applyFill="1" applyBorder="1"/>
    <xf numFmtId="3" fontId="6" fillId="0" borderId="2" xfId="52" applyNumberFormat="1" applyFont="1" applyFill="1" applyBorder="1"/>
    <xf numFmtId="3" fontId="7" fillId="0" borderId="2" xfId="52" applyNumberFormat="1" applyFont="1" applyFill="1" applyBorder="1"/>
    <xf numFmtId="168" fontId="7" fillId="0" borderId="2" xfId="52" applyNumberFormat="1" applyFont="1" applyFill="1" applyBorder="1"/>
    <xf numFmtId="43" fontId="6" fillId="0" borderId="0" xfId="69" applyNumberFormat="1" applyFont="1" applyFill="1"/>
    <xf numFmtId="174" fontId="6" fillId="0" borderId="2" xfId="40" applyNumberFormat="1" applyFont="1" applyFill="1" applyBorder="1"/>
    <xf numFmtId="37" fontId="1" fillId="0" borderId="2" xfId="40" applyNumberFormat="1" applyFill="1" applyBorder="1"/>
    <xf numFmtId="174" fontId="7" fillId="0" borderId="2" xfId="40" applyNumberFormat="1" applyFont="1" applyFill="1" applyBorder="1"/>
    <xf numFmtId="37" fontId="4" fillId="0" borderId="2" xfId="40" applyNumberFormat="1" applyFont="1" applyFill="1" applyBorder="1"/>
    <xf numFmtId="0" fontId="2" fillId="0" borderId="0" xfId="0" applyFont="1"/>
    <xf numFmtId="169" fontId="2" fillId="0" borderId="0" xfId="41" applyNumberFormat="1" applyFont="1"/>
    <xf numFmtId="3" fontId="51" fillId="0" borderId="48" xfId="0" applyNumberFormat="1" applyFont="1" applyFill="1" applyBorder="1" applyAlignment="1">
      <alignment horizontal="left"/>
    </xf>
    <xf numFmtId="37" fontId="1" fillId="0" borderId="0" xfId="40" applyNumberFormat="1" applyFill="1" applyBorder="1"/>
    <xf numFmtId="171" fontId="1" fillId="0" borderId="0" xfId="40" applyNumberFormat="1"/>
    <xf numFmtId="170" fontId="55" fillId="0" borderId="0" xfId="0" applyNumberFormat="1" applyFont="1" applyFill="1"/>
    <xf numFmtId="175" fontId="27" fillId="0" borderId="0" xfId="69" applyNumberFormat="1" applyFont="1" applyAlignment="1"/>
    <xf numFmtId="176" fontId="12" fillId="0" borderId="0" xfId="40" applyNumberFormat="1" applyFont="1" applyFill="1" applyBorder="1" applyAlignment="1">
      <alignment horizontal="right" indent="1"/>
    </xf>
    <xf numFmtId="164" fontId="0" fillId="0" borderId="0" xfId="0" applyNumberFormat="1" applyFill="1" applyBorder="1"/>
    <xf numFmtId="166" fontId="0" fillId="0" borderId="0" xfId="0" applyNumberFormat="1" applyFill="1" applyBorder="1"/>
    <xf numFmtId="0" fontId="25" fillId="0" borderId="2" xfId="69" applyFont="1" applyFill="1" applyBorder="1" applyAlignment="1">
      <alignment horizontal="center" vertical="center" wrapText="1"/>
    </xf>
    <xf numFmtId="173" fontId="1" fillId="0" borderId="2" xfId="40" applyNumberFormat="1" applyFill="1" applyBorder="1"/>
    <xf numFmtId="173" fontId="4" fillId="0" borderId="2" xfId="40" applyNumberFormat="1" applyFont="1" applyFill="1" applyBorder="1"/>
    <xf numFmtId="0" fontId="0" fillId="0" borderId="0" xfId="0" applyAlignment="1">
      <alignment wrapText="1"/>
    </xf>
    <xf numFmtId="169" fontId="34" fillId="0" borderId="0" xfId="46" applyNumberFormat="1" applyFont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66" fontId="12" fillId="0" borderId="2" xfId="41" applyNumberFormat="1" applyFont="1" applyBorder="1"/>
    <xf numFmtId="4" fontId="1" fillId="0" borderId="0" xfId="40" applyNumberFormat="1" applyFill="1" applyBorder="1" applyAlignment="1">
      <alignment vertical="center"/>
    </xf>
    <xf numFmtId="179" fontId="1" fillId="0" borderId="0" xfId="40" applyNumberFormat="1"/>
    <xf numFmtId="3" fontId="1" fillId="0" borderId="0" xfId="40" applyNumberFormat="1" applyFill="1" applyBorder="1"/>
    <xf numFmtId="179" fontId="0" fillId="0" borderId="0" xfId="0" applyNumberFormat="1"/>
    <xf numFmtId="169" fontId="1" fillId="0" borderId="0" xfId="40" applyNumberFormat="1" applyFill="1" applyBorder="1"/>
    <xf numFmtId="169" fontId="0" fillId="0" borderId="0" xfId="0" applyNumberFormat="1" applyFill="1"/>
    <xf numFmtId="165" fontId="15" fillId="0" borderId="0" xfId="0" applyNumberFormat="1" applyFont="1" applyFill="1" applyAlignment="1"/>
    <xf numFmtId="43" fontId="0" fillId="0" borderId="0" xfId="41" applyFont="1"/>
    <xf numFmtId="166" fontId="13" fillId="0" borderId="2" xfId="41" applyNumberFormat="1" applyFont="1" applyBorder="1"/>
    <xf numFmtId="165" fontId="4" fillId="0" borderId="0" xfId="0" applyNumberFormat="1" applyFont="1"/>
    <xf numFmtId="170" fontId="4" fillId="0" borderId="0" xfId="40" applyNumberFormat="1" applyFont="1" applyFill="1" applyBorder="1"/>
    <xf numFmtId="171" fontId="4" fillId="0" borderId="0" xfId="40" applyNumberFormat="1" applyFont="1"/>
    <xf numFmtId="0" fontId="32" fillId="0" borderId="2" xfId="69" applyFont="1" applyFill="1" applyBorder="1" applyAlignment="1">
      <alignment horizontal="center" vertical="center" wrapText="1"/>
    </xf>
    <xf numFmtId="0" fontId="32" fillId="0" borderId="2" xfId="69" applyFont="1" applyBorder="1" applyAlignment="1">
      <alignment horizontal="center" vertical="center" wrapText="1"/>
    </xf>
    <xf numFmtId="180" fontId="1" fillId="0" borderId="0" xfId="40" applyNumberFormat="1"/>
    <xf numFmtId="2" fontId="0" fillId="0" borderId="0" xfId="0" applyNumberFormat="1"/>
    <xf numFmtId="175" fontId="26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5" fontId="21" fillId="0" borderId="9" xfId="0" applyNumberFormat="1" applyFont="1" applyFill="1" applyBorder="1" applyAlignment="1">
      <alignment horizontal="right" indent="2"/>
    </xf>
    <xf numFmtId="165" fontId="21" fillId="0" borderId="9" xfId="40" applyNumberFormat="1" applyFont="1" applyFill="1" applyBorder="1" applyAlignment="1">
      <alignment horizontal="right" vertical="center" indent="2"/>
    </xf>
    <xf numFmtId="37" fontId="13" fillId="0" borderId="0" xfId="40" applyNumberFormat="1" applyFont="1" applyFill="1" applyBorder="1"/>
    <xf numFmtId="37" fontId="13" fillId="0" borderId="0" xfId="46" applyNumberFormat="1" applyFont="1" applyFill="1" applyBorder="1"/>
    <xf numFmtId="3" fontId="55" fillId="0" borderId="0" xfId="0" applyNumberFormat="1" applyFont="1" applyFill="1" applyBorder="1" applyAlignment="1">
      <alignment horizontal="right" vertical="center" indent="1"/>
    </xf>
    <xf numFmtId="176" fontId="13" fillId="0" borderId="0" xfId="40" applyNumberFormat="1" applyFont="1" applyFill="1" applyBorder="1"/>
    <xf numFmtId="0" fontId="7" fillId="39" borderId="2" xfId="69" applyFont="1" applyFill="1" applyBorder="1" applyAlignment="1">
      <alignment horizontal="center" vertical="center" wrapText="1"/>
    </xf>
    <xf numFmtId="171" fontId="1" fillId="39" borderId="2" xfId="40" applyNumberFormat="1" applyFill="1" applyBorder="1"/>
    <xf numFmtId="171" fontId="4" fillId="39" borderId="2" xfId="40" applyNumberFormat="1" applyFont="1" applyFill="1" applyBorder="1"/>
    <xf numFmtId="171" fontId="6" fillId="39" borderId="2" xfId="52" applyNumberFormat="1" applyFont="1" applyFill="1" applyBorder="1"/>
    <xf numFmtId="171" fontId="7" fillId="39" borderId="2" xfId="52" applyNumberFormat="1" applyFont="1" applyFill="1" applyBorder="1"/>
    <xf numFmtId="166" fontId="6" fillId="39" borderId="2" xfId="46" applyNumberFormat="1" applyFont="1" applyFill="1" applyBorder="1" applyAlignment="1">
      <alignment horizontal="right" vertical="center"/>
    </xf>
    <xf numFmtId="165" fontId="1" fillId="39" borderId="2" xfId="40" applyNumberFormat="1" applyFill="1" applyBorder="1"/>
    <xf numFmtId="165" fontId="4" fillId="39" borderId="2" xfId="40" applyNumberFormat="1" applyFont="1" applyFill="1" applyBorder="1"/>
    <xf numFmtId="165" fontId="6" fillId="39" borderId="2" xfId="52" applyNumberFormat="1" applyFont="1" applyFill="1" applyBorder="1"/>
    <xf numFmtId="165" fontId="7" fillId="39" borderId="2" xfId="52" applyNumberFormat="1" applyFont="1" applyFill="1" applyBorder="1"/>
    <xf numFmtId="0" fontId="11" fillId="0" borderId="6" xfId="0" applyFont="1" applyFill="1" applyBorder="1" applyAlignment="1">
      <alignment horizontal="center" vertical="center"/>
    </xf>
    <xf numFmtId="3" fontId="63" fillId="0" borderId="6" xfId="46" applyNumberFormat="1" applyFont="1" applyFill="1" applyBorder="1" applyAlignment="1">
      <alignment horizontal="right" vertical="center" indent="1"/>
    </xf>
    <xf numFmtId="3" fontId="11" fillId="0" borderId="6" xfId="46" applyNumberFormat="1" applyFont="1" applyFill="1" applyBorder="1" applyAlignment="1">
      <alignment horizontal="right" vertical="center" indent="1"/>
    </xf>
    <xf numFmtId="165" fontId="11" fillId="0" borderId="6" xfId="40" applyNumberFormat="1" applyFont="1" applyFill="1" applyBorder="1" applyAlignment="1">
      <alignment horizontal="right" vertical="center" indent="1"/>
    </xf>
    <xf numFmtId="166" fontId="11" fillId="0" borderId="6" xfId="46" applyNumberFormat="1" applyFont="1" applyFill="1" applyBorder="1"/>
    <xf numFmtId="165" fontId="11" fillId="0" borderId="6" xfId="46" applyNumberFormat="1" applyFont="1" applyFill="1" applyBorder="1"/>
    <xf numFmtId="3" fontId="63" fillId="0" borderId="6" xfId="0" applyNumberFormat="1" applyFont="1" applyFill="1" applyBorder="1" applyAlignment="1">
      <alignment horizontal="right" vertical="center" indent="1"/>
    </xf>
    <xf numFmtId="169" fontId="11" fillId="0" borderId="6" xfId="46" applyNumberFormat="1" applyFont="1" applyFill="1" applyBorder="1"/>
    <xf numFmtId="43" fontId="11" fillId="2" borderId="6" xfId="46" applyFont="1" applyFill="1" applyBorder="1" applyAlignment="1">
      <alignment horizontal="center"/>
    </xf>
    <xf numFmtId="171" fontId="63" fillId="0" borderId="6" xfId="46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11" fillId="0" borderId="0" xfId="0" applyFont="1" applyFill="1"/>
    <xf numFmtId="3" fontId="11" fillId="0" borderId="6" xfId="46" applyNumberFormat="1" applyFont="1" applyFill="1" applyBorder="1" applyAlignment="1">
      <alignment horizontal="right" indent="1"/>
    </xf>
    <xf numFmtId="43" fontId="11" fillId="0" borderId="6" xfId="46" applyFont="1" applyBorder="1" applyAlignment="1">
      <alignment horizontal="center"/>
    </xf>
    <xf numFmtId="0" fontId="16" fillId="0" borderId="0" xfId="0" applyFont="1" applyFill="1" applyAlignment="1">
      <alignment vertical="center"/>
    </xf>
    <xf numFmtId="166" fontId="11" fillId="0" borderId="6" xfId="46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 wrapText="1"/>
    </xf>
    <xf numFmtId="0" fontId="16" fillId="0" borderId="0" xfId="0" applyFont="1" applyFill="1" applyBorder="1"/>
    <xf numFmtId="171" fontId="11" fillId="35" borderId="6" xfId="46" applyNumberFormat="1" applyFont="1" applyFill="1" applyBorder="1" applyAlignment="1">
      <alignment horizontal="center" vertical="center"/>
    </xf>
    <xf numFmtId="171" fontId="63" fillId="35" borderId="6" xfId="46" applyNumberFormat="1" applyFont="1" applyFill="1" applyBorder="1" applyAlignment="1">
      <alignment horizontal="center" vertical="center"/>
    </xf>
    <xf numFmtId="3" fontId="11" fillId="0" borderId="6" xfId="40" applyNumberFormat="1" applyFont="1" applyFill="1" applyBorder="1" applyAlignment="1">
      <alignment horizontal="right" indent="1"/>
    </xf>
    <xf numFmtId="3" fontId="11" fillId="0" borderId="6" xfId="52" applyNumberFormat="1" applyFont="1" applyFill="1" applyBorder="1" applyAlignment="1">
      <alignment horizontal="right" indent="1"/>
    </xf>
    <xf numFmtId="169" fontId="11" fillId="0" borderId="6" xfId="46" applyNumberFormat="1" applyFont="1" applyFill="1" applyBorder="1" applyAlignment="1">
      <alignment horizontal="right" indent="1"/>
    </xf>
    <xf numFmtId="43" fontId="11" fillId="0" borderId="6" xfId="46" applyFont="1" applyFill="1" applyBorder="1" applyAlignment="1">
      <alignment horizontal="center"/>
    </xf>
    <xf numFmtId="178" fontId="11" fillId="0" borderId="6" xfId="46" applyNumberFormat="1" applyFont="1" applyFill="1" applyBorder="1" applyAlignment="1"/>
    <xf numFmtId="3" fontId="16" fillId="0" borderId="6" xfId="40" applyNumberFormat="1" applyFont="1" applyFill="1" applyBorder="1" applyAlignment="1">
      <alignment horizontal="right" indent="1"/>
    </xf>
    <xf numFmtId="3" fontId="16" fillId="0" borderId="6" xfId="52" applyNumberFormat="1" applyFont="1" applyFill="1" applyBorder="1" applyAlignment="1">
      <alignment horizontal="right" indent="1"/>
    </xf>
    <xf numFmtId="176" fontId="16" fillId="0" borderId="6" xfId="40" applyNumberFormat="1" applyFont="1" applyFill="1" applyBorder="1"/>
    <xf numFmtId="165" fontId="16" fillId="0" borderId="6" xfId="40" applyNumberFormat="1" applyFont="1" applyFill="1" applyBorder="1"/>
    <xf numFmtId="3" fontId="64" fillId="0" borderId="6" xfId="0" applyNumberFormat="1" applyFont="1" applyFill="1" applyBorder="1" applyAlignment="1">
      <alignment horizontal="right" vertical="center" indent="1"/>
    </xf>
    <xf numFmtId="169" fontId="16" fillId="0" borderId="6" xfId="46" applyNumberFormat="1" applyFont="1" applyFill="1" applyBorder="1" applyAlignment="1">
      <alignment horizontal="right" indent="1"/>
    </xf>
    <xf numFmtId="178" fontId="16" fillId="0" borderId="6" xfId="46" applyNumberFormat="1" applyFont="1" applyFill="1" applyBorder="1" applyAlignment="1"/>
    <xf numFmtId="171" fontId="64" fillId="0" borderId="6" xfId="46" applyNumberFormat="1" applyFont="1" applyFill="1" applyBorder="1" applyAlignment="1">
      <alignment horizontal="center" vertical="center"/>
    </xf>
    <xf numFmtId="165" fontId="16" fillId="0" borderId="6" xfId="40" applyNumberFormat="1" applyFont="1" applyFill="1" applyBorder="1" applyAlignment="1">
      <alignment horizontal="right" vertical="center" indent="1"/>
    </xf>
    <xf numFmtId="0" fontId="16" fillId="0" borderId="3" xfId="0" applyFont="1" applyFill="1" applyBorder="1" applyAlignment="1">
      <alignment horizontal="center" vertical="center" wrapText="1"/>
    </xf>
    <xf numFmtId="3" fontId="16" fillId="0" borderId="3" xfId="40" applyNumberFormat="1" applyFont="1" applyFill="1" applyBorder="1" applyAlignment="1">
      <alignment horizontal="right" indent="1"/>
    </xf>
    <xf numFmtId="3" fontId="16" fillId="0" borderId="3" xfId="52" applyNumberFormat="1" applyFont="1" applyFill="1" applyBorder="1" applyAlignment="1">
      <alignment horizontal="right" indent="1"/>
    </xf>
    <xf numFmtId="165" fontId="16" fillId="0" borderId="3" xfId="40" applyNumberFormat="1" applyFont="1" applyFill="1" applyBorder="1" applyAlignment="1">
      <alignment horizontal="right" vertical="center" indent="1"/>
    </xf>
    <xf numFmtId="176" fontId="16" fillId="0" borderId="3" xfId="40" applyNumberFormat="1" applyFont="1" applyFill="1" applyBorder="1"/>
    <xf numFmtId="165" fontId="16" fillId="0" borderId="3" xfId="40" applyNumberFormat="1" applyFont="1" applyFill="1" applyBorder="1"/>
    <xf numFmtId="178" fontId="16" fillId="0" borderId="3" xfId="46" applyNumberFormat="1" applyFont="1" applyFill="1" applyBorder="1" applyAlignment="1"/>
    <xf numFmtId="171" fontId="64" fillId="0" borderId="3" xfId="46" applyNumberFormat="1" applyFont="1" applyFill="1" applyBorder="1" applyAlignment="1">
      <alignment horizontal="center" vertical="center"/>
    </xf>
    <xf numFmtId="165" fontId="21" fillId="0" borderId="19" xfId="0" applyNumberFormat="1" applyFont="1" applyFill="1" applyBorder="1" applyAlignment="1">
      <alignment horizontal="right" indent="2"/>
    </xf>
    <xf numFmtId="165" fontId="21" fillId="0" borderId="19" xfId="40" applyNumberFormat="1" applyFont="1" applyFill="1" applyBorder="1" applyAlignment="1">
      <alignment horizontal="right" vertical="center" indent="2"/>
    </xf>
    <xf numFmtId="181" fontId="1" fillId="0" borderId="0" xfId="40" applyNumberFormat="1" applyFill="1" applyBorder="1"/>
    <xf numFmtId="171" fontId="6" fillId="0" borderId="0" xfId="0" applyNumberFormat="1" applyFont="1"/>
    <xf numFmtId="37" fontId="1" fillId="0" borderId="0" xfId="40" applyNumberFormat="1"/>
    <xf numFmtId="4" fontId="1" fillId="0" borderId="30" xfId="40" applyNumberFormat="1" applyFill="1" applyBorder="1" applyAlignment="1">
      <alignment vertical="center"/>
    </xf>
    <xf numFmtId="180" fontId="1" fillId="0" borderId="0" xfId="40" applyNumberFormat="1" applyBorder="1"/>
    <xf numFmtId="179" fontId="0" fillId="0" borderId="0" xfId="0" applyNumberFormat="1" applyBorder="1"/>
    <xf numFmtId="165" fontId="0" fillId="0" borderId="0" xfId="0" applyNumberFormat="1" applyBorder="1"/>
    <xf numFmtId="169" fontId="34" fillId="0" borderId="0" xfId="46" applyNumberFormat="1" applyFont="1" applyFill="1" applyAlignment="1">
      <alignment horizontal="center" vertical="center" wrapText="1"/>
    </xf>
    <xf numFmtId="37" fontId="6" fillId="0" borderId="2" xfId="52" applyNumberFormat="1" applyFont="1" applyFill="1" applyBorder="1"/>
    <xf numFmtId="37" fontId="7" fillId="0" borderId="2" xfId="52" applyNumberFormat="1" applyFont="1" applyFill="1" applyBorder="1"/>
    <xf numFmtId="3" fontId="1" fillId="0" borderId="2" xfId="40" applyNumberFormat="1" applyFill="1" applyBorder="1"/>
    <xf numFmtId="3" fontId="4" fillId="0" borderId="2" xfId="40" applyNumberFormat="1" applyFont="1" applyFill="1" applyBorder="1"/>
    <xf numFmtId="0" fontId="57" fillId="0" borderId="2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3" fontId="16" fillId="0" borderId="0" xfId="40" applyNumberFormat="1" applyFont="1" applyFill="1" applyBorder="1" applyAlignment="1">
      <alignment horizontal="right" indent="1"/>
    </xf>
    <xf numFmtId="3" fontId="16" fillId="0" borderId="0" xfId="52" applyNumberFormat="1" applyFont="1" applyFill="1" applyBorder="1" applyAlignment="1">
      <alignment horizontal="right" indent="1"/>
    </xf>
    <xf numFmtId="165" fontId="16" fillId="0" borderId="0" xfId="40" applyNumberFormat="1" applyFont="1" applyFill="1" applyBorder="1" applyAlignment="1">
      <alignment horizontal="right" vertical="center" indent="1"/>
    </xf>
    <xf numFmtId="176" fontId="16" fillId="0" borderId="0" xfId="40" applyNumberFormat="1" applyFont="1" applyFill="1" applyBorder="1"/>
    <xf numFmtId="165" fontId="16" fillId="0" borderId="0" xfId="40" applyNumberFormat="1" applyFont="1" applyFill="1" applyBorder="1"/>
    <xf numFmtId="3" fontId="64" fillId="0" borderId="0" xfId="0" applyNumberFormat="1" applyFont="1" applyFill="1" applyBorder="1" applyAlignment="1">
      <alignment horizontal="right" vertical="center" indent="1"/>
    </xf>
    <xf numFmtId="169" fontId="16" fillId="0" borderId="0" xfId="46" applyNumberFormat="1" applyFont="1" applyFill="1" applyBorder="1" applyAlignment="1">
      <alignment horizontal="right" indent="1"/>
    </xf>
    <xf numFmtId="178" fontId="16" fillId="0" borderId="0" xfId="46" applyNumberFormat="1" applyFont="1" applyFill="1" applyBorder="1" applyAlignment="1"/>
    <xf numFmtId="171" fontId="64" fillId="0" borderId="0" xfId="46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3" fontId="11" fillId="0" borderId="0" xfId="40" applyNumberFormat="1" applyFont="1" applyFill="1" applyBorder="1" applyAlignment="1">
      <alignment horizontal="right" indent="1"/>
    </xf>
    <xf numFmtId="3" fontId="11" fillId="0" borderId="0" xfId="52" applyNumberFormat="1" applyFont="1" applyFill="1" applyBorder="1" applyAlignment="1">
      <alignment horizontal="right" indent="1"/>
    </xf>
    <xf numFmtId="165" fontId="11" fillId="0" borderId="0" xfId="40" applyNumberFormat="1" applyFont="1" applyFill="1" applyBorder="1" applyAlignment="1">
      <alignment horizontal="right" vertical="center" indent="1"/>
    </xf>
    <xf numFmtId="166" fontId="11" fillId="0" borderId="0" xfId="46" applyNumberFormat="1" applyFont="1" applyFill="1" applyBorder="1"/>
    <xf numFmtId="165" fontId="11" fillId="0" borderId="0" xfId="46" applyNumberFormat="1" applyFont="1" applyFill="1" applyBorder="1"/>
    <xf numFmtId="3" fontId="63" fillId="0" borderId="0" xfId="0" applyNumberFormat="1" applyFont="1" applyFill="1" applyBorder="1" applyAlignment="1">
      <alignment horizontal="right" vertical="center" indent="1"/>
    </xf>
    <xf numFmtId="169" fontId="11" fillId="0" borderId="0" xfId="46" applyNumberFormat="1" applyFont="1" applyFill="1" applyBorder="1" applyAlignment="1">
      <alignment horizontal="right" indent="1"/>
    </xf>
    <xf numFmtId="43" fontId="11" fillId="0" borderId="0" xfId="46" applyFont="1" applyFill="1" applyBorder="1" applyAlignment="1">
      <alignment horizontal="center"/>
    </xf>
    <xf numFmtId="171" fontId="63" fillId="0" borderId="0" xfId="46" applyNumberFormat="1" applyFont="1" applyFill="1" applyBorder="1" applyAlignment="1">
      <alignment horizontal="center" vertical="center"/>
    </xf>
    <xf numFmtId="178" fontId="11" fillId="0" borderId="0" xfId="46" applyNumberFormat="1" applyFont="1" applyFill="1" applyBorder="1" applyAlignment="1"/>
    <xf numFmtId="1" fontId="2" fillId="0" borderId="0" xfId="52" applyNumberFormat="1" applyFill="1"/>
    <xf numFmtId="43" fontId="0" fillId="0" borderId="0" xfId="0" applyNumberFormat="1"/>
    <xf numFmtId="43" fontId="4" fillId="0" borderId="0" xfId="0" applyNumberFormat="1" applyFont="1" applyFill="1"/>
    <xf numFmtId="0" fontId="21" fillId="0" borderId="0" xfId="69" applyFont="1" applyBorder="1" applyAlignment="1">
      <alignment horizontal="left" vertical="center" wrapText="1" indent="5"/>
    </xf>
    <xf numFmtId="165" fontId="21" fillId="0" borderId="0" xfId="52" applyNumberFormat="1" applyFont="1" applyFill="1" applyBorder="1" applyAlignment="1">
      <alignment horizontal="right" vertical="center" indent="2"/>
    </xf>
    <xf numFmtId="165" fontId="21" fillId="0" borderId="0" xfId="0" applyNumberFormat="1" applyFont="1" applyBorder="1" applyAlignment="1">
      <alignment horizontal="right" indent="2"/>
    </xf>
    <xf numFmtId="165" fontId="21" fillId="0" borderId="0" xfId="40" applyNumberFormat="1" applyFont="1" applyBorder="1" applyAlignment="1">
      <alignment horizontal="right" vertical="center" indent="2"/>
    </xf>
    <xf numFmtId="2" fontId="21" fillId="0" borderId="0" xfId="40" applyNumberFormat="1" applyFont="1" applyFill="1" applyBorder="1" applyAlignment="1">
      <alignment horizontal="right" vertical="center" indent="2"/>
    </xf>
    <xf numFmtId="169" fontId="13" fillId="0" borderId="2" xfId="41" applyNumberFormat="1" applyFont="1" applyBorder="1"/>
    <xf numFmtId="169" fontId="55" fillId="0" borderId="0" xfId="0" applyNumberFormat="1" applyFont="1"/>
    <xf numFmtId="166" fontId="12" fillId="0" borderId="2" xfId="41" applyNumberFormat="1" applyFont="1" applyBorder="1" applyAlignment="1">
      <alignment vertical="center"/>
    </xf>
    <xf numFmtId="169" fontId="12" fillId="0" borderId="2" xfId="41" applyNumberFormat="1" applyFont="1" applyBorder="1" applyAlignment="1">
      <alignment vertical="center"/>
    </xf>
    <xf numFmtId="0" fontId="15" fillId="0" borderId="0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 wrapText="1"/>
    </xf>
    <xf numFmtId="0" fontId="12" fillId="0" borderId="2" xfId="69" applyFont="1" applyBorder="1" applyAlignment="1">
      <alignment horizontal="center" vertical="center"/>
    </xf>
    <xf numFmtId="0" fontId="12" fillId="0" borderId="4" xfId="69" applyFont="1" applyBorder="1" applyAlignment="1">
      <alignment horizontal="center" vertical="center"/>
    </xf>
    <xf numFmtId="0" fontId="12" fillId="0" borderId="31" xfId="69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4" xfId="69" applyFont="1" applyBorder="1" applyAlignment="1">
      <alignment horizontal="center" vertical="center" wrapText="1"/>
    </xf>
    <xf numFmtId="0" fontId="12" fillId="0" borderId="31" xfId="69" applyFont="1" applyBorder="1" applyAlignment="1">
      <alignment horizontal="center" vertical="center" wrapText="1"/>
    </xf>
    <xf numFmtId="0" fontId="12" fillId="0" borderId="5" xfId="69" applyFont="1" applyBorder="1" applyAlignment="1">
      <alignment horizontal="center" vertical="center" wrapText="1"/>
    </xf>
    <xf numFmtId="0" fontId="12" fillId="0" borderId="32" xfId="69" applyFont="1" applyBorder="1" applyAlignment="1">
      <alignment horizontal="center" vertical="center"/>
    </xf>
    <xf numFmtId="0" fontId="12" fillId="0" borderId="6" xfId="69" applyFont="1" applyBorder="1" applyAlignment="1">
      <alignment horizontal="center" vertical="center"/>
    </xf>
    <xf numFmtId="0" fontId="12" fillId="0" borderId="33" xfId="69" applyFont="1" applyBorder="1" applyAlignment="1">
      <alignment horizontal="center" vertical="center"/>
    </xf>
    <xf numFmtId="0" fontId="12" fillId="0" borderId="32" xfId="69" applyFont="1" applyBorder="1" applyAlignment="1">
      <alignment horizontal="center" vertical="center" wrapText="1"/>
    </xf>
    <xf numFmtId="0" fontId="12" fillId="0" borderId="33" xfId="69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69" applyFont="1" applyBorder="1" applyAlignment="1">
      <alignment horizontal="center" vertical="center" wrapText="1"/>
    </xf>
    <xf numFmtId="0" fontId="15" fillId="0" borderId="38" xfId="69" applyFont="1" applyBorder="1" applyAlignment="1">
      <alignment horizontal="center" vertical="center" wrapText="1"/>
    </xf>
  </cellXfs>
  <cellStyles count="1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14"/>
    <cellStyle name="60% - Accent1 3" xfId="15"/>
    <cellStyle name="60% - Accent2" xfId="16" builtinId="36" customBuiltin="1"/>
    <cellStyle name="60% - Accent2 2" xfId="17"/>
    <cellStyle name="60% - Accent2 3" xfId="18"/>
    <cellStyle name="60% - Accent3" xfId="19" builtinId="40" customBuiltin="1"/>
    <cellStyle name="60% - Accent3 2" xfId="20"/>
    <cellStyle name="60% - Accent3 3" xfId="21"/>
    <cellStyle name="60% - Accent4" xfId="22" builtinId="44" customBuiltin="1"/>
    <cellStyle name="60% - Accent4 2" xfId="23"/>
    <cellStyle name="60% - Accent4 3" xfId="24"/>
    <cellStyle name="60% - Accent5" xfId="25" builtinId="48" customBuiltin="1"/>
    <cellStyle name="60% - Accent5 2" xfId="26"/>
    <cellStyle name="60% - Accent5 3" xfId="27"/>
    <cellStyle name="60% - Accent6" xfId="28" builtinId="52" customBuiltin="1"/>
    <cellStyle name="60% - Accent6 2" xfId="29"/>
    <cellStyle name="60% - Accent6 3" xfId="30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" xfId="40" builtinId="3"/>
    <cellStyle name="Comma 10" xfId="41"/>
    <cellStyle name="Comma 10 2" xfId="42"/>
    <cellStyle name="Comma 12" xfId="43"/>
    <cellStyle name="Comma 2" xfId="44"/>
    <cellStyle name="Comma 2 2" xfId="45"/>
    <cellStyle name="Comma 2 2 2" xfId="46"/>
    <cellStyle name="Comma 2 3" xfId="47"/>
    <cellStyle name="Comma 3" xfId="48"/>
    <cellStyle name="Comma 4" xfId="49"/>
    <cellStyle name="Comma 5" xfId="50"/>
    <cellStyle name="Comma 6" xfId="51"/>
    <cellStyle name="Comma 7" xfId="52"/>
    <cellStyle name="Comma 8" xfId="53"/>
    <cellStyle name="Comma 9" xfId="54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eutral 2" xfId="64"/>
    <cellStyle name="Neutral 3" xfId="65"/>
    <cellStyle name="Normal" xfId="0" builtinId="0"/>
    <cellStyle name="Normal 16" xfId="66"/>
    <cellStyle name="Normal 17" xfId="67"/>
    <cellStyle name="Normal 2" xfId="68"/>
    <cellStyle name="Normal 2 2" xfId="69"/>
    <cellStyle name="Normal 2 2 2" xfId="70"/>
    <cellStyle name="Normal 2 3" xfId="71"/>
    <cellStyle name="Normal 2 4" xfId="72"/>
    <cellStyle name="Normal 2 5" xfId="73"/>
    <cellStyle name="Normal 2 6" xfId="74"/>
    <cellStyle name="Normal 2 7" xfId="75"/>
    <cellStyle name="Normal 2 8" xfId="76"/>
    <cellStyle name="Normal 3" xfId="77"/>
    <cellStyle name="Normal 3 10" xfId="78"/>
    <cellStyle name="Normal 3 11" xfId="79"/>
    <cellStyle name="Normal 3 12" xfId="80"/>
    <cellStyle name="Normal 3 13" xfId="81"/>
    <cellStyle name="Normal 3 14" xfId="82"/>
    <cellStyle name="Normal 3 2" xfId="83"/>
    <cellStyle name="Normal 3 2 2" xfId="84"/>
    <cellStyle name="Normal 3 3" xfId="85"/>
    <cellStyle name="Normal 3 4" xfId="86"/>
    <cellStyle name="Normal 3 5" xfId="87"/>
    <cellStyle name="Normal 3 6" xfId="88"/>
    <cellStyle name="Normal 3 7" xfId="89"/>
    <cellStyle name="Normal 3 8" xfId="90"/>
    <cellStyle name="Normal 3 9" xfId="91"/>
    <cellStyle name="Normal 4" xfId="92"/>
    <cellStyle name="Normal 4 2" xfId="93"/>
    <cellStyle name="Normal 5" xfId="94"/>
    <cellStyle name="Normal 5 2" xfId="95"/>
    <cellStyle name="Normal 6" xfId="96"/>
    <cellStyle name="Normal 6 2" xfId="97"/>
    <cellStyle name="Normal 6 3" xfId="98"/>
    <cellStyle name="Normal 7" xfId="99"/>
    <cellStyle name="Note 10" xfId="100"/>
    <cellStyle name="Note 11" xfId="101"/>
    <cellStyle name="Note 12" xfId="102"/>
    <cellStyle name="Note 13" xfId="103"/>
    <cellStyle name="Note 14" xfId="104"/>
    <cellStyle name="Note 15" xfId="105"/>
    <cellStyle name="Note 2" xfId="106"/>
    <cellStyle name="Note 3" xfId="107"/>
    <cellStyle name="Note 4" xfId="108"/>
    <cellStyle name="Note 5" xfId="109"/>
    <cellStyle name="Note 6" xfId="110"/>
    <cellStyle name="Note 7" xfId="111"/>
    <cellStyle name="Note 8" xfId="112"/>
    <cellStyle name="Note 9" xfId="113"/>
    <cellStyle name="Output" xfId="114" builtinId="21" customBuiltin="1"/>
    <cellStyle name="Percent 2" xfId="115"/>
    <cellStyle name="Title" xfId="116" builtinId="15" customBuiltin="1"/>
    <cellStyle name="Title 2" xfId="117"/>
    <cellStyle name="Title 3" xfId="118"/>
    <cellStyle name="Total" xfId="119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Fig.4: Export volume of fish and fishery products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098862642169728"/>
          <c:y val="0.18348388743073782"/>
          <c:w val="0.72823359580052494"/>
          <c:h val="0.62655697562334189"/>
        </c:manualLayout>
      </c:layout>
      <c:lineChart>
        <c:grouping val="standard"/>
        <c:varyColors val="0"/>
        <c:ser>
          <c:idx val="3"/>
          <c:order val="0"/>
          <c:tx>
            <c:v>2022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SUMMARY'!$B$49:$B$60</c:f>
              <c:numCache>
                <c:formatCode>#,##0.0</c:formatCode>
                <c:ptCount val="12"/>
                <c:pt idx="0">
                  <c:v>2313.8625099999999</c:v>
                </c:pt>
                <c:pt idx="1">
                  <c:v>1998.9848900000002</c:v>
                </c:pt>
                <c:pt idx="2">
                  <c:v>2313.59962</c:v>
                </c:pt>
                <c:pt idx="3">
                  <c:v>2165.2629399999996</c:v>
                </c:pt>
                <c:pt idx="4">
                  <c:v>1682.6570299999998</c:v>
                </c:pt>
                <c:pt idx="5">
                  <c:v>3570.7707300000002</c:v>
                </c:pt>
                <c:pt idx="6">
                  <c:v>1954.7840799999999</c:v>
                </c:pt>
                <c:pt idx="7">
                  <c:v>1953.5392599999998</c:v>
                </c:pt>
                <c:pt idx="8">
                  <c:v>1448.5294200000005</c:v>
                </c:pt>
                <c:pt idx="9">
                  <c:v>1925.0779199999999</c:v>
                </c:pt>
                <c:pt idx="10">
                  <c:v>2369.2345799999998</c:v>
                </c:pt>
                <c:pt idx="11">
                  <c:v>2033.6148099999998</c:v>
                </c:pt>
              </c:numCache>
            </c:numRef>
          </c:val>
          <c:smooth val="0"/>
        </c:ser>
        <c:ser>
          <c:idx val="4"/>
          <c:order val="1"/>
          <c:tx>
            <c:v>2023</c:v>
          </c:tx>
          <c:spPr>
            <a:ln>
              <a:solidFill>
                <a:srgbClr val="E9B011"/>
              </a:solidFill>
            </a:ln>
          </c:spPr>
          <c:marker>
            <c:symbol val="diamond"/>
            <c:size val="5"/>
            <c:spPr>
              <a:solidFill>
                <a:srgbClr val="E9B011"/>
              </a:solidFill>
              <a:ln>
                <a:solidFill>
                  <a:srgbClr val="E9B011"/>
                </a:solidFill>
              </a:ln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SUMMARY'!$B$62:$B$73</c:f>
              <c:numCache>
                <c:formatCode>#,##0.0</c:formatCode>
                <c:ptCount val="12"/>
                <c:pt idx="0">
                  <c:v>2033.5558600000004</c:v>
                </c:pt>
                <c:pt idx="1">
                  <c:v>2095.6995999999999</c:v>
                </c:pt>
                <c:pt idx="2">
                  <c:v>2374.04529</c:v>
                </c:pt>
                <c:pt idx="3">
                  <c:v>2470.8996199999997</c:v>
                </c:pt>
                <c:pt idx="4">
                  <c:v>2137.8016750000002</c:v>
                </c:pt>
                <c:pt idx="5">
                  <c:v>1576.48714</c:v>
                </c:pt>
                <c:pt idx="6">
                  <c:v>1496.5533000000003</c:v>
                </c:pt>
                <c:pt idx="7">
                  <c:v>1517.6723649999997</c:v>
                </c:pt>
                <c:pt idx="8">
                  <c:v>2188.0308899999995</c:v>
                </c:pt>
                <c:pt idx="9">
                  <c:v>1931.1593</c:v>
                </c:pt>
                <c:pt idx="10">
                  <c:v>2539.1625299999996</c:v>
                </c:pt>
                <c:pt idx="11">
                  <c:v>2142.0861000000004</c:v>
                </c:pt>
              </c:numCache>
            </c:numRef>
          </c:val>
          <c:smooth val="0"/>
        </c:ser>
        <c:ser>
          <c:idx val="0"/>
          <c:order val="2"/>
          <c:tx>
            <c:v>2024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SUMMARY'!$B$75:$B$84</c:f>
              <c:numCache>
                <c:formatCode>#,##0.0</c:formatCode>
                <c:ptCount val="10"/>
                <c:pt idx="0">
                  <c:v>2015.8455500000002</c:v>
                </c:pt>
                <c:pt idx="1">
                  <c:v>2034.69037</c:v>
                </c:pt>
                <c:pt idx="2">
                  <c:v>2064.83907</c:v>
                </c:pt>
                <c:pt idx="3">
                  <c:v>2389.9523899999999</c:v>
                </c:pt>
                <c:pt idx="4">
                  <c:v>1727.1999899999998</c:v>
                </c:pt>
                <c:pt idx="5">
                  <c:v>1950.1810599999999</c:v>
                </c:pt>
                <c:pt idx="6">
                  <c:v>2050.4954299999995</c:v>
                </c:pt>
                <c:pt idx="7">
                  <c:v>1302.1203399999999</c:v>
                </c:pt>
                <c:pt idx="8">
                  <c:v>1409.5531399999998</c:v>
                </c:pt>
                <c:pt idx="9">
                  <c:v>1804.1464599999999</c:v>
                </c:pt>
              </c:numCache>
            </c:numRef>
          </c:val>
          <c:smooth val="0"/>
        </c:ser>
        <c:ser>
          <c:idx val="1"/>
          <c:order val="3"/>
          <c:tx>
            <c:v>2025</c:v>
          </c:tx>
          <c:val>
            <c:numRef>
              <c:f>'T10 MONTHLY SUMMARY'!$B$87:$B$91</c:f>
              <c:numCache>
                <c:formatCode>#,##0.0</c:formatCode>
                <c:ptCount val="5"/>
                <c:pt idx="0">
                  <c:v>1700.7193400000001</c:v>
                </c:pt>
                <c:pt idx="1">
                  <c:v>1480.3906500000001</c:v>
                </c:pt>
                <c:pt idx="2">
                  <c:v>1791.0406499999999</c:v>
                </c:pt>
                <c:pt idx="3">
                  <c:v>2761.7226599999999</c:v>
                </c:pt>
                <c:pt idx="4">
                  <c:v>1556.3403800000003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11808"/>
        <c:axId val="237513728"/>
      </c:lineChart>
      <c:catAx>
        <c:axId val="237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513728"/>
        <c:crosses val="autoZero"/>
        <c:auto val="1"/>
        <c:lblAlgn val="ctr"/>
        <c:lblOffset val="100"/>
        <c:noMultiLvlLbl val="0"/>
      </c:catAx>
      <c:valAx>
        <c:axId val="237513728"/>
        <c:scaling>
          <c:orientation val="minMax"/>
          <c:min val="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Metric Tonne</a:t>
                </a:r>
              </a:p>
            </c:rich>
          </c:tx>
          <c:layout>
            <c:manualLayout>
              <c:xMode val="edge"/>
              <c:yMode val="edge"/>
              <c:x val="4.5886816352132313E-2"/>
              <c:y val="0.34802795220217725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751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645011600928069"/>
          <c:y val="0.23206839651372693"/>
          <c:w val="0.3225058004640371"/>
          <c:h val="0.1518991771598170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Fig.5: Import volume of fish and fishery products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098862642169728"/>
          <c:y val="0.18348388743073782"/>
          <c:w val="0.72823359580052494"/>
          <c:h val="0.62028556806922164"/>
        </c:manualLayout>
      </c:layout>
      <c:lineChart>
        <c:grouping val="standard"/>
        <c:varyColors val="0"/>
        <c:ser>
          <c:idx val="3"/>
          <c:order val="0"/>
          <c:tx>
            <c:v>2022</c:v>
          </c:tx>
          <c:spPr>
            <a:ln>
              <a:solidFill>
                <a:srgbClr val="0066FF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SUMMARY'!$E$49:$E$60</c:f>
              <c:numCache>
                <c:formatCode>#,##0.0</c:formatCode>
                <c:ptCount val="12"/>
                <c:pt idx="0">
                  <c:v>3340.7025899999999</c:v>
                </c:pt>
                <c:pt idx="1">
                  <c:v>4045.4463900000001</c:v>
                </c:pt>
                <c:pt idx="2">
                  <c:v>3045.4836400000008</c:v>
                </c:pt>
                <c:pt idx="3">
                  <c:v>3747.6227799999997</c:v>
                </c:pt>
                <c:pt idx="4">
                  <c:v>3502.3157799999999</c:v>
                </c:pt>
                <c:pt idx="5">
                  <c:v>3371.2517800000001</c:v>
                </c:pt>
                <c:pt idx="6">
                  <c:v>2929.4122399999997</c:v>
                </c:pt>
                <c:pt idx="7">
                  <c:v>2776.7185800000002</c:v>
                </c:pt>
                <c:pt idx="8">
                  <c:v>3227.8880899999999</c:v>
                </c:pt>
                <c:pt idx="9">
                  <c:v>3580.7670799999996</c:v>
                </c:pt>
                <c:pt idx="10">
                  <c:v>4871.6840200000006</c:v>
                </c:pt>
                <c:pt idx="11">
                  <c:v>3297.4058799999998</c:v>
                </c:pt>
              </c:numCache>
            </c:numRef>
          </c:val>
          <c:smooth val="0"/>
        </c:ser>
        <c:ser>
          <c:idx val="4"/>
          <c:order val="1"/>
          <c:tx>
            <c:v>2023</c:v>
          </c:tx>
          <c:spPr>
            <a:ln>
              <a:solidFill>
                <a:srgbClr val="E9B011"/>
              </a:solidFill>
            </a:ln>
          </c:spPr>
          <c:marker>
            <c:symbol val="square"/>
            <c:size val="5"/>
            <c:spPr>
              <a:solidFill>
                <a:srgbClr val="E9B011"/>
              </a:solidFill>
              <a:ln>
                <a:solidFill>
                  <a:srgbClr val="E9B011"/>
                </a:solidFill>
              </a:ln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SUMMARY'!$E$62:$E$73</c:f>
              <c:numCache>
                <c:formatCode>#,##0.0</c:formatCode>
                <c:ptCount val="12"/>
                <c:pt idx="0">
                  <c:v>2808.19166</c:v>
                </c:pt>
                <c:pt idx="1">
                  <c:v>2921.8431499999992</c:v>
                </c:pt>
                <c:pt idx="2">
                  <c:v>2941.5348099999997</c:v>
                </c:pt>
                <c:pt idx="3">
                  <c:v>2451.1460999999999</c:v>
                </c:pt>
                <c:pt idx="4">
                  <c:v>4708.3243350000002</c:v>
                </c:pt>
                <c:pt idx="5">
                  <c:v>5354.0230599999995</c:v>
                </c:pt>
                <c:pt idx="6">
                  <c:v>4874.1109000000006</c:v>
                </c:pt>
                <c:pt idx="7">
                  <c:v>5321.5120399999996</c:v>
                </c:pt>
                <c:pt idx="8">
                  <c:v>3031.8431099999993</c:v>
                </c:pt>
                <c:pt idx="9">
                  <c:v>5184.0512099999996</c:v>
                </c:pt>
                <c:pt idx="10">
                  <c:v>5249.6663699999999</c:v>
                </c:pt>
                <c:pt idx="11">
                  <c:v>3961.9274099999998</c:v>
                </c:pt>
              </c:numCache>
            </c:numRef>
          </c:val>
          <c:smooth val="0"/>
        </c:ser>
        <c:ser>
          <c:idx val="0"/>
          <c:order val="2"/>
          <c:tx>
            <c:v>2024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'T10 MONTHLY SUMMARY'!$A$49:$A$60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'T10 MONTHLY SUMMARY'!$E$75:$E$84</c:f>
              <c:numCache>
                <c:formatCode>#,##0.0</c:formatCode>
                <c:ptCount val="10"/>
                <c:pt idx="0">
                  <c:v>4766.2253799999989</c:v>
                </c:pt>
                <c:pt idx="1">
                  <c:v>4885.2708899999998</c:v>
                </c:pt>
                <c:pt idx="2">
                  <c:v>4656.37075</c:v>
                </c:pt>
                <c:pt idx="3">
                  <c:v>4348.1899300000005</c:v>
                </c:pt>
                <c:pt idx="4">
                  <c:v>4642.9354899999998</c:v>
                </c:pt>
                <c:pt idx="5">
                  <c:v>7244.7593799999995</c:v>
                </c:pt>
                <c:pt idx="6">
                  <c:v>4667.6209900000003</c:v>
                </c:pt>
                <c:pt idx="7">
                  <c:v>4255.8296200000004</c:v>
                </c:pt>
                <c:pt idx="8">
                  <c:v>2551.3962900000001</c:v>
                </c:pt>
                <c:pt idx="9">
                  <c:v>4627.1221299999997</c:v>
                </c:pt>
              </c:numCache>
            </c:numRef>
          </c:val>
          <c:smooth val="0"/>
        </c:ser>
        <c:ser>
          <c:idx val="1"/>
          <c:order val="3"/>
          <c:tx>
            <c:v>2025</c:v>
          </c:tx>
          <c:val>
            <c:numRef>
              <c:f>'T10 MONTHLY SUMMARY'!$E$87:$E$91</c:f>
              <c:numCache>
                <c:formatCode>#,##0.0</c:formatCode>
                <c:ptCount val="5"/>
                <c:pt idx="0">
                  <c:v>6311.9960999999994</c:v>
                </c:pt>
                <c:pt idx="1">
                  <c:v>4149.7752200000004</c:v>
                </c:pt>
                <c:pt idx="2">
                  <c:v>4342.71486</c:v>
                </c:pt>
                <c:pt idx="3">
                  <c:v>3181.6777700000002</c:v>
                </c:pt>
                <c:pt idx="4">
                  <c:v>4199.3958000000011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53152"/>
        <c:axId val="237555072"/>
      </c:lineChart>
      <c:catAx>
        <c:axId val="2375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555072"/>
        <c:crosses val="autoZero"/>
        <c:auto val="1"/>
        <c:lblAlgn val="ctr"/>
        <c:lblOffset val="100"/>
        <c:noMultiLvlLbl val="0"/>
      </c:catAx>
      <c:valAx>
        <c:axId val="237555072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FF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Metric Tonne</a:t>
                </a:r>
              </a:p>
            </c:rich>
          </c:tx>
          <c:layout>
            <c:manualLayout>
              <c:xMode val="edge"/>
              <c:yMode val="edge"/>
              <c:x val="4.5887023937250339E-2"/>
              <c:y val="0.3480279670923487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755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586677820006908"/>
          <c:y val="0.22689119742385142"/>
          <c:w val="0.32563558885393362"/>
          <c:h val="0.1386559033062043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0</xdr:rowOff>
    </xdr:from>
    <xdr:to>
      <xdr:col>10</xdr:col>
      <xdr:colOff>499126</xdr:colOff>
      <xdr:row>7</xdr:row>
      <xdr:rowOff>17177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828675" y="0"/>
          <a:ext cx="6456046" cy="1181100"/>
        </a:xfrm>
        <a:prstGeom prst="rect">
          <a:avLst/>
        </a:prstGeom>
        <a:solidFill>
          <a:srgbClr val="CCECFF">
            <a:alpha val="72000"/>
          </a:srgbClr>
        </a:solidFill>
        <a:ln w="1587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550" b="0" i="0" strike="noStrike">
              <a:solidFill>
                <a:srgbClr val="000000"/>
              </a:solidFill>
              <a:latin typeface="Arial Black"/>
            </a:rPr>
            <a:t> International Trade of Fish and Fishery Products</a:t>
          </a:r>
          <a:endParaRPr lang="en-US" sz="1600" b="0" i="0" strike="noStrike">
            <a:solidFill>
              <a:srgbClr val="000000"/>
            </a:solidFill>
            <a:latin typeface="Arial Black"/>
          </a:endParaRPr>
        </a:p>
        <a:p>
          <a:pPr algn="ctr" rtl="1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 Black"/>
            </a:rPr>
            <a:t> MAY 2025 </a:t>
          </a: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 Black"/>
            </a:rPr>
            <a:t>Ministry of Fisheries, Aquatic and Ocean Resources </a:t>
          </a: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 Black"/>
            </a:rPr>
            <a:t>Maligawatta, Colombo – 10</a:t>
          </a:r>
          <a:r>
            <a:rPr lang="en-US" sz="1400" b="0" i="0" strike="noStrike">
              <a:solidFill>
                <a:schemeClr val="accent1">
                  <a:lumMod val="20000"/>
                  <a:lumOff val="80000"/>
                </a:schemeClr>
              </a:solidFill>
              <a:latin typeface="Arial Black"/>
            </a:rPr>
            <a:t>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Arial Black"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1</xdr:col>
      <xdr:colOff>219075</xdr:colOff>
      <xdr:row>7</xdr:row>
      <xdr:rowOff>9525</xdr:rowOff>
    </xdr:to>
    <xdr:pic>
      <xdr:nvPicPr>
        <xdr:cNvPr id="25869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-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828675" cy="1143000"/>
        </a:xfrm>
        <a:prstGeom prst="rect">
          <a:avLst/>
        </a:prstGeom>
        <a:noFill/>
        <a:ln w="15875">
          <a:solidFill>
            <a:srgbClr val="3366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28574</xdr:rowOff>
    </xdr:from>
    <xdr:to>
      <xdr:col>10</xdr:col>
      <xdr:colOff>474348</xdr:colOff>
      <xdr:row>36</xdr:row>
      <xdr:rowOff>178904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0" y="5097531"/>
          <a:ext cx="6589395" cy="26351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 Black" pitchFamily="34" charset="0"/>
              <a:cs typeface="Calibri"/>
            </a:rPr>
            <a:t>'</a:t>
          </a:r>
          <a:r>
            <a:rPr lang="en-US" sz="1100" b="0" i="0" strike="noStrike">
              <a:solidFill>
                <a:srgbClr val="000000"/>
              </a:solidFill>
              <a:latin typeface="Arial Black" pitchFamily="34" charset="0"/>
            </a:rPr>
            <a:t>International Trade of Fish and FIshery Products</a:t>
          </a:r>
          <a:r>
            <a:rPr lang="en-US" sz="1100" b="0" i="0" strike="noStrike">
              <a:solidFill>
                <a:srgbClr val="000000"/>
              </a:solidFill>
              <a:latin typeface="Arial Black" pitchFamily="34" charset="0"/>
              <a:cs typeface="Calibri"/>
            </a:rPr>
            <a:t>'</a:t>
          </a:r>
          <a:r>
            <a:rPr lang="en-US" sz="1100" b="0" i="0" strike="noStrike">
              <a:solidFill>
                <a:srgbClr val="000000"/>
              </a:solidFill>
              <a:latin typeface="+mj-lt"/>
              <a:cs typeface="Calibri"/>
            </a:rPr>
            <a:t>  </a:t>
          </a:r>
          <a:r>
            <a:rPr lang="en-US" sz="1050"/>
            <a:t>          </a:t>
          </a:r>
          <a:r>
            <a:rPr lang="en-US" sz="1150">
              <a:latin typeface="Arial" pitchFamily="34" charset="0"/>
              <a:cs typeface="Arial" pitchFamily="34" charset="0"/>
            </a:rPr>
            <a:t>presents data  on the export and import of fish and fishery products. The information included in this report is derived from records provided by Sri Lanka Customs. 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>
              <a:latin typeface="Arial" pitchFamily="34" charset="0"/>
              <a:cs typeface="Arial" pitchFamily="34" charset="0"/>
            </a:rPr>
            <a:t>For any   clarifications  or   further  information,  please contact  the Statistician at  the Ministry of Fisheries, Aquatic and Ocean Resources.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endParaRPr lang="en-US" sz="300" b="1" i="0">
            <a:latin typeface="Arial" pitchFamily="34" charset="0"/>
            <a:ea typeface="+mn-ea"/>
            <a:cs typeface="Arial" pitchFamily="34" charset="0"/>
          </a:endParaRP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 b="1" i="0">
              <a:latin typeface="Arial" pitchFamily="34" charset="0"/>
              <a:ea typeface="+mn-ea"/>
              <a:cs typeface="Arial" pitchFamily="34" charset="0"/>
            </a:rPr>
            <a:t>Statistician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 b="1" i="0">
              <a:latin typeface="Arial" pitchFamily="34" charset="0"/>
              <a:ea typeface="+mn-ea"/>
              <a:cs typeface="Arial" pitchFamily="34" charset="0"/>
            </a:rPr>
            <a:t>Head of Statistics Division,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 b="1" i="0">
              <a:latin typeface="Arial" pitchFamily="34" charset="0"/>
              <a:ea typeface="+mn-ea"/>
              <a:cs typeface="Arial" pitchFamily="34" charset="0"/>
            </a:rPr>
            <a:t>Ministry</a:t>
          </a:r>
          <a:r>
            <a:rPr lang="en-US" sz="1150" b="1" i="0" baseline="0">
              <a:latin typeface="Arial" pitchFamily="34" charset="0"/>
              <a:ea typeface="+mn-ea"/>
              <a:cs typeface="Arial" pitchFamily="34" charset="0"/>
            </a:rPr>
            <a:t> of Fisheries, Aquatic and Ocean Resources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 b="1" i="0" baseline="0">
              <a:latin typeface="Arial" pitchFamily="34" charset="0"/>
              <a:ea typeface="+mn-ea"/>
              <a:cs typeface="Arial" pitchFamily="34" charset="0"/>
            </a:rPr>
            <a:t>Maligawatta</a:t>
          </a:r>
        </a:p>
        <a:p>
          <a:pPr algn="l" rtl="1">
            <a:lnSpc>
              <a:spcPct val="130000"/>
            </a:lnSpc>
            <a:spcAft>
              <a:spcPts val="0"/>
            </a:spcAft>
            <a:defRPr sz="1000"/>
          </a:pPr>
          <a:r>
            <a:rPr lang="en-US" sz="1150" b="1" i="0" baseline="0">
              <a:latin typeface="Arial" pitchFamily="34" charset="0"/>
              <a:ea typeface="+mn-ea"/>
              <a:cs typeface="Arial" pitchFamily="34" charset="0"/>
            </a:rPr>
            <a:t>Colombo 10</a:t>
          </a:r>
        </a:p>
        <a:p>
          <a:pPr algn="l" rtl="1">
            <a:lnSpc>
              <a:spcPct val="130000"/>
            </a:lnSpc>
            <a:spcAft>
              <a:spcPts val="600"/>
            </a:spcAft>
            <a:defRPr sz="1000"/>
          </a:pPr>
          <a:r>
            <a:rPr lang="en-US" sz="1150" b="1" i="0">
              <a:latin typeface="Arial" pitchFamily="34" charset="0"/>
              <a:ea typeface="+mn-ea"/>
              <a:cs typeface="Arial" pitchFamily="34" charset="0"/>
            </a:rPr>
            <a:t>Tele: 011-2381367, e-mail: fishstatmfard@yahoo.co</a:t>
          </a:r>
          <a:r>
            <a:rPr lang="en-US" sz="1150" b="0" i="0">
              <a:latin typeface="Arial" pitchFamily="34" charset="0"/>
              <a:ea typeface="+mn-ea"/>
              <a:cs typeface="Arial" pitchFamily="34" charset="0"/>
            </a:rPr>
            <a:t>m</a:t>
          </a:r>
          <a:endParaRPr lang="en-US" sz="115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spcAft>
              <a:spcPts val="600"/>
            </a:spcAft>
            <a:defRPr sz="1000"/>
          </a:pPr>
          <a:endParaRPr lang="en-US" sz="2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spcAft>
              <a:spcPts val="600"/>
            </a:spcAft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  <a:cs typeface="Calibri"/>
            </a:rPr>
            <a:t>        </a:t>
          </a:r>
          <a:endParaRPr lang="en-US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9</xdr:col>
      <xdr:colOff>542925</xdr:colOff>
      <xdr:row>16</xdr:row>
      <xdr:rowOff>95250</xdr:rowOff>
    </xdr:to>
    <xdr:pic>
      <xdr:nvPicPr>
        <xdr:cNvPr id="228937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"/>
          <a:ext cx="60293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104775</xdr:rowOff>
    </xdr:from>
    <xdr:to>
      <xdr:col>9</xdr:col>
      <xdr:colOff>523875</xdr:colOff>
      <xdr:row>46</xdr:row>
      <xdr:rowOff>104775</xdr:rowOff>
    </xdr:to>
    <xdr:pic>
      <xdr:nvPicPr>
        <xdr:cNvPr id="2289372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4450"/>
          <a:ext cx="60102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152400</xdr:rowOff>
    </xdr:from>
    <xdr:to>
      <xdr:col>9</xdr:col>
      <xdr:colOff>542925</xdr:colOff>
      <xdr:row>31</xdr:row>
      <xdr:rowOff>38100</xdr:rowOff>
    </xdr:to>
    <xdr:pic>
      <xdr:nvPicPr>
        <xdr:cNvPr id="2289373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6029325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</xdr:row>
      <xdr:rowOff>47625</xdr:rowOff>
    </xdr:from>
    <xdr:to>
      <xdr:col>4</xdr:col>
      <xdr:colOff>19050</xdr:colOff>
      <xdr:row>107</xdr:row>
      <xdr:rowOff>38100</xdr:rowOff>
    </xdr:to>
    <xdr:graphicFrame macro="">
      <xdr:nvGraphicFramePr>
        <xdr:cNvPr id="22595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93</xdr:row>
      <xdr:rowOff>57150</xdr:rowOff>
    </xdr:from>
    <xdr:to>
      <xdr:col>7</xdr:col>
      <xdr:colOff>1190625</xdr:colOff>
      <xdr:row>107</xdr:row>
      <xdr:rowOff>57150</xdr:rowOff>
    </xdr:to>
    <xdr:graphicFrame macro="">
      <xdr:nvGraphicFramePr>
        <xdr:cNvPr id="22595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O28" sqref="O28"/>
    </sheetView>
  </sheetViews>
  <sheetFormatPr defaultRowHeight="12.75" x14ac:dyDescent="0.2"/>
  <cols>
    <col min="11" max="11" width="7.28515625" customWidth="1"/>
  </cols>
  <sheetData>
    <row r="1" spans="1:11" ht="13.5" thickTop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x14ac:dyDescent="0.2">
      <c r="A2" s="220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220"/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1" x14ac:dyDescent="0.2">
      <c r="A4" s="220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1" x14ac:dyDescent="0.2">
      <c r="A5" s="220"/>
      <c r="B5" s="64"/>
      <c r="C5" s="64"/>
      <c r="D5" s="64"/>
      <c r="E5" s="64"/>
      <c r="F5" s="64"/>
      <c r="G5" s="64"/>
      <c r="H5" s="64"/>
      <c r="I5" s="64"/>
      <c r="J5" s="64"/>
      <c r="K5" s="64"/>
    </row>
    <row r="6" spans="1:11" x14ac:dyDescent="0.2">
      <c r="A6" s="220"/>
      <c r="B6" s="64"/>
      <c r="C6" s="64"/>
      <c r="D6" s="64"/>
      <c r="E6" s="64"/>
      <c r="F6" s="64"/>
      <c r="G6" s="64"/>
      <c r="H6" s="64"/>
      <c r="I6" s="64"/>
      <c r="J6" s="64"/>
      <c r="K6" s="64"/>
    </row>
    <row r="7" spans="1:11" x14ac:dyDescent="0.2">
      <c r="A7" s="220"/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1" x14ac:dyDescent="0.2">
      <c r="A8" s="221"/>
      <c r="B8" s="213"/>
      <c r="C8" s="213"/>
      <c r="D8" s="213"/>
      <c r="E8" s="213"/>
      <c r="F8" s="213"/>
      <c r="G8" s="213"/>
      <c r="H8" s="213"/>
      <c r="I8" s="213"/>
      <c r="J8" s="213"/>
      <c r="K8" s="213"/>
    </row>
    <row r="9" spans="1:11" x14ac:dyDescent="0.2">
      <c r="A9" s="221"/>
      <c r="B9" s="213"/>
      <c r="C9" s="213"/>
      <c r="D9" s="213"/>
      <c r="E9" s="213"/>
      <c r="F9" s="213"/>
      <c r="G9" s="213"/>
      <c r="H9" s="213"/>
      <c r="I9" s="213"/>
      <c r="J9" s="213"/>
      <c r="K9" s="213"/>
    </row>
    <row r="10" spans="1:11" ht="26.25" x14ac:dyDescent="0.4">
      <c r="A10" s="221"/>
      <c r="B10" s="214" t="s">
        <v>87</v>
      </c>
      <c r="C10" s="213"/>
      <c r="D10" s="213"/>
      <c r="E10" s="213"/>
      <c r="F10" s="213"/>
      <c r="G10" s="213"/>
      <c r="H10" s="213"/>
      <c r="I10" s="213"/>
      <c r="J10" s="213"/>
      <c r="K10" s="213"/>
    </row>
    <row r="11" spans="1:11" ht="24" customHeight="1" x14ac:dyDescent="0.25">
      <c r="A11" s="221"/>
      <c r="B11" s="215" t="s">
        <v>94</v>
      </c>
      <c r="C11" s="213"/>
      <c r="D11" s="213"/>
      <c r="E11" s="213"/>
      <c r="F11" s="213"/>
      <c r="G11" s="213"/>
      <c r="H11" s="213"/>
      <c r="I11" s="213"/>
      <c r="J11" s="213"/>
      <c r="K11" s="213"/>
    </row>
    <row r="12" spans="1:11" ht="24" customHeight="1" x14ac:dyDescent="0.25">
      <c r="A12" s="221"/>
      <c r="B12" s="215" t="s">
        <v>88</v>
      </c>
      <c r="C12" s="213"/>
      <c r="D12" s="213"/>
      <c r="E12" s="213"/>
      <c r="F12" s="213"/>
      <c r="G12" s="213"/>
      <c r="H12" s="213"/>
      <c r="I12" s="213"/>
      <c r="J12" s="213"/>
      <c r="K12" s="213"/>
    </row>
    <row r="13" spans="1:11" ht="24" customHeight="1" x14ac:dyDescent="0.25">
      <c r="A13" s="221"/>
      <c r="B13" s="215" t="s">
        <v>89</v>
      </c>
      <c r="C13" s="213"/>
      <c r="D13" s="213"/>
      <c r="E13" s="213"/>
      <c r="F13" s="213"/>
      <c r="G13" s="213"/>
      <c r="H13" s="213"/>
      <c r="I13" s="213"/>
      <c r="J13" s="213"/>
      <c r="K13" s="213"/>
    </row>
    <row r="14" spans="1:11" ht="24" customHeight="1" x14ac:dyDescent="0.25">
      <c r="A14" s="221"/>
      <c r="B14" s="215" t="s">
        <v>90</v>
      </c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11" ht="24" customHeight="1" x14ac:dyDescent="0.25">
      <c r="A15" s="221"/>
      <c r="B15" s="215" t="s">
        <v>91</v>
      </c>
      <c r="C15" s="213"/>
      <c r="D15" s="213"/>
      <c r="E15" s="213"/>
      <c r="F15" s="213"/>
      <c r="G15" s="213"/>
      <c r="H15" s="213"/>
      <c r="I15" s="213"/>
      <c r="J15" s="213"/>
      <c r="K15" s="213"/>
    </row>
    <row r="16" spans="1:11" ht="24" customHeight="1" x14ac:dyDescent="0.25">
      <c r="A16" s="221"/>
      <c r="B16" s="215" t="s">
        <v>92</v>
      </c>
      <c r="C16" s="213"/>
      <c r="D16" s="213"/>
      <c r="E16" s="213"/>
      <c r="F16" s="213"/>
      <c r="G16" s="213"/>
      <c r="H16" s="213"/>
      <c r="I16" s="213"/>
      <c r="J16" s="213"/>
      <c r="K16" s="213"/>
    </row>
    <row r="17" spans="1:11" ht="24" customHeight="1" x14ac:dyDescent="0.25">
      <c r="A17" s="221"/>
      <c r="B17" s="215" t="s">
        <v>93</v>
      </c>
      <c r="C17" s="213"/>
      <c r="D17" s="213"/>
      <c r="E17" s="213"/>
      <c r="F17" s="213"/>
      <c r="G17" s="213"/>
      <c r="H17" s="213"/>
      <c r="I17" s="213"/>
      <c r="J17" s="213"/>
      <c r="K17" s="213"/>
    </row>
    <row r="18" spans="1:11" s="217" customFormat="1" ht="24" customHeight="1" x14ac:dyDescent="0.25">
      <c r="A18" s="222"/>
      <c r="B18" s="227" t="s">
        <v>95</v>
      </c>
      <c r="C18" s="216"/>
      <c r="D18" s="216"/>
      <c r="E18" s="216"/>
      <c r="F18" s="216"/>
      <c r="G18" s="216"/>
      <c r="H18" s="216"/>
      <c r="I18" s="216"/>
      <c r="J18" s="216"/>
      <c r="K18" s="216"/>
    </row>
    <row r="19" spans="1:11" s="217" customFormat="1" ht="24" customHeight="1" x14ac:dyDescent="0.25">
      <c r="A19" s="222"/>
      <c r="B19" s="227" t="s">
        <v>96</v>
      </c>
      <c r="C19" s="216"/>
      <c r="D19" s="216"/>
      <c r="E19" s="216"/>
      <c r="F19" s="216"/>
      <c r="G19" s="216"/>
      <c r="H19" s="216"/>
      <c r="I19" s="216"/>
      <c r="J19" s="216"/>
      <c r="K19" s="216"/>
    </row>
    <row r="20" spans="1:11" s="217" customFormat="1" ht="24" customHeight="1" x14ac:dyDescent="0.25">
      <c r="A20" s="222"/>
      <c r="B20" s="228" t="s">
        <v>79</v>
      </c>
      <c r="C20" s="216"/>
      <c r="D20" s="216"/>
      <c r="E20" s="216"/>
      <c r="F20" s="216"/>
      <c r="G20" s="216"/>
      <c r="H20" s="216"/>
      <c r="I20" s="216"/>
      <c r="J20" s="216"/>
      <c r="K20" s="216"/>
    </row>
    <row r="21" spans="1:11" ht="15.75" x14ac:dyDescent="0.25">
      <c r="A21" s="221"/>
      <c r="B21" s="215"/>
      <c r="C21" s="213"/>
      <c r="D21" s="213"/>
      <c r="E21" s="213"/>
      <c r="F21" s="213"/>
      <c r="G21" s="213"/>
      <c r="H21" s="213"/>
      <c r="I21" s="213"/>
      <c r="J21" s="213"/>
      <c r="K21" s="213"/>
    </row>
    <row r="22" spans="1:11" x14ac:dyDescent="0.2">
      <c r="A22" s="220"/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1:11" x14ac:dyDescent="0.2">
      <c r="A23" s="220"/>
      <c r="B23" s="64"/>
      <c r="C23" s="64"/>
      <c r="D23" s="64"/>
      <c r="E23" s="64"/>
      <c r="F23" s="64"/>
      <c r="G23" s="64"/>
      <c r="H23" s="64"/>
      <c r="I23" s="64"/>
      <c r="J23" s="64"/>
      <c r="K23" s="64"/>
    </row>
    <row r="24" spans="1:11" x14ac:dyDescent="0.2">
      <c r="A24" s="220"/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1" x14ac:dyDescent="0.2">
      <c r="A25" s="220"/>
      <c r="B25" s="64"/>
      <c r="C25" s="64"/>
      <c r="D25" s="64"/>
      <c r="E25" s="64"/>
      <c r="F25" s="64"/>
      <c r="G25" s="64"/>
      <c r="H25" s="64"/>
      <c r="I25" s="64"/>
      <c r="J25" s="64"/>
      <c r="K25" s="64"/>
    </row>
    <row r="26" spans="1:11" x14ac:dyDescent="0.2">
      <c r="A26" s="220"/>
      <c r="B26" s="64"/>
      <c r="C26" s="64"/>
      <c r="D26" s="64"/>
      <c r="E26" s="64"/>
      <c r="F26" s="64"/>
      <c r="G26" s="64"/>
      <c r="H26" s="64"/>
      <c r="I26" s="64"/>
      <c r="J26" s="64"/>
      <c r="K26" s="64"/>
    </row>
    <row r="27" spans="1:11" x14ac:dyDescent="0.2">
      <c r="A27" s="220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 x14ac:dyDescent="0.2">
      <c r="A28" s="220"/>
      <c r="B28" s="64"/>
      <c r="C28" s="64"/>
      <c r="D28" s="64"/>
      <c r="E28" s="64"/>
      <c r="F28" s="64"/>
      <c r="G28" s="64"/>
      <c r="H28" s="64"/>
      <c r="I28" s="64"/>
      <c r="J28" s="64"/>
      <c r="K28" s="64"/>
    </row>
    <row r="29" spans="1:11" x14ac:dyDescent="0.2">
      <c r="A29" s="220"/>
      <c r="B29" s="64"/>
      <c r="C29" s="64"/>
      <c r="D29" s="64"/>
      <c r="E29" s="64"/>
      <c r="F29" s="64"/>
      <c r="G29" s="64"/>
      <c r="H29" s="64"/>
      <c r="I29" s="64"/>
      <c r="J29" s="64"/>
      <c r="K29" s="64"/>
    </row>
    <row r="30" spans="1:11" x14ac:dyDescent="0.2">
      <c r="A30" s="220"/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1" x14ac:dyDescent="0.2">
      <c r="A31" s="220"/>
      <c r="B31" s="64"/>
      <c r="C31" s="64"/>
      <c r="D31" s="64"/>
      <c r="E31" s="64"/>
      <c r="F31" s="64"/>
      <c r="G31" s="64"/>
      <c r="H31" s="64"/>
      <c r="I31" s="64"/>
      <c r="J31" s="64"/>
      <c r="K31" s="64"/>
    </row>
    <row r="32" spans="1:11" x14ac:dyDescent="0.2">
      <c r="A32" s="220"/>
      <c r="B32" s="64"/>
      <c r="C32" s="64"/>
      <c r="D32" s="64"/>
      <c r="E32" s="64"/>
      <c r="F32" s="64"/>
      <c r="G32" s="64"/>
      <c r="H32" s="64"/>
      <c r="I32" s="64"/>
      <c r="J32" s="64"/>
      <c r="K32" s="64"/>
    </row>
    <row r="33" spans="1:11" x14ac:dyDescent="0.2">
      <c r="A33" s="220"/>
      <c r="B33" s="64"/>
      <c r="C33" s="64"/>
      <c r="D33" s="64"/>
      <c r="E33" s="64"/>
      <c r="F33" s="64"/>
      <c r="G33" s="64"/>
      <c r="H33" s="64"/>
      <c r="I33" s="64"/>
      <c r="J33" s="64"/>
      <c r="K33" s="64"/>
    </row>
    <row r="34" spans="1:11" x14ac:dyDescent="0.2">
      <c r="A34" s="220"/>
      <c r="B34" s="64"/>
      <c r="C34" s="64"/>
      <c r="D34" s="64"/>
      <c r="E34" s="64"/>
      <c r="F34" s="64"/>
      <c r="G34" s="64"/>
      <c r="H34" s="64"/>
      <c r="I34" s="64"/>
      <c r="J34" s="64"/>
      <c r="K34" s="64"/>
    </row>
    <row r="35" spans="1:11" x14ac:dyDescent="0.2">
      <c r="A35" s="220"/>
      <c r="B35" s="64"/>
      <c r="C35" s="64"/>
      <c r="D35" s="64"/>
      <c r="E35" s="64"/>
      <c r="F35" s="64"/>
      <c r="G35" s="64"/>
      <c r="H35" s="64"/>
      <c r="I35" s="64"/>
      <c r="J35" s="64"/>
      <c r="K35" s="64"/>
    </row>
    <row r="36" spans="1:11" x14ac:dyDescent="0.2">
      <c r="A36" s="220"/>
      <c r="B36" s="64"/>
      <c r="C36" s="64"/>
      <c r="D36" s="64"/>
      <c r="E36" s="64"/>
      <c r="F36" s="64"/>
      <c r="G36" s="64"/>
      <c r="H36" s="64"/>
      <c r="I36" s="64"/>
      <c r="J36" s="64"/>
      <c r="K36" s="64"/>
    </row>
    <row r="37" spans="1:11" ht="14.45" customHeight="1" thickBot="1" x14ac:dyDescent="0.25">
      <c r="A37" s="223"/>
      <c r="B37" s="224"/>
      <c r="C37" s="224"/>
      <c r="D37" s="224"/>
      <c r="E37" s="224"/>
      <c r="F37" s="224"/>
      <c r="G37" s="224"/>
      <c r="H37" s="224"/>
      <c r="I37" s="224"/>
      <c r="J37" s="224"/>
      <c r="K37" s="224"/>
    </row>
    <row r="38" spans="1:11" ht="13.5" thickTop="1" x14ac:dyDescent="0.2"/>
  </sheetData>
  <pageMargins left="0.47244094488188981" right="0.31496062992125984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102"/>
  <sheetViews>
    <sheetView zoomScale="115" zoomScaleNormal="115" workbookViewId="0">
      <selection activeCell="I27" sqref="I27"/>
    </sheetView>
  </sheetViews>
  <sheetFormatPr defaultColWidth="8.85546875" defaultRowHeight="12.75" x14ac:dyDescent="0.2"/>
  <cols>
    <col min="1" max="1" width="17.5703125" style="63" customWidth="1"/>
    <col min="2" max="7" width="11.5703125" style="63" customWidth="1"/>
    <col min="8" max="8" width="10.42578125" style="63" customWidth="1"/>
    <col min="9" max="9" width="9.42578125" style="63" bestFit="1" customWidth="1"/>
    <col min="10" max="10" width="13.5703125" style="63" customWidth="1"/>
    <col min="11" max="11" width="17.7109375" style="85" customWidth="1"/>
    <col min="12" max="12" width="7.85546875" style="85" bestFit="1" customWidth="1"/>
    <col min="13" max="13" width="5" style="80" bestFit="1" customWidth="1"/>
    <col min="14" max="14" width="8.42578125" style="85" bestFit="1" customWidth="1"/>
    <col min="15" max="15" width="6.5703125" style="85" hidden="1" customWidth="1"/>
    <col min="16" max="17" width="8.85546875" style="85" hidden="1" customWidth="1"/>
    <col min="18" max="18" width="4.42578125" style="85" customWidth="1"/>
    <col min="19" max="19" width="10.28515625" style="85" bestFit="1" customWidth="1"/>
    <col min="20" max="20" width="7.28515625" style="85" bestFit="1" customWidth="1"/>
    <col min="21" max="21" width="7.7109375" style="63" bestFit="1" customWidth="1"/>
    <col min="22" max="22" width="8.28515625" style="63" bestFit="1" customWidth="1"/>
    <col min="23" max="25" width="7.7109375" style="63" bestFit="1" customWidth="1"/>
    <col min="26" max="16384" width="8.85546875" style="63"/>
  </cols>
  <sheetData>
    <row r="1" spans="1:254" ht="15.6" customHeight="1" x14ac:dyDescent="0.3">
      <c r="A1" s="421" t="s">
        <v>62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</row>
    <row r="2" spans="1:254" ht="10.9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</row>
    <row r="3" spans="1:254" ht="33.6" customHeight="1" x14ac:dyDescent="0.2">
      <c r="A3" s="423" t="s">
        <v>49</v>
      </c>
      <c r="B3" s="423" t="s">
        <v>50</v>
      </c>
      <c r="C3" s="423"/>
      <c r="D3" s="423"/>
      <c r="E3" s="423" t="s">
        <v>51</v>
      </c>
      <c r="F3" s="423"/>
      <c r="G3" s="423"/>
      <c r="H3" s="422" t="s">
        <v>52</v>
      </c>
      <c r="I3" s="422"/>
      <c r="J3" s="84" t="s">
        <v>86</v>
      </c>
      <c r="K3" s="422" t="s">
        <v>54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</row>
    <row r="4" spans="1:254" ht="31.5" x14ac:dyDescent="0.2">
      <c r="A4" s="423"/>
      <c r="B4" s="84" t="s">
        <v>3</v>
      </c>
      <c r="C4" s="84" t="s">
        <v>55</v>
      </c>
      <c r="D4" s="84" t="s">
        <v>61</v>
      </c>
      <c r="E4" s="84" t="s">
        <v>3</v>
      </c>
      <c r="F4" s="84" t="s">
        <v>55</v>
      </c>
      <c r="G4" s="84" t="s">
        <v>191</v>
      </c>
      <c r="H4" s="84" t="s">
        <v>56</v>
      </c>
      <c r="I4" s="84" t="s">
        <v>57</v>
      </c>
      <c r="J4" s="84" t="s">
        <v>58</v>
      </c>
      <c r="K4" s="422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3"/>
      <c r="FF4" s="83"/>
      <c r="FG4" s="83"/>
      <c r="FH4" s="83"/>
      <c r="FI4" s="83"/>
      <c r="FJ4" s="83"/>
      <c r="FK4" s="83"/>
      <c r="FL4" s="83"/>
      <c r="FM4" s="83"/>
      <c r="FN4" s="83"/>
      <c r="FO4" s="83"/>
      <c r="FP4" s="83"/>
      <c r="FQ4" s="83"/>
      <c r="FR4" s="83"/>
      <c r="FS4" s="83"/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83"/>
      <c r="GH4" s="83"/>
      <c r="GI4" s="83"/>
      <c r="GJ4" s="83"/>
      <c r="GK4" s="83"/>
      <c r="GL4" s="83"/>
      <c r="GM4" s="83"/>
      <c r="GN4" s="83"/>
      <c r="GO4" s="83"/>
      <c r="GP4" s="83"/>
      <c r="GQ4" s="83"/>
      <c r="GR4" s="83"/>
      <c r="GS4" s="83"/>
      <c r="GT4" s="83"/>
      <c r="GU4" s="83"/>
      <c r="GV4" s="83"/>
      <c r="GW4" s="83"/>
      <c r="GX4" s="83"/>
      <c r="GY4" s="83"/>
      <c r="GZ4" s="83"/>
      <c r="HA4" s="83"/>
      <c r="HB4" s="83"/>
      <c r="HC4" s="83"/>
      <c r="HD4" s="83"/>
      <c r="HE4" s="83"/>
      <c r="HF4" s="83"/>
      <c r="HG4" s="83"/>
      <c r="HH4" s="83"/>
      <c r="HI4" s="83"/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3"/>
      <c r="HV4" s="83"/>
      <c r="HW4" s="83"/>
      <c r="HX4" s="83"/>
      <c r="HY4" s="83"/>
      <c r="HZ4" s="83"/>
      <c r="IA4" s="83"/>
      <c r="IB4" s="83"/>
      <c r="IC4" s="83"/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3"/>
      <c r="IQ4" s="83"/>
      <c r="IR4" s="83"/>
      <c r="IS4" s="83"/>
      <c r="IT4" s="83"/>
    </row>
    <row r="5" spans="1:254" s="342" customFormat="1" ht="15.6" customHeight="1" x14ac:dyDescent="0.25">
      <c r="A5" s="331">
        <v>2000</v>
      </c>
      <c r="B5" s="332">
        <v>18554</v>
      </c>
      <c r="C5" s="333">
        <v>10328</v>
      </c>
      <c r="D5" s="334">
        <f t="shared" ref="D5:D21" si="0">+C5/J5</f>
        <v>136.29426434902487</v>
      </c>
      <c r="E5" s="335">
        <v>77339</v>
      </c>
      <c r="F5" s="335">
        <v>5132</v>
      </c>
      <c r="G5" s="336">
        <f t="shared" ref="G5:G21" si="1">+F5/J5</f>
        <v>67.724841657551863</v>
      </c>
      <c r="H5" s="337">
        <f>+C5-F5</f>
        <v>5196</v>
      </c>
      <c r="I5" s="338">
        <f t="shared" ref="I5:I22" si="2">+H5/J5</f>
        <v>68.569422691473008</v>
      </c>
      <c r="J5" s="339">
        <v>75.777216666666661</v>
      </c>
      <c r="K5" s="340">
        <v>2.5670566653989844</v>
      </c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  <c r="BZ5" s="341"/>
      <c r="CA5" s="341"/>
      <c r="CB5" s="341"/>
      <c r="CC5" s="341"/>
      <c r="CD5" s="341"/>
      <c r="CE5" s="341"/>
      <c r="CF5" s="341"/>
      <c r="CG5" s="341"/>
      <c r="CH5" s="341"/>
      <c r="CI5" s="341"/>
      <c r="CJ5" s="341"/>
      <c r="CK5" s="341"/>
      <c r="CL5" s="341"/>
      <c r="CM5" s="341"/>
      <c r="CN5" s="341"/>
      <c r="CO5" s="341"/>
      <c r="CP5" s="341"/>
      <c r="CQ5" s="341"/>
      <c r="CR5" s="341"/>
      <c r="CS5" s="341"/>
      <c r="CT5" s="341"/>
      <c r="CU5" s="341"/>
      <c r="CV5" s="341"/>
      <c r="CW5" s="341"/>
      <c r="CX5" s="341"/>
      <c r="CY5" s="341"/>
      <c r="CZ5" s="341"/>
      <c r="DA5" s="341"/>
      <c r="DB5" s="341"/>
      <c r="DC5" s="341"/>
      <c r="DD5" s="341"/>
      <c r="DE5" s="341"/>
      <c r="DF5" s="341"/>
      <c r="DG5" s="341"/>
      <c r="DH5" s="341"/>
      <c r="DI5" s="341"/>
      <c r="DJ5" s="341"/>
      <c r="DK5" s="341"/>
      <c r="DL5" s="341"/>
      <c r="DM5" s="341"/>
      <c r="DN5" s="341"/>
      <c r="DO5" s="341"/>
      <c r="DP5" s="341"/>
      <c r="DQ5" s="341"/>
      <c r="DR5" s="341"/>
      <c r="DS5" s="341"/>
      <c r="DT5" s="341"/>
      <c r="DU5" s="341"/>
      <c r="DV5" s="341"/>
      <c r="DW5" s="341"/>
      <c r="DX5" s="341"/>
      <c r="DY5" s="341"/>
      <c r="DZ5" s="341"/>
      <c r="EA5" s="341"/>
      <c r="EB5" s="341"/>
      <c r="EC5" s="341"/>
      <c r="ED5" s="341"/>
      <c r="EE5" s="341"/>
      <c r="EF5" s="341"/>
      <c r="EG5" s="341"/>
      <c r="EH5" s="341"/>
      <c r="EI5" s="341"/>
      <c r="EJ5" s="341"/>
      <c r="EK5" s="341"/>
      <c r="EL5" s="341"/>
      <c r="EM5" s="341"/>
      <c r="EN5" s="341"/>
      <c r="EO5" s="341"/>
      <c r="EP5" s="341"/>
      <c r="EQ5" s="341"/>
      <c r="ER5" s="341"/>
      <c r="ES5" s="341"/>
      <c r="ET5" s="341"/>
      <c r="EU5" s="341"/>
      <c r="EV5" s="341"/>
      <c r="EW5" s="341"/>
      <c r="EX5" s="341"/>
      <c r="EY5" s="341"/>
      <c r="EZ5" s="341"/>
      <c r="FA5" s="341"/>
      <c r="FB5" s="341"/>
      <c r="FC5" s="341"/>
      <c r="FD5" s="341"/>
      <c r="FE5" s="341"/>
      <c r="FF5" s="341"/>
      <c r="FG5" s="341"/>
      <c r="FH5" s="341"/>
      <c r="FI5" s="341"/>
      <c r="FJ5" s="341"/>
      <c r="FK5" s="341"/>
      <c r="FL5" s="341"/>
      <c r="FM5" s="341"/>
      <c r="FN5" s="341"/>
      <c r="FO5" s="341"/>
      <c r="FP5" s="341"/>
      <c r="FQ5" s="341"/>
      <c r="FR5" s="341"/>
      <c r="FS5" s="341"/>
      <c r="FT5" s="341"/>
      <c r="FU5" s="341"/>
      <c r="FV5" s="341"/>
      <c r="FW5" s="341"/>
      <c r="FX5" s="341"/>
      <c r="FY5" s="341"/>
      <c r="FZ5" s="341"/>
      <c r="GA5" s="341"/>
      <c r="GB5" s="341"/>
      <c r="GC5" s="341"/>
      <c r="GD5" s="341"/>
      <c r="GE5" s="341"/>
      <c r="GF5" s="341"/>
      <c r="GG5" s="341"/>
      <c r="GH5" s="341"/>
      <c r="GI5" s="341"/>
      <c r="GJ5" s="341"/>
      <c r="GK5" s="341"/>
      <c r="GL5" s="341"/>
      <c r="GM5" s="341"/>
      <c r="GN5" s="341"/>
      <c r="GO5" s="341"/>
      <c r="GP5" s="341"/>
      <c r="GQ5" s="341"/>
      <c r="GR5" s="341"/>
      <c r="GS5" s="341"/>
      <c r="GT5" s="341"/>
      <c r="GU5" s="341"/>
      <c r="GV5" s="341"/>
      <c r="GW5" s="341"/>
      <c r="GX5" s="341"/>
      <c r="GY5" s="341"/>
      <c r="GZ5" s="341"/>
      <c r="HA5" s="341"/>
      <c r="HB5" s="341"/>
      <c r="HC5" s="341"/>
      <c r="HD5" s="341"/>
      <c r="HE5" s="341"/>
      <c r="HF5" s="341"/>
      <c r="HG5" s="341"/>
      <c r="HH5" s="341"/>
      <c r="HI5" s="341"/>
      <c r="HJ5" s="341"/>
      <c r="HK5" s="341"/>
      <c r="HL5" s="341"/>
      <c r="HM5" s="341"/>
      <c r="HN5" s="341"/>
      <c r="HO5" s="341"/>
      <c r="HP5" s="341"/>
      <c r="HQ5" s="341"/>
      <c r="HR5" s="341"/>
      <c r="HS5" s="341"/>
      <c r="HT5" s="341"/>
      <c r="HU5" s="341"/>
      <c r="HV5" s="341"/>
      <c r="HW5" s="341"/>
      <c r="HX5" s="341"/>
      <c r="HY5" s="341"/>
      <c r="HZ5" s="341"/>
      <c r="IA5" s="341"/>
      <c r="IB5" s="341"/>
      <c r="IC5" s="341"/>
      <c r="ID5" s="341"/>
      <c r="IE5" s="341"/>
      <c r="IF5" s="341"/>
      <c r="IG5" s="341"/>
      <c r="IH5" s="341"/>
      <c r="II5" s="341"/>
      <c r="IJ5" s="341"/>
      <c r="IK5" s="341"/>
      <c r="IL5" s="341"/>
      <c r="IM5" s="341"/>
      <c r="IN5" s="341"/>
      <c r="IO5" s="341"/>
      <c r="IP5" s="341"/>
      <c r="IQ5" s="341"/>
      <c r="IR5" s="341"/>
      <c r="IS5" s="341"/>
      <c r="IT5" s="341"/>
    </row>
    <row r="6" spans="1:254" s="342" customFormat="1" ht="15.6" customHeight="1" x14ac:dyDescent="0.25">
      <c r="A6" s="331">
        <v>2005</v>
      </c>
      <c r="B6" s="343">
        <v>15985</v>
      </c>
      <c r="C6" s="333">
        <v>10695</v>
      </c>
      <c r="D6" s="334">
        <f t="shared" si="0"/>
        <v>106.41896934297854</v>
      </c>
      <c r="E6" s="335">
        <v>76584</v>
      </c>
      <c r="F6" s="335">
        <v>7099</v>
      </c>
      <c r="G6" s="336">
        <f t="shared" si="1"/>
        <v>70.637518781281415</v>
      </c>
      <c r="H6" s="337">
        <f t="shared" ref="H6:H18" si="3">+C6-F6</f>
        <v>3596</v>
      </c>
      <c r="I6" s="338">
        <f t="shared" si="2"/>
        <v>35.781450561697135</v>
      </c>
      <c r="J6" s="339">
        <v>100.499</v>
      </c>
      <c r="K6" s="340">
        <v>1.7264583076269941</v>
      </c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Y6" s="341"/>
      <c r="AZ6" s="341"/>
      <c r="BA6" s="341"/>
      <c r="BB6" s="341"/>
      <c r="BC6" s="341"/>
      <c r="BD6" s="341"/>
      <c r="BE6" s="341"/>
      <c r="BF6" s="341"/>
      <c r="BG6" s="341"/>
      <c r="BH6" s="341"/>
      <c r="BI6" s="341"/>
      <c r="BJ6" s="341"/>
      <c r="BK6" s="341"/>
      <c r="BL6" s="341"/>
      <c r="BM6" s="341"/>
      <c r="BN6" s="341"/>
      <c r="BO6" s="341"/>
      <c r="BP6" s="341"/>
      <c r="BQ6" s="341"/>
      <c r="BR6" s="341"/>
      <c r="BS6" s="341"/>
      <c r="BT6" s="341"/>
      <c r="BU6" s="341"/>
      <c r="BV6" s="341"/>
      <c r="BW6" s="341"/>
      <c r="BX6" s="341"/>
      <c r="BY6" s="341"/>
      <c r="BZ6" s="341"/>
      <c r="CA6" s="341"/>
      <c r="CB6" s="341"/>
      <c r="CC6" s="341"/>
      <c r="CD6" s="341"/>
      <c r="CE6" s="341"/>
      <c r="CF6" s="341"/>
      <c r="CG6" s="341"/>
      <c r="CH6" s="341"/>
      <c r="CI6" s="341"/>
      <c r="CJ6" s="341"/>
      <c r="CK6" s="341"/>
      <c r="CL6" s="341"/>
      <c r="CM6" s="341"/>
      <c r="CN6" s="341"/>
      <c r="CO6" s="341"/>
      <c r="CP6" s="341"/>
      <c r="CQ6" s="341"/>
      <c r="CR6" s="341"/>
      <c r="CS6" s="341"/>
      <c r="CT6" s="341"/>
      <c r="CU6" s="341"/>
      <c r="CV6" s="341"/>
      <c r="CW6" s="341"/>
      <c r="CX6" s="341"/>
      <c r="CY6" s="341"/>
      <c r="CZ6" s="341"/>
      <c r="DA6" s="341"/>
      <c r="DB6" s="341"/>
      <c r="DC6" s="341"/>
      <c r="DD6" s="341"/>
      <c r="DE6" s="341"/>
      <c r="DF6" s="341"/>
      <c r="DG6" s="341"/>
      <c r="DH6" s="341"/>
      <c r="DI6" s="341"/>
      <c r="DJ6" s="341"/>
      <c r="DK6" s="341"/>
      <c r="DL6" s="341"/>
      <c r="DM6" s="341"/>
      <c r="DN6" s="341"/>
      <c r="DO6" s="341"/>
      <c r="DP6" s="341"/>
      <c r="DQ6" s="341"/>
      <c r="DR6" s="341"/>
      <c r="DS6" s="341"/>
      <c r="DT6" s="341"/>
      <c r="DU6" s="341"/>
      <c r="DV6" s="341"/>
      <c r="DW6" s="341"/>
      <c r="DX6" s="341"/>
      <c r="DY6" s="341"/>
      <c r="DZ6" s="341"/>
      <c r="EA6" s="341"/>
      <c r="EB6" s="341"/>
      <c r="EC6" s="341"/>
      <c r="ED6" s="341"/>
      <c r="EE6" s="341"/>
      <c r="EF6" s="341"/>
      <c r="EG6" s="341"/>
      <c r="EH6" s="341"/>
      <c r="EI6" s="341"/>
      <c r="EJ6" s="341"/>
      <c r="EK6" s="341"/>
      <c r="EL6" s="341"/>
      <c r="EM6" s="341"/>
      <c r="EN6" s="341"/>
      <c r="EO6" s="341"/>
      <c r="EP6" s="341"/>
      <c r="EQ6" s="341"/>
      <c r="ER6" s="341"/>
      <c r="ES6" s="341"/>
      <c r="ET6" s="341"/>
      <c r="EU6" s="341"/>
      <c r="EV6" s="341"/>
      <c r="EW6" s="341"/>
      <c r="EX6" s="341"/>
      <c r="EY6" s="341"/>
      <c r="EZ6" s="341"/>
      <c r="FA6" s="341"/>
      <c r="FB6" s="341"/>
      <c r="FC6" s="341"/>
      <c r="FD6" s="341"/>
      <c r="FE6" s="341"/>
      <c r="FF6" s="341"/>
      <c r="FG6" s="341"/>
      <c r="FH6" s="341"/>
      <c r="FI6" s="341"/>
      <c r="FJ6" s="341"/>
      <c r="FK6" s="341"/>
      <c r="FL6" s="341"/>
      <c r="FM6" s="341"/>
      <c r="FN6" s="341"/>
      <c r="FO6" s="341"/>
      <c r="FP6" s="341"/>
      <c r="FQ6" s="341"/>
      <c r="FR6" s="341"/>
      <c r="FS6" s="341"/>
      <c r="FT6" s="341"/>
      <c r="FU6" s="341"/>
      <c r="FV6" s="341"/>
      <c r="FW6" s="341"/>
      <c r="FX6" s="341"/>
      <c r="FY6" s="341"/>
      <c r="FZ6" s="341"/>
      <c r="GA6" s="341"/>
      <c r="GB6" s="341"/>
      <c r="GC6" s="341"/>
      <c r="GD6" s="341"/>
      <c r="GE6" s="341"/>
      <c r="GF6" s="341"/>
      <c r="GG6" s="341"/>
      <c r="GH6" s="341"/>
      <c r="GI6" s="341"/>
      <c r="GJ6" s="341"/>
      <c r="GK6" s="341"/>
      <c r="GL6" s="341"/>
      <c r="GM6" s="341"/>
      <c r="GN6" s="341"/>
      <c r="GO6" s="341"/>
      <c r="GP6" s="341"/>
      <c r="GQ6" s="341"/>
      <c r="GR6" s="341"/>
      <c r="GS6" s="341"/>
      <c r="GT6" s="341"/>
      <c r="GU6" s="341"/>
      <c r="GV6" s="341"/>
      <c r="GW6" s="341"/>
      <c r="GX6" s="341"/>
      <c r="GY6" s="341"/>
      <c r="GZ6" s="341"/>
      <c r="HA6" s="341"/>
      <c r="HB6" s="341"/>
      <c r="HC6" s="341"/>
      <c r="HD6" s="341"/>
      <c r="HE6" s="341"/>
      <c r="HF6" s="341"/>
      <c r="HG6" s="341"/>
      <c r="HH6" s="341"/>
      <c r="HI6" s="341"/>
      <c r="HJ6" s="341"/>
      <c r="HK6" s="341"/>
      <c r="HL6" s="341"/>
      <c r="HM6" s="341"/>
      <c r="HN6" s="341"/>
      <c r="HO6" s="341"/>
      <c r="HP6" s="341"/>
      <c r="HQ6" s="341"/>
      <c r="HR6" s="341"/>
      <c r="HS6" s="341"/>
      <c r="HT6" s="341"/>
      <c r="HU6" s="341"/>
      <c r="HV6" s="341"/>
      <c r="HW6" s="341"/>
      <c r="HX6" s="341"/>
      <c r="HY6" s="341"/>
      <c r="HZ6" s="341"/>
      <c r="IA6" s="341"/>
      <c r="IB6" s="341"/>
      <c r="IC6" s="341"/>
      <c r="ID6" s="341"/>
      <c r="IE6" s="341"/>
      <c r="IF6" s="341"/>
      <c r="IG6" s="341"/>
      <c r="IH6" s="341"/>
      <c r="II6" s="341"/>
      <c r="IJ6" s="341"/>
      <c r="IK6" s="341"/>
      <c r="IL6" s="341"/>
      <c r="IM6" s="341"/>
      <c r="IN6" s="341"/>
      <c r="IO6" s="341"/>
      <c r="IP6" s="341"/>
      <c r="IQ6" s="341"/>
      <c r="IR6" s="341"/>
      <c r="IS6" s="341"/>
      <c r="IT6" s="341"/>
    </row>
    <row r="7" spans="1:254" s="342" customFormat="1" ht="15.6" hidden="1" customHeight="1" x14ac:dyDescent="0.25">
      <c r="A7" s="331">
        <v>2006</v>
      </c>
      <c r="B7" s="343">
        <v>18647</v>
      </c>
      <c r="C7" s="333">
        <v>14440</v>
      </c>
      <c r="D7" s="334">
        <f t="shared" si="0"/>
        <v>138.89647042810941</v>
      </c>
      <c r="E7" s="335">
        <v>77382</v>
      </c>
      <c r="F7" s="335">
        <v>9681</v>
      </c>
      <c r="G7" s="336">
        <f t="shared" si="1"/>
        <v>93.120272175521265</v>
      </c>
      <c r="H7" s="337">
        <f t="shared" si="3"/>
        <v>4759</v>
      </c>
      <c r="I7" s="338">
        <f t="shared" si="2"/>
        <v>45.776198252588131</v>
      </c>
      <c r="J7" s="344">
        <v>103.96232500000001</v>
      </c>
      <c r="K7" s="340">
        <v>2.0528349346207326</v>
      </c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  <c r="AP7" s="345"/>
      <c r="AQ7" s="345"/>
      <c r="AR7" s="345"/>
      <c r="AS7" s="345"/>
      <c r="AT7" s="345"/>
      <c r="AU7" s="345"/>
      <c r="AV7" s="345"/>
      <c r="AW7" s="345"/>
      <c r="AX7" s="345"/>
      <c r="AY7" s="345"/>
      <c r="AZ7" s="345"/>
      <c r="BA7" s="345"/>
      <c r="BB7" s="345"/>
      <c r="BC7" s="345"/>
      <c r="BD7" s="345"/>
      <c r="BE7" s="345"/>
      <c r="BF7" s="345"/>
      <c r="BG7" s="345"/>
      <c r="BH7" s="345"/>
      <c r="BI7" s="345"/>
      <c r="BJ7" s="345"/>
      <c r="BK7" s="345"/>
      <c r="BL7" s="345"/>
      <c r="BM7" s="345"/>
      <c r="BN7" s="345"/>
      <c r="BO7" s="345"/>
      <c r="BP7" s="345"/>
      <c r="BQ7" s="345"/>
      <c r="BR7" s="345"/>
      <c r="BS7" s="345"/>
      <c r="BT7" s="345"/>
      <c r="BU7" s="345"/>
      <c r="BV7" s="345"/>
      <c r="BW7" s="345"/>
      <c r="BX7" s="345"/>
      <c r="BY7" s="345"/>
      <c r="BZ7" s="345"/>
      <c r="CA7" s="345"/>
      <c r="CB7" s="345"/>
      <c r="CC7" s="345"/>
      <c r="CD7" s="345"/>
      <c r="CE7" s="345"/>
      <c r="CF7" s="345"/>
      <c r="CG7" s="345"/>
      <c r="CH7" s="345"/>
      <c r="CI7" s="345"/>
      <c r="CJ7" s="345"/>
      <c r="CK7" s="345"/>
      <c r="CL7" s="345"/>
      <c r="CM7" s="345"/>
      <c r="CN7" s="345"/>
      <c r="CO7" s="345"/>
      <c r="CP7" s="345"/>
      <c r="CQ7" s="345"/>
      <c r="CR7" s="345"/>
      <c r="CS7" s="345"/>
      <c r="CT7" s="345"/>
      <c r="CU7" s="345"/>
      <c r="CV7" s="345"/>
      <c r="CW7" s="345"/>
      <c r="CX7" s="345"/>
      <c r="CY7" s="345"/>
      <c r="CZ7" s="345"/>
      <c r="DA7" s="345"/>
      <c r="DB7" s="345"/>
      <c r="DC7" s="345"/>
      <c r="DD7" s="345"/>
      <c r="DE7" s="345"/>
      <c r="DF7" s="345"/>
      <c r="DG7" s="345"/>
      <c r="DH7" s="345"/>
      <c r="DI7" s="345"/>
      <c r="DJ7" s="345"/>
      <c r="DK7" s="345"/>
      <c r="DL7" s="345"/>
      <c r="DM7" s="345"/>
      <c r="DN7" s="345"/>
      <c r="DO7" s="345"/>
      <c r="DP7" s="345"/>
      <c r="DQ7" s="345"/>
      <c r="DR7" s="345"/>
      <c r="DS7" s="345"/>
      <c r="DT7" s="345"/>
      <c r="DU7" s="345"/>
      <c r="DV7" s="345"/>
      <c r="DW7" s="345"/>
      <c r="DX7" s="345"/>
      <c r="DY7" s="345"/>
      <c r="DZ7" s="345"/>
      <c r="EA7" s="345"/>
      <c r="EB7" s="345"/>
      <c r="EC7" s="345"/>
      <c r="ED7" s="345"/>
      <c r="EE7" s="345"/>
      <c r="EF7" s="345"/>
      <c r="EG7" s="345"/>
      <c r="EH7" s="345"/>
      <c r="EI7" s="345"/>
      <c r="EJ7" s="345"/>
      <c r="EK7" s="345"/>
      <c r="EL7" s="345"/>
      <c r="EM7" s="345"/>
      <c r="EN7" s="345"/>
      <c r="EO7" s="345"/>
      <c r="EP7" s="345"/>
      <c r="EQ7" s="345"/>
      <c r="ER7" s="345"/>
      <c r="ES7" s="345"/>
      <c r="ET7" s="345"/>
      <c r="EU7" s="345"/>
      <c r="EV7" s="345"/>
      <c r="EW7" s="345"/>
      <c r="EX7" s="345"/>
      <c r="EY7" s="345"/>
      <c r="EZ7" s="345"/>
      <c r="FA7" s="345"/>
      <c r="FB7" s="345"/>
      <c r="FC7" s="345"/>
      <c r="FD7" s="345"/>
      <c r="FE7" s="345"/>
      <c r="FF7" s="345"/>
      <c r="FG7" s="345"/>
      <c r="FH7" s="345"/>
      <c r="FI7" s="345"/>
      <c r="FJ7" s="345"/>
      <c r="FK7" s="345"/>
      <c r="FL7" s="345"/>
      <c r="FM7" s="345"/>
      <c r="FN7" s="345"/>
      <c r="FO7" s="345"/>
      <c r="FP7" s="345"/>
      <c r="FQ7" s="345"/>
      <c r="FR7" s="345"/>
      <c r="FS7" s="345"/>
      <c r="FT7" s="345"/>
      <c r="FU7" s="345"/>
      <c r="FV7" s="345"/>
      <c r="FW7" s="345"/>
      <c r="FX7" s="345"/>
      <c r="FY7" s="345"/>
      <c r="FZ7" s="345"/>
      <c r="GA7" s="345"/>
      <c r="GB7" s="345"/>
      <c r="GC7" s="345"/>
      <c r="GD7" s="345"/>
      <c r="GE7" s="345"/>
      <c r="GF7" s="345"/>
      <c r="GG7" s="345"/>
      <c r="GH7" s="345"/>
      <c r="GI7" s="345"/>
      <c r="GJ7" s="345"/>
      <c r="GK7" s="345"/>
      <c r="GL7" s="345"/>
      <c r="GM7" s="345"/>
      <c r="GN7" s="345"/>
      <c r="GO7" s="345"/>
      <c r="GP7" s="345"/>
      <c r="GQ7" s="345"/>
      <c r="GR7" s="345"/>
      <c r="GS7" s="345"/>
      <c r="GT7" s="345"/>
      <c r="GU7" s="345"/>
      <c r="GV7" s="345"/>
      <c r="GW7" s="345"/>
      <c r="GX7" s="345"/>
      <c r="GY7" s="345"/>
      <c r="GZ7" s="345"/>
      <c r="HA7" s="345"/>
      <c r="HB7" s="345"/>
      <c r="HC7" s="345"/>
      <c r="HD7" s="345"/>
      <c r="HE7" s="345"/>
      <c r="HF7" s="345"/>
      <c r="HG7" s="345"/>
      <c r="HH7" s="345"/>
      <c r="HI7" s="345"/>
      <c r="HJ7" s="345"/>
      <c r="HK7" s="345"/>
      <c r="HL7" s="345"/>
      <c r="HM7" s="345"/>
      <c r="HN7" s="345"/>
      <c r="HO7" s="345"/>
      <c r="HP7" s="345"/>
      <c r="HQ7" s="345"/>
      <c r="HR7" s="345"/>
      <c r="HS7" s="345"/>
      <c r="HT7" s="345"/>
      <c r="HU7" s="345"/>
      <c r="HV7" s="345"/>
      <c r="HW7" s="345"/>
      <c r="HX7" s="345"/>
      <c r="HY7" s="345"/>
      <c r="HZ7" s="345"/>
      <c r="IA7" s="345"/>
      <c r="IB7" s="345"/>
      <c r="IC7" s="345"/>
      <c r="ID7" s="345"/>
      <c r="IE7" s="345"/>
      <c r="IF7" s="345"/>
      <c r="IG7" s="345"/>
      <c r="IH7" s="345"/>
      <c r="II7" s="345"/>
      <c r="IJ7" s="345"/>
      <c r="IK7" s="345"/>
      <c r="IL7" s="345"/>
      <c r="IM7" s="345"/>
      <c r="IN7" s="345"/>
      <c r="IO7" s="345"/>
      <c r="IP7" s="345"/>
      <c r="IQ7" s="345"/>
      <c r="IR7" s="345"/>
      <c r="IS7" s="345"/>
      <c r="IT7" s="345"/>
    </row>
    <row r="8" spans="1:254" s="342" customFormat="1" ht="15.6" hidden="1" customHeight="1" x14ac:dyDescent="0.25">
      <c r="A8" s="331">
        <v>2007</v>
      </c>
      <c r="B8" s="343">
        <v>21422</v>
      </c>
      <c r="C8" s="333">
        <v>19123</v>
      </c>
      <c r="D8" s="334">
        <f t="shared" si="0"/>
        <v>172.86608957253091</v>
      </c>
      <c r="E8" s="335">
        <v>86156</v>
      </c>
      <c r="F8" s="335">
        <v>11961</v>
      </c>
      <c r="G8" s="336">
        <f t="shared" si="1"/>
        <v>108.12379320070293</v>
      </c>
      <c r="H8" s="337">
        <f t="shared" si="3"/>
        <v>7162</v>
      </c>
      <c r="I8" s="338">
        <f t="shared" si="2"/>
        <v>64.742296371827976</v>
      </c>
      <c r="J8" s="344">
        <v>110.6232</v>
      </c>
      <c r="K8" s="340">
        <v>2.2533388905388807</v>
      </c>
    </row>
    <row r="9" spans="1:254" s="342" customFormat="1" ht="15.6" hidden="1" customHeight="1" x14ac:dyDescent="0.25">
      <c r="A9" s="331">
        <v>2008</v>
      </c>
      <c r="B9" s="343">
        <v>20594</v>
      </c>
      <c r="C9" s="333">
        <v>19077</v>
      </c>
      <c r="D9" s="334">
        <f t="shared" si="0"/>
        <v>176.09468023666366</v>
      </c>
      <c r="E9" s="346">
        <v>76266</v>
      </c>
      <c r="F9" s="335">
        <v>12521</v>
      </c>
      <c r="G9" s="336">
        <f t="shared" si="1"/>
        <v>115.57799922646463</v>
      </c>
      <c r="H9" s="337">
        <f t="shared" si="3"/>
        <v>6556</v>
      </c>
      <c r="I9" s="338">
        <f t="shared" si="2"/>
        <v>60.516681010199029</v>
      </c>
      <c r="J9" s="339">
        <v>108.33376666666668</v>
      </c>
      <c r="K9" s="340">
        <v>2.1577161301232763</v>
      </c>
    </row>
    <row r="10" spans="1:254" s="342" customFormat="1" ht="15.6" hidden="1" customHeight="1" x14ac:dyDescent="0.25">
      <c r="A10" s="331">
        <v>2009</v>
      </c>
      <c r="B10" s="343">
        <v>18714</v>
      </c>
      <c r="C10" s="333">
        <v>21015</v>
      </c>
      <c r="D10" s="334">
        <f t="shared" si="0"/>
        <v>182.82689926188127</v>
      </c>
      <c r="E10" s="346">
        <v>75411</v>
      </c>
      <c r="F10" s="335">
        <v>13939</v>
      </c>
      <c r="G10" s="336">
        <f t="shared" si="1"/>
        <v>121.26691167315551</v>
      </c>
      <c r="H10" s="337">
        <f t="shared" si="3"/>
        <v>7076</v>
      </c>
      <c r="I10" s="338">
        <f t="shared" si="2"/>
        <v>61.559987588725754</v>
      </c>
      <c r="J10" s="339">
        <v>114.94479250505755</v>
      </c>
      <c r="K10" s="340">
        <v>2.5685421912350619</v>
      </c>
    </row>
    <row r="11" spans="1:254" s="342" customFormat="1" ht="15.6" customHeight="1" x14ac:dyDescent="0.25">
      <c r="A11" s="331">
        <v>2010</v>
      </c>
      <c r="B11" s="333">
        <v>18325</v>
      </c>
      <c r="C11" s="333">
        <v>19834</v>
      </c>
      <c r="D11" s="334">
        <f t="shared" si="0"/>
        <v>175.42169065507983</v>
      </c>
      <c r="E11" s="335">
        <v>80013.042000000016</v>
      </c>
      <c r="F11" s="335">
        <v>14162</v>
      </c>
      <c r="G11" s="336">
        <f t="shared" si="1"/>
        <v>125.25572164249473</v>
      </c>
      <c r="H11" s="337">
        <f t="shared" si="3"/>
        <v>5672</v>
      </c>
      <c r="I11" s="338">
        <f t="shared" si="2"/>
        <v>50.165969012585094</v>
      </c>
      <c r="J11" s="339">
        <v>113.06469528331188</v>
      </c>
      <c r="K11" s="340">
        <v>2.1151295431946484</v>
      </c>
    </row>
    <row r="12" spans="1:254" s="342" customFormat="1" ht="15.6" hidden="1" customHeight="1" x14ac:dyDescent="0.25">
      <c r="A12" s="347">
        <v>2011</v>
      </c>
      <c r="B12" s="333">
        <v>18462</v>
      </c>
      <c r="C12" s="333">
        <v>21876</v>
      </c>
      <c r="D12" s="334">
        <f t="shared" si="0"/>
        <v>197.85609771619767</v>
      </c>
      <c r="E12" s="335">
        <v>81957</v>
      </c>
      <c r="F12" s="335">
        <v>16240</v>
      </c>
      <c r="G12" s="336">
        <f t="shared" si="1"/>
        <v>146.88165235468321</v>
      </c>
      <c r="H12" s="337">
        <f t="shared" si="3"/>
        <v>5636</v>
      </c>
      <c r="I12" s="338">
        <f t="shared" si="2"/>
        <v>50.974445361514448</v>
      </c>
      <c r="J12" s="339">
        <v>110.56520497729953</v>
      </c>
      <c r="K12" s="340">
        <v>1.9750619502222746</v>
      </c>
    </row>
    <row r="13" spans="1:254" s="342" customFormat="1" ht="15.6" hidden="1" customHeight="1" x14ac:dyDescent="0.25">
      <c r="A13" s="347">
        <v>2012</v>
      </c>
      <c r="B13" s="343">
        <v>18631</v>
      </c>
      <c r="C13" s="333">
        <v>26363</v>
      </c>
      <c r="D13" s="334">
        <f t="shared" si="0"/>
        <v>206.60115330427467</v>
      </c>
      <c r="E13" s="335">
        <v>71413</v>
      </c>
      <c r="F13" s="335">
        <v>17401</v>
      </c>
      <c r="G13" s="336">
        <f t="shared" si="1"/>
        <v>136.36788941500146</v>
      </c>
      <c r="H13" s="337">
        <f t="shared" si="3"/>
        <v>8962</v>
      </c>
      <c r="I13" s="338">
        <f t="shared" si="2"/>
        <v>70.233263889273204</v>
      </c>
      <c r="J13" s="339">
        <v>127.60335350680997</v>
      </c>
      <c r="K13" s="340">
        <v>2.2504307768691421</v>
      </c>
    </row>
    <row r="14" spans="1:254" s="342" customFormat="1" ht="15.6" hidden="1" customHeight="1" x14ac:dyDescent="0.25">
      <c r="A14" s="347">
        <v>2013</v>
      </c>
      <c r="B14" s="343">
        <v>23910</v>
      </c>
      <c r="C14" s="333">
        <v>31792</v>
      </c>
      <c r="D14" s="334">
        <f t="shared" si="0"/>
        <v>246.23983055262809</v>
      </c>
      <c r="E14" s="335">
        <v>78401</v>
      </c>
      <c r="F14" s="335">
        <v>21119</v>
      </c>
      <c r="G14" s="336">
        <f t="shared" si="1"/>
        <v>163.57382301965754</v>
      </c>
      <c r="H14" s="337">
        <f t="shared" si="3"/>
        <v>10673</v>
      </c>
      <c r="I14" s="338">
        <f t="shared" si="2"/>
        <v>82.666007532970553</v>
      </c>
      <c r="J14" s="339">
        <v>129.10990041152255</v>
      </c>
      <c r="K14" s="340">
        <v>2.4600385340483153</v>
      </c>
    </row>
    <row r="15" spans="1:254" s="342" customFormat="1" ht="15.6" customHeight="1" x14ac:dyDescent="0.25">
      <c r="A15" s="347">
        <v>2014</v>
      </c>
      <c r="B15" s="343">
        <v>26320</v>
      </c>
      <c r="C15" s="333">
        <v>34797</v>
      </c>
      <c r="D15" s="334">
        <f t="shared" si="0"/>
        <v>266.51993850902778</v>
      </c>
      <c r="E15" s="335">
        <v>78712</v>
      </c>
      <c r="F15" s="335">
        <v>18860</v>
      </c>
      <c r="G15" s="336">
        <f t="shared" si="1"/>
        <v>144.45400581315241</v>
      </c>
      <c r="H15" s="337">
        <f t="shared" si="3"/>
        <v>15937</v>
      </c>
      <c r="I15" s="338">
        <f t="shared" si="2"/>
        <v>122.06593269587539</v>
      </c>
      <c r="J15" s="339">
        <v>130.56058842975204</v>
      </c>
      <c r="K15" s="340">
        <v>2.4130667632866269</v>
      </c>
    </row>
    <row r="16" spans="1:254" s="342" customFormat="1" ht="15.6" customHeight="1" x14ac:dyDescent="0.25">
      <c r="A16" s="347" t="s">
        <v>195</v>
      </c>
      <c r="B16" s="343">
        <v>17461</v>
      </c>
      <c r="C16" s="333">
        <v>24716</v>
      </c>
      <c r="D16" s="334">
        <f t="shared" si="0"/>
        <v>181.81846436721602</v>
      </c>
      <c r="E16" s="335">
        <v>120046</v>
      </c>
      <c r="F16" s="335">
        <v>30729</v>
      </c>
      <c r="G16" s="336">
        <f t="shared" si="1"/>
        <v>226.05193362761696</v>
      </c>
      <c r="H16" s="337">
        <f>+C16-F16</f>
        <v>-6013</v>
      </c>
      <c r="I16" s="338">
        <f t="shared" si="2"/>
        <v>-44.233469260400952</v>
      </c>
      <c r="J16" s="339">
        <v>135.93778874999992</v>
      </c>
      <c r="K16" s="340">
        <v>1.7804769702348449</v>
      </c>
    </row>
    <row r="17" spans="1:20" s="341" customFormat="1" ht="15.6" customHeight="1" x14ac:dyDescent="0.25">
      <c r="A17" s="347" t="s">
        <v>194</v>
      </c>
      <c r="B17" s="343">
        <v>17593</v>
      </c>
      <c r="C17" s="333">
        <v>26802</v>
      </c>
      <c r="D17" s="334">
        <f t="shared" si="0"/>
        <v>184.07760133469827</v>
      </c>
      <c r="E17" s="335">
        <v>115693</v>
      </c>
      <c r="F17" s="335">
        <v>35172</v>
      </c>
      <c r="G17" s="336">
        <f t="shared" si="1"/>
        <v>241.56321894425818</v>
      </c>
      <c r="H17" s="337">
        <f t="shared" si="3"/>
        <v>-8370</v>
      </c>
      <c r="I17" s="338">
        <f t="shared" si="2"/>
        <v>-57.485617609559903</v>
      </c>
      <c r="J17" s="339">
        <v>145.60163651452294</v>
      </c>
      <c r="K17" s="340">
        <v>1.8016075342501892</v>
      </c>
    </row>
    <row r="18" spans="1:20" s="348" customFormat="1" ht="15.6" customHeight="1" x14ac:dyDescent="0.25">
      <c r="A18" s="347">
        <v>2017</v>
      </c>
      <c r="B18" s="343">
        <v>24827</v>
      </c>
      <c r="C18" s="333">
        <v>39230</v>
      </c>
      <c r="D18" s="334">
        <f t="shared" si="0"/>
        <v>257.31754517315147</v>
      </c>
      <c r="E18" s="335">
        <v>106020</v>
      </c>
      <c r="F18" s="335">
        <v>33969</v>
      </c>
      <c r="G18" s="336">
        <f t="shared" si="1"/>
        <v>222.80957665018562</v>
      </c>
      <c r="H18" s="337">
        <f t="shared" si="3"/>
        <v>5261</v>
      </c>
      <c r="I18" s="338">
        <f t="shared" si="2"/>
        <v>34.507968522965839</v>
      </c>
      <c r="J18" s="339">
        <v>152.45754024896263</v>
      </c>
      <c r="K18" s="340">
        <v>2.2999999999999998</v>
      </c>
    </row>
    <row r="19" spans="1:20" s="342" customFormat="1" ht="15.75" x14ac:dyDescent="0.25">
      <c r="A19" s="347">
        <v>2018</v>
      </c>
      <c r="B19" s="343">
        <v>27998.1</v>
      </c>
      <c r="C19" s="333">
        <v>47948.6</v>
      </c>
      <c r="D19" s="334">
        <f t="shared" si="0"/>
        <v>294.99569336778637</v>
      </c>
      <c r="E19" s="335">
        <v>84463.1</v>
      </c>
      <c r="F19" s="335">
        <v>32726.400000000001</v>
      </c>
      <c r="G19" s="336">
        <f t="shared" si="1"/>
        <v>201.343669250646</v>
      </c>
      <c r="H19" s="337">
        <f>+C19-F19</f>
        <v>15222.199999999997</v>
      </c>
      <c r="I19" s="338">
        <f t="shared" si="2"/>
        <v>93.652024117140385</v>
      </c>
      <c r="J19" s="339">
        <v>162.54</v>
      </c>
      <c r="K19" s="340">
        <v>2.5</v>
      </c>
    </row>
    <row r="20" spans="1:20" s="342" customFormat="1" ht="15.75" x14ac:dyDescent="0.25">
      <c r="A20" s="347">
        <v>2019</v>
      </c>
      <c r="B20" s="343">
        <v>28770.799999999999</v>
      </c>
      <c r="C20" s="333">
        <v>53482.9</v>
      </c>
      <c r="D20" s="334">
        <f t="shared" si="0"/>
        <v>299.15884316603422</v>
      </c>
      <c r="E20" s="335">
        <v>95636.9</v>
      </c>
      <c r="F20" s="335">
        <v>38952.400000000001</v>
      </c>
      <c r="G20" s="336">
        <f t="shared" si="1"/>
        <v>217.88188229397866</v>
      </c>
      <c r="H20" s="337">
        <f>+C20-F20</f>
        <v>14530.5</v>
      </c>
      <c r="I20" s="338">
        <f t="shared" si="2"/>
        <v>81.276960872055554</v>
      </c>
      <c r="J20" s="339">
        <v>178.77760000000001</v>
      </c>
      <c r="K20" s="349">
        <v>1.54</v>
      </c>
    </row>
    <row r="21" spans="1:20" s="342" customFormat="1" ht="15.75" x14ac:dyDescent="0.25">
      <c r="A21" s="347">
        <v>2020</v>
      </c>
      <c r="B21" s="343">
        <v>21298.340254999999</v>
      </c>
      <c r="C21" s="333">
        <v>39873.974728000001</v>
      </c>
      <c r="D21" s="334">
        <f t="shared" si="0"/>
        <v>214.92646618924365</v>
      </c>
      <c r="E21" s="335">
        <v>85809.110189000014</v>
      </c>
      <c r="F21" s="335">
        <v>35504.318630000002</v>
      </c>
      <c r="G21" s="336">
        <f t="shared" si="1"/>
        <v>191.37339052994818</v>
      </c>
      <c r="H21" s="337">
        <f>+C21-F21</f>
        <v>4369.6560979999995</v>
      </c>
      <c r="I21" s="338">
        <f t="shared" si="2"/>
        <v>23.553075659295462</v>
      </c>
      <c r="J21" s="339">
        <v>185.52379999999999</v>
      </c>
      <c r="K21" s="350">
        <v>2.17</v>
      </c>
    </row>
    <row r="22" spans="1:20" s="314" customFormat="1" ht="15.75" x14ac:dyDescent="0.25">
      <c r="A22" s="347">
        <v>2021</v>
      </c>
      <c r="B22" s="351">
        <v>26749.257730000001</v>
      </c>
      <c r="C22" s="352">
        <v>63222.485357000005</v>
      </c>
      <c r="D22" s="334">
        <v>317.88876015787105</v>
      </c>
      <c r="E22" s="335">
        <v>56176.253699999994</v>
      </c>
      <c r="F22" s="335">
        <v>25080.017694999999</v>
      </c>
      <c r="G22" s="336">
        <v>126.10475030808452</v>
      </c>
      <c r="H22" s="337">
        <v>38142.46766200001</v>
      </c>
      <c r="I22" s="353">
        <f t="shared" si="2"/>
        <v>191.78400984978651</v>
      </c>
      <c r="J22" s="354">
        <v>198.88241825726155</v>
      </c>
      <c r="K22" s="340">
        <f>63.222/2445.5*100</f>
        <v>2.5852381925986507</v>
      </c>
    </row>
    <row r="23" spans="1:20" s="314" customFormat="1" ht="15.75" x14ac:dyDescent="0.25">
      <c r="A23" s="347">
        <v>2022</v>
      </c>
      <c r="B23" s="351">
        <v>25729.91779</v>
      </c>
      <c r="C23" s="352">
        <v>97242.840004999991</v>
      </c>
      <c r="D23" s="334">
        <v>302.180355898014</v>
      </c>
      <c r="E23" s="335">
        <v>41736.698850000001</v>
      </c>
      <c r="F23" s="335">
        <v>21664.171259999999</v>
      </c>
      <c r="G23" s="336">
        <v>70.332682328438111</v>
      </c>
      <c r="H23" s="337">
        <v>75578.668744999988</v>
      </c>
      <c r="I23" s="353">
        <f>+D23-G23</f>
        <v>231.84767356957587</v>
      </c>
      <c r="J23" s="355">
        <v>324.55059916666653</v>
      </c>
      <c r="K23" s="340">
        <v>2.4</v>
      </c>
    </row>
    <row r="24" spans="1:20" s="348" customFormat="1" ht="15.75" x14ac:dyDescent="0.25">
      <c r="A24" s="84">
        <v>2023</v>
      </c>
      <c r="B24" s="356">
        <v>24503.15367</v>
      </c>
      <c r="C24" s="357">
        <v>99118.048064846007</v>
      </c>
      <c r="D24" s="364">
        <v>302.66354860267199</v>
      </c>
      <c r="E24" s="358">
        <v>48808.174154999993</v>
      </c>
      <c r="F24" s="358">
        <v>26733.741278000001</v>
      </c>
      <c r="G24" s="359">
        <v>82.171317654175297</v>
      </c>
      <c r="H24" s="360">
        <f>+C24-F24</f>
        <v>72384.306786846006</v>
      </c>
      <c r="I24" s="361">
        <f>+D24-G24</f>
        <v>220.49223094849668</v>
      </c>
      <c r="J24" s="362">
        <v>327.53305661157032</v>
      </c>
      <c r="K24" s="363">
        <v>2.2999999999999998</v>
      </c>
    </row>
    <row r="25" spans="1:20" s="348" customFormat="1" ht="15.75" x14ac:dyDescent="0.25">
      <c r="A25" s="365">
        <v>2024</v>
      </c>
      <c r="B25" s="366">
        <v>22556.264409999992</v>
      </c>
      <c r="C25" s="367">
        <v>86240.907007049187</v>
      </c>
      <c r="D25" s="368">
        <v>285.16266026999801</v>
      </c>
      <c r="E25" s="369">
        <v>58351.322976999996</v>
      </c>
      <c r="F25" s="369">
        <v>36671.735484000004</v>
      </c>
      <c r="G25" s="370">
        <v>121.554561851206</v>
      </c>
      <c r="H25" s="360">
        <f>+C25-F25</f>
        <v>49569.171523049183</v>
      </c>
      <c r="I25" s="361">
        <f>+D25-G25</f>
        <v>163.608098418792</v>
      </c>
      <c r="J25" s="371">
        <v>302.11804669421502</v>
      </c>
      <c r="K25" s="372" t="s">
        <v>163</v>
      </c>
    </row>
    <row r="26" spans="1:20" s="348" customFormat="1" ht="15.75" x14ac:dyDescent="0.25">
      <c r="A26" s="365" t="s">
        <v>206</v>
      </c>
      <c r="B26" s="366">
        <v>9290.2136799999989</v>
      </c>
      <c r="C26" s="367">
        <v>32955.480418717547</v>
      </c>
      <c r="D26" s="368">
        <v>110.81315288478703</v>
      </c>
      <c r="E26" s="369">
        <v>22185.559750000004</v>
      </c>
      <c r="F26" s="369">
        <v>13040.431132000002</v>
      </c>
      <c r="G26" s="370">
        <v>43.872242927716378</v>
      </c>
      <c r="H26" s="360">
        <f>+C26-F26</f>
        <v>19915.049286717545</v>
      </c>
      <c r="I26" s="361">
        <f>+D26-G26</f>
        <v>66.940909957070659</v>
      </c>
      <c r="J26" s="371">
        <f>+'T10 MONTHLY SUMMARY'!H86</f>
        <v>297.37099093106701</v>
      </c>
      <c r="K26" s="372" t="s">
        <v>163</v>
      </c>
    </row>
    <row r="27" spans="1:20" s="85" customFormat="1" ht="15.75" x14ac:dyDescent="0.25">
      <c r="A27" s="82" t="s">
        <v>192</v>
      </c>
      <c r="B27" s="81"/>
      <c r="C27" s="81"/>
      <c r="D27" s="81"/>
      <c r="E27" s="81"/>
      <c r="F27" s="81"/>
      <c r="G27" s="81"/>
      <c r="H27" s="81"/>
      <c r="I27" s="81"/>
      <c r="J27" s="81"/>
    </row>
    <row r="28" spans="1:20" s="85" customFormat="1" ht="15.75" x14ac:dyDescent="0.25">
      <c r="A28" s="225" t="s">
        <v>97</v>
      </c>
      <c r="B28" s="81"/>
      <c r="C28" s="81"/>
      <c r="D28" s="81"/>
      <c r="E28" s="301"/>
      <c r="F28" s="81"/>
      <c r="G28" s="81"/>
      <c r="H28" s="81"/>
      <c r="I28" s="81"/>
      <c r="J28" s="81"/>
    </row>
    <row r="29" spans="1:20" customFormat="1" ht="15.75" x14ac:dyDescent="0.25">
      <c r="A29" s="32" t="s">
        <v>193</v>
      </c>
      <c r="B29" s="11"/>
      <c r="C29" s="3"/>
      <c r="D29" s="3"/>
      <c r="E29" s="28"/>
      <c r="F29" s="28"/>
      <c r="G29" s="116"/>
      <c r="H29" s="116"/>
      <c r="I29" s="116"/>
      <c r="J29" s="116"/>
      <c r="K29" s="116"/>
      <c r="L29" s="116"/>
      <c r="M29" s="28"/>
      <c r="N29" s="28"/>
      <c r="O29" s="28"/>
      <c r="P29" s="116"/>
      <c r="S29" s="44"/>
    </row>
    <row r="30" spans="1:20" ht="15" x14ac:dyDescent="0.25">
      <c r="A30" s="85"/>
      <c r="B30" s="181"/>
      <c r="C30" s="286"/>
      <c r="D30" s="181"/>
      <c r="E30" s="317"/>
      <c r="F30" s="317"/>
      <c r="G30" s="318"/>
      <c r="H30" s="319"/>
      <c r="I30" s="285"/>
      <c r="J30" s="158"/>
      <c r="K30" s="183"/>
      <c r="L30" s="63"/>
      <c r="M30" s="63"/>
      <c r="N30" s="63"/>
      <c r="O30" s="63"/>
      <c r="P30" s="63"/>
      <c r="Q30" s="63"/>
      <c r="R30" s="63"/>
      <c r="S30" s="63"/>
      <c r="T30" s="63"/>
    </row>
    <row r="31" spans="1:20" ht="15" x14ac:dyDescent="0.25">
      <c r="A31" s="85"/>
      <c r="B31" s="85"/>
      <c r="C31" s="85"/>
      <c r="D31" s="85"/>
      <c r="E31" s="320"/>
      <c r="F31" s="320"/>
      <c r="G31" s="318"/>
      <c r="H31" s="319"/>
      <c r="I31" s="85"/>
      <c r="J31" s="85"/>
      <c r="L31" s="63"/>
      <c r="M31" s="63"/>
      <c r="N31" s="63"/>
      <c r="O31" s="63"/>
      <c r="P31" s="63"/>
      <c r="Q31" s="63"/>
      <c r="R31" s="63"/>
      <c r="S31" s="63"/>
      <c r="T31" s="63"/>
    </row>
    <row r="32" spans="1:20" s="314" customFormat="1" ht="15.75" x14ac:dyDescent="0.25">
      <c r="A32" s="398"/>
      <c r="B32" s="399"/>
      <c r="C32" s="400"/>
      <c r="D32" s="401"/>
      <c r="E32" s="402"/>
      <c r="F32" s="402"/>
      <c r="G32" s="403"/>
      <c r="H32" s="404"/>
      <c r="I32" s="405"/>
      <c r="J32" s="406"/>
      <c r="K32" s="407"/>
    </row>
    <row r="33" spans="1:20" s="314" customFormat="1" ht="15.75" x14ac:dyDescent="0.25">
      <c r="A33" s="398"/>
      <c r="B33" s="399"/>
      <c r="C33" s="400"/>
      <c r="D33" s="401"/>
      <c r="E33" s="402"/>
      <c r="F33" s="402"/>
      <c r="G33" s="403"/>
      <c r="H33" s="404"/>
      <c r="I33" s="405"/>
      <c r="J33" s="408"/>
      <c r="K33" s="407"/>
    </row>
    <row r="34" spans="1:20" s="348" customFormat="1" ht="15.75" x14ac:dyDescent="0.25">
      <c r="A34" s="388"/>
      <c r="B34" s="389"/>
      <c r="C34" s="390"/>
      <c r="D34" s="391"/>
      <c r="E34" s="392"/>
      <c r="F34" s="392"/>
      <c r="G34" s="393"/>
      <c r="H34" s="394"/>
      <c r="I34" s="395"/>
      <c r="J34" s="396"/>
      <c r="K34" s="397"/>
    </row>
    <row r="35" spans="1:20" s="348" customFormat="1" ht="15.75" x14ac:dyDescent="0.25">
      <c r="A35" s="388"/>
      <c r="B35" s="389"/>
      <c r="C35" s="390"/>
      <c r="D35" s="391"/>
      <c r="E35" s="392"/>
      <c r="F35" s="392"/>
      <c r="G35" s="393"/>
      <c r="H35" s="394"/>
      <c r="I35" s="395"/>
      <c r="J35" s="396"/>
      <c r="K35" s="397"/>
    </row>
    <row r="36" spans="1:20" x14ac:dyDescent="0.2">
      <c r="A36" s="85"/>
      <c r="B36" s="85"/>
      <c r="C36" s="85"/>
      <c r="D36" s="85"/>
      <c r="E36" s="85"/>
      <c r="F36" s="85"/>
      <c r="G36" s="85"/>
      <c r="H36" s="85"/>
      <c r="I36" s="85"/>
      <c r="J36" s="85"/>
      <c r="L36" s="63"/>
      <c r="M36" s="63"/>
      <c r="N36" s="63"/>
      <c r="O36" s="63"/>
      <c r="P36" s="63"/>
      <c r="Q36" s="63"/>
      <c r="R36" s="63"/>
      <c r="S36" s="63"/>
      <c r="T36" s="63"/>
    </row>
    <row r="37" spans="1:20" x14ac:dyDescent="0.2">
      <c r="A37" s="85"/>
      <c r="B37" s="299"/>
      <c r="C37" s="299"/>
      <c r="D37" s="299"/>
      <c r="E37" s="299"/>
      <c r="F37" s="299"/>
      <c r="G37" s="299"/>
      <c r="H37" s="299"/>
      <c r="I37" s="299"/>
      <c r="J37" s="299"/>
      <c r="L37" s="63"/>
      <c r="M37" s="63"/>
      <c r="N37" s="63"/>
      <c r="O37" s="63"/>
      <c r="P37" s="63"/>
      <c r="Q37" s="63"/>
      <c r="R37" s="63"/>
      <c r="S37" s="63"/>
      <c r="T37" s="63"/>
    </row>
    <row r="38" spans="1:20" x14ac:dyDescent="0.2">
      <c r="A38" s="85"/>
      <c r="B38" s="299"/>
      <c r="C38" s="299"/>
      <c r="D38" s="299"/>
      <c r="E38" s="299"/>
      <c r="F38" s="299"/>
      <c r="G38" s="299"/>
      <c r="H38" s="299"/>
      <c r="I38" s="299"/>
      <c r="J38" s="299"/>
      <c r="L38" s="63"/>
      <c r="M38" s="63"/>
      <c r="N38" s="63"/>
      <c r="O38" s="63"/>
      <c r="P38" s="63"/>
      <c r="Q38" s="63"/>
      <c r="R38" s="63"/>
      <c r="S38" s="63"/>
      <c r="T38" s="63"/>
    </row>
    <row r="39" spans="1:20" x14ac:dyDescent="0.2">
      <c r="A39" s="85"/>
      <c r="B39" s="299"/>
      <c r="C39" s="299"/>
      <c r="D39" s="299"/>
      <c r="E39" s="299"/>
      <c r="F39" s="299"/>
      <c r="G39" s="299"/>
      <c r="H39" s="299"/>
      <c r="I39" s="299"/>
      <c r="J39" s="299"/>
      <c r="L39" s="63"/>
      <c r="M39" s="63"/>
      <c r="N39" s="63"/>
      <c r="O39" s="63"/>
      <c r="P39" s="63"/>
      <c r="Q39" s="63"/>
      <c r="R39" s="63"/>
      <c r="S39" s="63"/>
      <c r="T39" s="63"/>
    </row>
    <row r="40" spans="1:20" x14ac:dyDescent="0.2">
      <c r="A40" s="85"/>
      <c r="B40" s="299"/>
      <c r="C40" s="299"/>
      <c r="D40" s="299"/>
      <c r="E40" s="299"/>
      <c r="F40" s="299"/>
      <c r="G40" s="299"/>
      <c r="H40" s="299"/>
      <c r="I40" s="299"/>
      <c r="J40" s="299"/>
      <c r="L40" s="63"/>
      <c r="M40" s="63"/>
      <c r="N40" s="63"/>
      <c r="O40" s="63"/>
      <c r="P40" s="63"/>
      <c r="Q40" s="63"/>
      <c r="R40" s="63"/>
      <c r="S40" s="63"/>
      <c r="T40" s="63"/>
    </row>
    <row r="41" spans="1:20" x14ac:dyDescent="0.2">
      <c r="A41" s="85"/>
      <c r="B41" s="85"/>
      <c r="C41" s="85"/>
      <c r="D41" s="85"/>
      <c r="E41" s="85"/>
      <c r="F41" s="85"/>
      <c r="G41" s="85"/>
      <c r="H41" s="85"/>
      <c r="I41" s="85"/>
      <c r="J41" s="85"/>
      <c r="L41" s="63"/>
      <c r="M41" s="63"/>
      <c r="N41" s="63"/>
      <c r="O41" s="63"/>
      <c r="P41" s="63"/>
      <c r="Q41" s="63"/>
      <c r="R41" s="63"/>
      <c r="S41" s="63"/>
      <c r="T41" s="63"/>
    </row>
    <row r="42" spans="1:20" x14ac:dyDescent="0.2">
      <c r="A42" s="85"/>
      <c r="B42" s="85"/>
      <c r="C42" s="85"/>
      <c r="D42" s="85"/>
      <c r="E42" s="85"/>
      <c r="F42" s="85"/>
      <c r="G42" s="85"/>
      <c r="H42" s="85"/>
      <c r="I42" s="85"/>
      <c r="J42" s="85"/>
      <c r="L42" s="63"/>
      <c r="M42" s="63"/>
      <c r="N42" s="63"/>
      <c r="O42" s="63"/>
      <c r="P42" s="63"/>
      <c r="Q42" s="63"/>
      <c r="R42" s="63"/>
      <c r="S42" s="63"/>
      <c r="T42" s="63"/>
    </row>
    <row r="43" spans="1:20" x14ac:dyDescent="0.2">
      <c r="A43" s="85"/>
      <c r="B43" s="85"/>
      <c r="C43" s="85"/>
      <c r="D43" s="85"/>
      <c r="E43" s="85"/>
      <c r="F43" s="85"/>
      <c r="G43" s="85"/>
      <c r="H43" s="85"/>
      <c r="I43" s="85"/>
      <c r="J43" s="85"/>
      <c r="L43" s="63"/>
      <c r="M43" s="63"/>
      <c r="N43" s="63"/>
      <c r="O43" s="63"/>
      <c r="P43" s="63"/>
      <c r="Q43" s="63"/>
      <c r="R43" s="63"/>
      <c r="S43" s="63"/>
      <c r="T43" s="63"/>
    </row>
    <row r="44" spans="1:20" x14ac:dyDescent="0.2">
      <c r="A44" s="85"/>
      <c r="B44" s="85"/>
      <c r="C44" s="85"/>
      <c r="D44" s="85"/>
      <c r="E44" s="85"/>
      <c r="F44" s="85"/>
      <c r="G44" s="85"/>
      <c r="H44" s="85"/>
      <c r="I44" s="85"/>
      <c r="J44" s="85"/>
      <c r="L44" s="63"/>
      <c r="M44" s="63"/>
      <c r="N44" s="63"/>
      <c r="O44" s="63"/>
      <c r="P44" s="63"/>
      <c r="Q44" s="63"/>
      <c r="R44" s="63"/>
      <c r="S44" s="63"/>
      <c r="T44" s="63"/>
    </row>
    <row r="45" spans="1:20" x14ac:dyDescent="0.2">
      <c r="A45" s="85"/>
      <c r="B45" s="85"/>
      <c r="C45" s="85"/>
      <c r="D45" s="85"/>
      <c r="E45" s="85"/>
      <c r="F45" s="85"/>
      <c r="G45" s="85"/>
      <c r="H45" s="85"/>
      <c r="I45" s="85"/>
      <c r="J45" s="85"/>
      <c r="L45" s="63"/>
      <c r="M45" s="63"/>
      <c r="N45" s="63"/>
      <c r="O45" s="63"/>
      <c r="P45" s="63"/>
      <c r="Q45" s="63"/>
      <c r="R45" s="63"/>
      <c r="S45" s="63"/>
      <c r="T45" s="63"/>
    </row>
    <row r="46" spans="1:20" x14ac:dyDescent="0.2">
      <c r="A46" s="85"/>
      <c r="B46" s="85"/>
      <c r="C46" s="85"/>
      <c r="D46" s="85"/>
      <c r="E46" s="85"/>
      <c r="F46" s="85"/>
      <c r="G46" s="85"/>
      <c r="H46" s="85"/>
      <c r="I46" s="85"/>
      <c r="J46" s="85"/>
      <c r="L46" s="63"/>
      <c r="M46" s="63"/>
      <c r="N46" s="63"/>
      <c r="O46" s="63"/>
      <c r="P46" s="63"/>
      <c r="Q46" s="63"/>
      <c r="R46" s="63"/>
      <c r="S46" s="63"/>
      <c r="T46" s="63"/>
    </row>
    <row r="47" spans="1:20" x14ac:dyDescent="0.2">
      <c r="A47" s="85"/>
      <c r="B47" s="85"/>
      <c r="C47" s="85"/>
      <c r="D47" s="85"/>
      <c r="E47" s="85"/>
      <c r="F47" s="85"/>
      <c r="G47" s="85"/>
      <c r="H47" s="85"/>
      <c r="I47" s="85"/>
      <c r="J47" s="85"/>
      <c r="L47" s="63"/>
      <c r="M47" s="63"/>
      <c r="N47" s="63"/>
      <c r="O47" s="63"/>
      <c r="P47" s="63"/>
      <c r="Q47" s="63"/>
      <c r="R47" s="63"/>
      <c r="S47" s="63"/>
      <c r="T47" s="63"/>
    </row>
    <row r="48" spans="1:20" x14ac:dyDescent="0.2">
      <c r="A48" s="85"/>
      <c r="B48" s="85"/>
      <c r="C48" s="85"/>
      <c r="D48" s="85"/>
      <c r="E48" s="85"/>
      <c r="F48" s="85"/>
      <c r="G48" s="85"/>
      <c r="H48" s="85"/>
      <c r="I48" s="85"/>
      <c r="J48" s="85"/>
      <c r="L48" s="63"/>
      <c r="M48" s="63"/>
      <c r="N48" s="63"/>
      <c r="O48" s="63"/>
      <c r="P48" s="63"/>
      <c r="Q48" s="63"/>
      <c r="R48" s="63"/>
      <c r="S48" s="63"/>
      <c r="T48" s="63"/>
    </row>
    <row r="49" spans="1:20" x14ac:dyDescent="0.2">
      <c r="A49" s="85"/>
      <c r="B49" s="85"/>
      <c r="C49" s="85"/>
      <c r="D49" s="85"/>
      <c r="E49" s="85"/>
      <c r="F49" s="85"/>
      <c r="G49" s="85"/>
      <c r="H49" s="85"/>
      <c r="I49" s="85"/>
      <c r="J49" s="85"/>
      <c r="L49" s="63"/>
      <c r="M49" s="63"/>
      <c r="N49" s="63"/>
      <c r="O49" s="63"/>
      <c r="P49" s="63"/>
      <c r="Q49" s="63"/>
      <c r="R49" s="63"/>
      <c r="S49" s="63"/>
      <c r="T49" s="63"/>
    </row>
    <row r="50" spans="1:20" x14ac:dyDescent="0.2">
      <c r="A50" s="85"/>
      <c r="B50" s="85"/>
      <c r="C50" s="85"/>
      <c r="D50" s="85"/>
      <c r="E50" s="85"/>
      <c r="F50" s="85"/>
      <c r="G50" s="85"/>
      <c r="H50" s="85"/>
      <c r="I50" s="85"/>
      <c r="J50" s="85"/>
      <c r="L50" s="63"/>
      <c r="M50" s="63"/>
      <c r="N50" s="63"/>
      <c r="O50" s="63"/>
      <c r="P50" s="63"/>
      <c r="Q50" s="63"/>
      <c r="R50" s="63"/>
      <c r="S50" s="63"/>
      <c r="T50" s="63"/>
    </row>
    <row r="51" spans="1:20" x14ac:dyDescent="0.2">
      <c r="A51" s="85"/>
      <c r="B51" s="85"/>
      <c r="C51" s="85"/>
      <c r="D51" s="85"/>
      <c r="E51" s="85"/>
      <c r="F51" s="85"/>
      <c r="G51" s="85"/>
      <c r="H51" s="85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pans="1:20" x14ac:dyDescent="0.2">
      <c r="A52" s="85"/>
      <c r="B52" s="85"/>
      <c r="C52" s="85"/>
      <c r="D52" s="85"/>
      <c r="E52" s="85"/>
      <c r="F52" s="85"/>
      <c r="G52" s="85"/>
      <c r="H52" s="85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pans="1:20" x14ac:dyDescent="0.2">
      <c r="A53" s="85"/>
      <c r="B53" s="85"/>
      <c r="C53" s="85"/>
      <c r="D53" s="85"/>
      <c r="E53" s="85"/>
      <c r="F53" s="85"/>
      <c r="G53" s="85"/>
      <c r="H53" s="85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pans="1:20" x14ac:dyDescent="0.2">
      <c r="A54" s="85"/>
      <c r="B54" s="85"/>
      <c r="C54" s="85"/>
      <c r="D54" s="85"/>
      <c r="E54" s="85"/>
      <c r="F54" s="85"/>
      <c r="G54" s="85"/>
      <c r="H54" s="85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1:20" x14ac:dyDescent="0.2">
      <c r="A55" s="85"/>
      <c r="B55" s="85"/>
      <c r="C55" s="85"/>
      <c r="D55" s="85"/>
      <c r="E55" s="85"/>
      <c r="F55" s="85"/>
      <c r="G55" s="85"/>
      <c r="H55" s="85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1:20" x14ac:dyDescent="0.2">
      <c r="A56" s="85"/>
      <c r="B56" s="85"/>
      <c r="C56" s="85"/>
      <c r="D56" s="85"/>
      <c r="E56" s="85"/>
      <c r="F56" s="85"/>
      <c r="G56" s="85"/>
      <c r="H56" s="85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1:20" x14ac:dyDescent="0.2">
      <c r="A57" s="85"/>
      <c r="B57" s="85"/>
      <c r="C57" s="85"/>
      <c r="D57" s="85"/>
      <c r="E57" s="85"/>
      <c r="F57" s="85"/>
      <c r="G57" s="85"/>
      <c r="H57" s="85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1:20" x14ac:dyDescent="0.2">
      <c r="A58" s="85"/>
      <c r="B58" s="85"/>
      <c r="C58" s="85"/>
      <c r="D58" s="85"/>
      <c r="E58" s="85"/>
      <c r="F58" s="85"/>
      <c r="G58" s="85"/>
      <c r="H58" s="85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20" x14ac:dyDescent="0.2">
      <c r="A59" s="85"/>
      <c r="B59" s="85"/>
      <c r="C59" s="85"/>
      <c r="D59" s="85"/>
      <c r="E59" s="85"/>
      <c r="F59" s="85"/>
      <c r="G59" s="85"/>
      <c r="H59" s="85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1:20" x14ac:dyDescent="0.2">
      <c r="A60" s="85"/>
      <c r="B60" s="85"/>
      <c r="C60" s="85"/>
      <c r="D60" s="85"/>
      <c r="E60" s="85"/>
      <c r="F60" s="85"/>
      <c r="G60" s="85"/>
      <c r="H60" s="85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1:20" x14ac:dyDescent="0.2">
      <c r="A61" s="85"/>
      <c r="B61" s="85"/>
      <c r="C61" s="85"/>
      <c r="D61" s="85"/>
      <c r="E61" s="85"/>
      <c r="F61" s="85"/>
      <c r="G61" s="85"/>
      <c r="H61" s="85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1:20" x14ac:dyDescent="0.2">
      <c r="A62" s="85"/>
      <c r="B62" s="85"/>
      <c r="C62" s="85"/>
      <c r="D62" s="85"/>
      <c r="E62" s="85"/>
      <c r="F62" s="85"/>
      <c r="G62" s="85"/>
      <c r="H62" s="85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pans="1:20" x14ac:dyDescent="0.2">
      <c r="A63" s="85"/>
      <c r="B63" s="85"/>
      <c r="C63" s="85"/>
      <c r="D63" s="85"/>
      <c r="E63" s="85"/>
      <c r="F63" s="85"/>
      <c r="G63" s="85"/>
      <c r="H63" s="85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1:20" x14ac:dyDescent="0.2">
      <c r="A64" s="85"/>
      <c r="B64" s="85"/>
      <c r="C64" s="85"/>
      <c r="D64" s="85"/>
      <c r="E64" s="85"/>
      <c r="F64" s="85"/>
      <c r="G64" s="85"/>
      <c r="H64" s="85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pans="1:20" x14ac:dyDescent="0.2">
      <c r="A65" s="85"/>
      <c r="B65" s="85"/>
      <c r="C65" s="85"/>
      <c r="D65" s="85"/>
      <c r="E65" s="85"/>
      <c r="F65" s="85"/>
      <c r="G65" s="85"/>
      <c r="H65" s="85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pans="1:20" x14ac:dyDescent="0.2">
      <c r="A66" s="85"/>
      <c r="B66" s="85"/>
      <c r="C66" s="85"/>
      <c r="D66" s="85"/>
      <c r="E66" s="85"/>
      <c r="F66" s="85"/>
      <c r="G66" s="85"/>
      <c r="H66" s="85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pans="1:20" x14ac:dyDescent="0.2">
      <c r="A67" s="85"/>
      <c r="B67" s="85"/>
      <c r="C67" s="85"/>
      <c r="D67" s="85"/>
      <c r="E67" s="85"/>
      <c r="F67" s="85"/>
      <c r="G67" s="85"/>
      <c r="H67" s="85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pans="1:20" x14ac:dyDescent="0.2">
      <c r="A68" s="85"/>
      <c r="B68" s="85"/>
      <c r="C68" s="85"/>
      <c r="D68" s="85"/>
      <c r="E68" s="85"/>
      <c r="F68" s="85"/>
      <c r="G68" s="85"/>
      <c r="H68" s="85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1:20" x14ac:dyDescent="0.2">
      <c r="A69" s="85"/>
      <c r="B69" s="85"/>
      <c r="C69" s="85"/>
      <c r="D69" s="85"/>
      <c r="E69" s="85"/>
      <c r="F69" s="85"/>
      <c r="G69" s="85"/>
      <c r="H69" s="85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1:20" x14ac:dyDescent="0.2">
      <c r="A70" s="85"/>
      <c r="B70" s="85"/>
      <c r="C70" s="85"/>
      <c r="D70" s="85"/>
      <c r="E70" s="85"/>
      <c r="F70" s="85"/>
      <c r="G70" s="85"/>
      <c r="H70" s="85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pans="1:20" x14ac:dyDescent="0.2">
      <c r="A71" s="85"/>
      <c r="B71" s="85"/>
      <c r="C71" s="85"/>
      <c r="D71" s="85"/>
      <c r="E71" s="85"/>
      <c r="F71" s="85"/>
      <c r="G71" s="85"/>
      <c r="H71" s="85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pans="1:20" x14ac:dyDescent="0.2">
      <c r="A72" s="85"/>
      <c r="B72" s="85"/>
      <c r="C72" s="85"/>
      <c r="D72" s="85"/>
      <c r="E72" s="85"/>
      <c r="F72" s="85"/>
      <c r="G72" s="85"/>
      <c r="H72" s="85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pans="1:20" x14ac:dyDescent="0.2">
      <c r="A73" s="85"/>
      <c r="B73" s="85"/>
      <c r="C73" s="85"/>
      <c r="D73" s="85"/>
      <c r="E73" s="85"/>
      <c r="F73" s="85"/>
      <c r="G73" s="85"/>
      <c r="H73" s="85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1:20" x14ac:dyDescent="0.2">
      <c r="A74" s="85"/>
      <c r="B74" s="85"/>
      <c r="C74" s="85"/>
      <c r="D74" s="85"/>
      <c r="E74" s="85"/>
      <c r="F74" s="85"/>
      <c r="G74" s="85"/>
      <c r="H74" s="85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pans="1:20" x14ac:dyDescent="0.2">
      <c r="A75" s="85"/>
      <c r="B75" s="85"/>
      <c r="C75" s="85"/>
      <c r="D75" s="85"/>
      <c r="E75" s="85"/>
      <c r="F75" s="85"/>
      <c r="G75" s="85"/>
      <c r="H75" s="85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pans="1:20" x14ac:dyDescent="0.2">
      <c r="A76" s="85"/>
      <c r="B76" s="85"/>
      <c r="C76" s="85"/>
      <c r="D76" s="85"/>
      <c r="E76" s="85"/>
      <c r="F76" s="85"/>
      <c r="G76" s="85"/>
      <c r="H76" s="85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pans="1:20" x14ac:dyDescent="0.2">
      <c r="A77" s="85"/>
      <c r="B77" s="85"/>
      <c r="C77" s="85"/>
      <c r="D77" s="85"/>
      <c r="E77" s="85"/>
      <c r="F77" s="85"/>
      <c r="G77" s="85"/>
      <c r="H77" s="85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pans="1:20" x14ac:dyDescent="0.2">
      <c r="A78" s="85"/>
      <c r="B78" s="85"/>
      <c r="C78" s="85"/>
      <c r="D78" s="85"/>
      <c r="E78" s="85"/>
      <c r="F78" s="85"/>
      <c r="G78" s="85"/>
      <c r="H78" s="85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pans="1:20" x14ac:dyDescent="0.2">
      <c r="A79" s="85"/>
      <c r="B79" s="85"/>
      <c r="C79" s="85"/>
      <c r="D79" s="85"/>
      <c r="E79" s="85"/>
      <c r="F79" s="85"/>
      <c r="G79" s="85"/>
      <c r="H79" s="85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pans="1:20" x14ac:dyDescent="0.2">
      <c r="A80" s="85"/>
      <c r="B80" s="85"/>
      <c r="C80" s="85"/>
      <c r="D80" s="85"/>
      <c r="E80" s="85"/>
      <c r="F80" s="85"/>
      <c r="G80" s="85"/>
      <c r="H80" s="85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pans="1:20" x14ac:dyDescent="0.2">
      <c r="A81" s="85"/>
      <c r="B81" s="85"/>
      <c r="C81" s="85"/>
      <c r="D81" s="85"/>
      <c r="E81" s="85"/>
      <c r="F81" s="85"/>
      <c r="G81" s="85"/>
      <c r="H81" s="85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pans="1:20" x14ac:dyDescent="0.2">
      <c r="A82" s="85"/>
      <c r="B82" s="85"/>
      <c r="C82" s="85"/>
      <c r="D82" s="85"/>
      <c r="E82" s="85"/>
      <c r="F82" s="85"/>
      <c r="G82" s="85"/>
      <c r="H82" s="85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pans="1:20" x14ac:dyDescent="0.2">
      <c r="A83" s="85"/>
      <c r="B83" s="85"/>
      <c r="C83" s="85"/>
      <c r="D83" s="85"/>
      <c r="E83" s="85"/>
      <c r="F83" s="85"/>
      <c r="G83" s="85"/>
      <c r="H83" s="85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pans="1:20" x14ac:dyDescent="0.2">
      <c r="A84" s="85"/>
      <c r="B84" s="85"/>
      <c r="C84" s="85"/>
      <c r="D84" s="85"/>
      <c r="E84" s="85"/>
      <c r="F84" s="85"/>
      <c r="G84" s="85"/>
      <c r="H84" s="85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pans="1:20" x14ac:dyDescent="0.2">
      <c r="A85" s="85"/>
      <c r="B85" s="85"/>
      <c r="C85" s="85"/>
      <c r="D85" s="85"/>
      <c r="E85" s="85"/>
      <c r="F85" s="85"/>
      <c r="G85" s="85"/>
      <c r="H85" s="85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pans="1:20" x14ac:dyDescent="0.2">
      <c r="A86" s="85"/>
      <c r="B86" s="85"/>
      <c r="C86" s="85"/>
      <c r="D86" s="85"/>
      <c r="E86" s="85"/>
      <c r="F86" s="85"/>
      <c r="G86" s="85"/>
      <c r="H86" s="85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pans="1:20" x14ac:dyDescent="0.2">
      <c r="A87" s="85"/>
      <c r="B87" s="85"/>
      <c r="C87" s="85"/>
      <c r="D87" s="85"/>
      <c r="E87" s="85"/>
      <c r="F87" s="85"/>
      <c r="G87" s="85"/>
      <c r="H87" s="85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pans="1:20" x14ac:dyDescent="0.2">
      <c r="A88" s="85"/>
      <c r="B88" s="85"/>
      <c r="C88" s="85"/>
      <c r="D88" s="85"/>
      <c r="E88" s="85"/>
      <c r="F88" s="85"/>
      <c r="G88" s="85"/>
      <c r="H88" s="85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pans="1:20" x14ac:dyDescent="0.2">
      <c r="A89" s="85"/>
      <c r="B89" s="85"/>
      <c r="C89" s="85"/>
      <c r="D89" s="85"/>
      <c r="E89" s="85"/>
      <c r="F89" s="85"/>
      <c r="G89" s="85"/>
      <c r="H89" s="85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pans="1:20" x14ac:dyDescent="0.2">
      <c r="A90" s="85"/>
      <c r="B90" s="85"/>
      <c r="C90" s="85"/>
      <c r="D90" s="85"/>
      <c r="E90" s="85"/>
      <c r="F90" s="85"/>
      <c r="G90" s="85"/>
      <c r="H90" s="85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pans="1:20" x14ac:dyDescent="0.2">
      <c r="A91" s="85"/>
      <c r="B91" s="85"/>
      <c r="C91" s="85"/>
      <c r="D91" s="85"/>
      <c r="E91" s="85"/>
      <c r="F91" s="85"/>
      <c r="G91" s="85"/>
      <c r="H91" s="85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pans="1:20" x14ac:dyDescent="0.2">
      <c r="A92" s="85"/>
      <c r="B92" s="85"/>
      <c r="C92" s="85"/>
      <c r="D92" s="85"/>
      <c r="E92" s="85"/>
      <c r="F92" s="85"/>
      <c r="G92" s="85"/>
      <c r="H92" s="85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1:20" x14ac:dyDescent="0.2">
      <c r="A93" s="85"/>
      <c r="B93" s="85"/>
      <c r="C93" s="85"/>
      <c r="D93" s="85"/>
      <c r="E93" s="85"/>
      <c r="F93" s="85"/>
      <c r="G93" s="85"/>
      <c r="H93" s="85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pans="1:20" x14ac:dyDescent="0.2">
      <c r="A94" s="85"/>
      <c r="B94" s="85"/>
      <c r="C94" s="85"/>
      <c r="D94" s="85"/>
      <c r="E94" s="85"/>
      <c r="F94" s="85"/>
      <c r="G94" s="85"/>
      <c r="H94" s="85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pans="1:20" x14ac:dyDescent="0.2">
      <c r="A95" s="85"/>
      <c r="B95" s="85"/>
      <c r="C95" s="85"/>
      <c r="D95" s="85"/>
      <c r="E95" s="85"/>
      <c r="F95" s="85"/>
      <c r="G95" s="85"/>
      <c r="H95" s="85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pans="1:20" x14ac:dyDescent="0.2">
      <c r="A96" s="85"/>
      <c r="B96" s="85"/>
      <c r="C96" s="85"/>
      <c r="D96" s="85"/>
      <c r="E96" s="85"/>
      <c r="F96" s="85"/>
      <c r="G96" s="85"/>
      <c r="H96" s="85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pans="1:20" x14ac:dyDescent="0.2">
      <c r="A97" s="85"/>
      <c r="B97" s="85"/>
      <c r="C97" s="85"/>
      <c r="D97" s="85"/>
      <c r="E97" s="85"/>
      <c r="F97" s="85"/>
      <c r="G97" s="85"/>
      <c r="H97" s="85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pans="1:20" x14ac:dyDescent="0.2">
      <c r="A98" s="85"/>
      <c r="B98" s="85"/>
      <c r="C98" s="85"/>
      <c r="D98" s="85"/>
      <c r="E98" s="85"/>
      <c r="F98" s="85"/>
      <c r="G98" s="85"/>
      <c r="H98" s="85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2">
      <c r="A99" s="85"/>
      <c r="B99" s="85"/>
      <c r="C99" s="85"/>
      <c r="D99" s="85"/>
      <c r="E99" s="85"/>
      <c r="F99" s="85"/>
      <c r="G99" s="85"/>
      <c r="H99" s="85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pans="1:20" x14ac:dyDescent="0.2">
      <c r="A100" s="85"/>
      <c r="B100" s="85"/>
      <c r="C100" s="85"/>
      <c r="D100" s="85"/>
      <c r="E100" s="85"/>
      <c r="F100" s="85"/>
      <c r="G100" s="85"/>
      <c r="H100" s="85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1:20" x14ac:dyDescent="0.2">
      <c r="A101" s="85"/>
      <c r="B101" s="85"/>
      <c r="C101" s="85"/>
      <c r="D101" s="85"/>
      <c r="E101" s="85"/>
      <c r="F101" s="85"/>
      <c r="G101" s="85"/>
      <c r="H101" s="85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1:20" x14ac:dyDescent="0.2">
      <c r="A102" s="85"/>
      <c r="B102" s="85"/>
      <c r="C102" s="85"/>
      <c r="D102" s="85"/>
      <c r="E102" s="85"/>
      <c r="F102" s="85"/>
      <c r="G102" s="85"/>
      <c r="H102" s="85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1:20" x14ac:dyDescent="0.2">
      <c r="A103" s="85"/>
      <c r="B103" s="85"/>
      <c r="C103" s="85"/>
      <c r="D103" s="85"/>
      <c r="E103" s="85"/>
      <c r="F103" s="85"/>
      <c r="G103" s="85"/>
      <c r="H103" s="85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1:20" x14ac:dyDescent="0.2">
      <c r="A104" s="85"/>
      <c r="B104" s="85"/>
      <c r="C104" s="85"/>
      <c r="D104" s="85"/>
      <c r="E104" s="85"/>
      <c r="F104" s="85"/>
      <c r="G104" s="85"/>
      <c r="H104" s="85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1:20" x14ac:dyDescent="0.2">
      <c r="A105" s="85"/>
      <c r="B105" s="85"/>
      <c r="C105" s="85"/>
      <c r="D105" s="85"/>
      <c r="E105" s="85"/>
      <c r="F105" s="85"/>
      <c r="G105" s="85"/>
      <c r="H105" s="85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1:20" x14ac:dyDescent="0.2">
      <c r="A106" s="85"/>
      <c r="B106" s="85"/>
      <c r="C106" s="85"/>
      <c r="D106" s="85"/>
      <c r="E106" s="85"/>
      <c r="F106" s="85"/>
      <c r="G106" s="85"/>
      <c r="H106" s="85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1:20" x14ac:dyDescent="0.2">
      <c r="A107" s="85"/>
      <c r="B107" s="85"/>
      <c r="C107" s="85"/>
      <c r="D107" s="85"/>
      <c r="E107" s="85"/>
      <c r="F107" s="85"/>
      <c r="G107" s="85"/>
      <c r="H107" s="85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1:20" x14ac:dyDescent="0.2">
      <c r="A108" s="85"/>
      <c r="B108" s="85"/>
      <c r="C108" s="85"/>
      <c r="D108" s="85"/>
      <c r="E108" s="85"/>
      <c r="F108" s="85"/>
      <c r="G108" s="85"/>
      <c r="H108" s="85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1:20" x14ac:dyDescent="0.2">
      <c r="A109" s="85"/>
      <c r="B109" s="85"/>
      <c r="C109" s="85"/>
      <c r="D109" s="85"/>
      <c r="E109" s="85"/>
      <c r="F109" s="85"/>
      <c r="G109" s="85"/>
      <c r="H109" s="85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1:20" x14ac:dyDescent="0.2">
      <c r="A110" s="85"/>
      <c r="B110" s="85"/>
      <c r="C110" s="85"/>
      <c r="D110" s="85"/>
      <c r="E110" s="85"/>
      <c r="F110" s="85"/>
      <c r="G110" s="85"/>
      <c r="H110" s="85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1:20" x14ac:dyDescent="0.2">
      <c r="A111" s="85"/>
      <c r="B111" s="85"/>
      <c r="C111" s="85"/>
      <c r="D111" s="85"/>
      <c r="E111" s="85"/>
      <c r="F111" s="85"/>
      <c r="G111" s="85"/>
      <c r="H111" s="85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1:20" x14ac:dyDescent="0.2">
      <c r="A112" s="85"/>
      <c r="B112" s="85"/>
      <c r="C112" s="85"/>
      <c r="D112" s="85"/>
      <c r="E112" s="85"/>
      <c r="F112" s="85"/>
      <c r="G112" s="85"/>
      <c r="H112" s="85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1:20" x14ac:dyDescent="0.2">
      <c r="A113" s="85"/>
      <c r="B113" s="85"/>
      <c r="C113" s="85"/>
      <c r="D113" s="85"/>
      <c r="E113" s="85"/>
      <c r="F113" s="85"/>
      <c r="G113" s="85"/>
      <c r="H113" s="85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1:20" x14ac:dyDescent="0.2">
      <c r="A114" s="85"/>
      <c r="B114" s="85"/>
      <c r="C114" s="85"/>
      <c r="D114" s="85"/>
      <c r="E114" s="85"/>
      <c r="F114" s="85"/>
      <c r="G114" s="85"/>
      <c r="H114" s="85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2">
      <c r="A115" s="85"/>
      <c r="B115" s="85"/>
      <c r="C115" s="85"/>
      <c r="D115" s="85"/>
      <c r="E115" s="85"/>
      <c r="F115" s="85"/>
      <c r="G115" s="85"/>
      <c r="H115" s="85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1:20" x14ac:dyDescent="0.2">
      <c r="A116" s="85"/>
      <c r="B116" s="85"/>
      <c r="C116" s="85"/>
      <c r="D116" s="85"/>
      <c r="E116" s="85"/>
      <c r="F116" s="85"/>
      <c r="G116" s="85"/>
      <c r="H116" s="85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1:20" x14ac:dyDescent="0.2">
      <c r="A117" s="85"/>
      <c r="B117" s="85"/>
      <c r="C117" s="85"/>
      <c r="D117" s="85"/>
      <c r="E117" s="85"/>
      <c r="F117" s="85"/>
      <c r="G117" s="85"/>
      <c r="H117" s="85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1:20" x14ac:dyDescent="0.2">
      <c r="A118" s="85"/>
      <c r="B118" s="85"/>
      <c r="C118" s="85"/>
      <c r="D118" s="85"/>
      <c r="E118" s="85"/>
      <c r="F118" s="85"/>
      <c r="G118" s="85"/>
      <c r="H118" s="85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1:20" x14ac:dyDescent="0.2">
      <c r="A119" s="85"/>
      <c r="B119" s="85"/>
      <c r="C119" s="85"/>
      <c r="D119" s="85"/>
      <c r="E119" s="85"/>
      <c r="F119" s="85"/>
      <c r="G119" s="85"/>
      <c r="H119" s="85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1:20" x14ac:dyDescent="0.2">
      <c r="A120" s="85"/>
      <c r="B120" s="85"/>
      <c r="C120" s="85"/>
      <c r="D120" s="85"/>
      <c r="E120" s="85"/>
      <c r="F120" s="85"/>
      <c r="G120" s="85"/>
      <c r="H120" s="85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1:20" x14ac:dyDescent="0.2">
      <c r="A121" s="85"/>
      <c r="B121" s="85"/>
      <c r="C121" s="85"/>
      <c r="D121" s="85"/>
      <c r="E121" s="85"/>
      <c r="F121" s="85"/>
      <c r="G121" s="85"/>
      <c r="H121" s="85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1:20" x14ac:dyDescent="0.2">
      <c r="A122" s="85"/>
      <c r="B122" s="85"/>
      <c r="C122" s="85"/>
      <c r="D122" s="85"/>
      <c r="E122" s="85"/>
      <c r="F122" s="85"/>
      <c r="G122" s="85"/>
      <c r="H122" s="85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1:20" x14ac:dyDescent="0.2">
      <c r="A123" s="85"/>
      <c r="B123" s="85"/>
      <c r="C123" s="85"/>
      <c r="D123" s="85"/>
      <c r="E123" s="85"/>
      <c r="F123" s="85"/>
      <c r="G123" s="85"/>
      <c r="H123" s="85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1:20" x14ac:dyDescent="0.2">
      <c r="A124" s="85"/>
      <c r="B124" s="85"/>
      <c r="C124" s="85"/>
      <c r="D124" s="85"/>
      <c r="E124" s="85"/>
      <c r="F124" s="85"/>
      <c r="G124" s="85"/>
      <c r="H124" s="85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1:20" x14ac:dyDescent="0.2">
      <c r="A125" s="85"/>
      <c r="B125" s="85"/>
      <c r="C125" s="85"/>
      <c r="D125" s="85"/>
      <c r="E125" s="85"/>
      <c r="F125" s="85"/>
      <c r="G125" s="85"/>
      <c r="H125" s="85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1:20" x14ac:dyDescent="0.2">
      <c r="A126" s="85"/>
      <c r="B126" s="85"/>
      <c r="C126" s="85"/>
      <c r="D126" s="85"/>
      <c r="E126" s="85"/>
      <c r="F126" s="85"/>
      <c r="G126" s="85"/>
      <c r="H126" s="85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1:20" x14ac:dyDescent="0.2">
      <c r="A127" s="85"/>
      <c r="B127" s="85"/>
      <c r="C127" s="85"/>
      <c r="D127" s="85"/>
      <c r="E127" s="85"/>
      <c r="F127" s="85"/>
      <c r="G127" s="85"/>
      <c r="H127" s="85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1:20" x14ac:dyDescent="0.2">
      <c r="A128" s="85"/>
      <c r="B128" s="85"/>
      <c r="C128" s="85"/>
      <c r="D128" s="85"/>
      <c r="E128" s="85"/>
      <c r="F128" s="85"/>
      <c r="G128" s="85"/>
      <c r="H128" s="85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1:20" x14ac:dyDescent="0.2">
      <c r="A129" s="85"/>
      <c r="B129" s="85"/>
      <c r="C129" s="85"/>
      <c r="D129" s="85"/>
      <c r="E129" s="85"/>
      <c r="F129" s="85"/>
      <c r="G129" s="85"/>
      <c r="H129" s="85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1:20" x14ac:dyDescent="0.2">
      <c r="A130" s="85"/>
      <c r="B130" s="85"/>
      <c r="C130" s="85"/>
      <c r="D130" s="85"/>
      <c r="E130" s="85"/>
      <c r="F130" s="85"/>
      <c r="G130" s="85"/>
      <c r="H130" s="85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2">
      <c r="A131" s="85"/>
      <c r="B131" s="85"/>
      <c r="C131" s="85"/>
      <c r="D131" s="85"/>
      <c r="E131" s="85"/>
      <c r="F131" s="85"/>
      <c r="G131" s="85"/>
      <c r="H131" s="85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1:20" x14ac:dyDescent="0.2">
      <c r="A132" s="85"/>
      <c r="B132" s="85"/>
      <c r="C132" s="85"/>
      <c r="D132" s="85"/>
      <c r="E132" s="85"/>
      <c r="F132" s="85"/>
      <c r="G132" s="85"/>
      <c r="H132" s="85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1:20" x14ac:dyDescent="0.2">
      <c r="A133" s="85"/>
      <c r="B133" s="85"/>
      <c r="C133" s="85"/>
      <c r="D133" s="85"/>
      <c r="E133" s="85"/>
      <c r="F133" s="85"/>
      <c r="G133" s="85"/>
      <c r="H133" s="85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x14ac:dyDescent="0.2">
      <c r="A134" s="85"/>
      <c r="B134" s="85"/>
      <c r="C134" s="85"/>
      <c r="D134" s="85"/>
      <c r="E134" s="85"/>
      <c r="F134" s="85"/>
      <c r="G134" s="85"/>
      <c r="H134" s="85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1:20" x14ac:dyDescent="0.2">
      <c r="A135" s="85"/>
      <c r="B135" s="85"/>
      <c r="C135" s="85"/>
      <c r="D135" s="85"/>
      <c r="E135" s="85"/>
      <c r="F135" s="85"/>
      <c r="G135" s="85"/>
      <c r="H135" s="85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1:20" x14ac:dyDescent="0.2">
      <c r="A136" s="85"/>
      <c r="B136" s="85"/>
      <c r="C136" s="85"/>
      <c r="D136" s="85"/>
      <c r="E136" s="85"/>
      <c r="F136" s="85"/>
      <c r="G136" s="85"/>
      <c r="H136" s="85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2">
      <c r="A137" s="85"/>
      <c r="B137" s="85"/>
      <c r="C137" s="85"/>
      <c r="D137" s="85"/>
      <c r="E137" s="85"/>
      <c r="F137" s="85"/>
      <c r="G137" s="85"/>
      <c r="H137" s="85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1:20" x14ac:dyDescent="0.2">
      <c r="A138" s="85"/>
      <c r="B138" s="85"/>
      <c r="C138" s="85"/>
      <c r="D138" s="85"/>
      <c r="E138" s="85"/>
      <c r="F138" s="85"/>
      <c r="G138" s="85"/>
      <c r="H138" s="85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1:20" x14ac:dyDescent="0.2">
      <c r="A139" s="85"/>
      <c r="B139" s="85"/>
      <c r="C139" s="85"/>
      <c r="D139" s="85"/>
      <c r="E139" s="85"/>
      <c r="F139" s="85"/>
      <c r="G139" s="85"/>
      <c r="H139" s="85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1:20" x14ac:dyDescent="0.2">
      <c r="A140" s="85"/>
      <c r="B140" s="85"/>
      <c r="C140" s="85"/>
      <c r="D140" s="85"/>
      <c r="E140" s="85"/>
      <c r="F140" s="85"/>
      <c r="G140" s="85"/>
      <c r="H140" s="85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1:20" x14ac:dyDescent="0.2">
      <c r="A141" s="85"/>
      <c r="B141" s="85"/>
      <c r="C141" s="85"/>
      <c r="D141" s="85"/>
      <c r="E141" s="85"/>
      <c r="F141" s="85"/>
      <c r="G141" s="85"/>
      <c r="H141" s="85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1:20" x14ac:dyDescent="0.2">
      <c r="A142" s="85"/>
      <c r="B142" s="85"/>
      <c r="C142" s="85"/>
      <c r="D142" s="85"/>
      <c r="E142" s="85"/>
      <c r="F142" s="85"/>
      <c r="G142" s="85"/>
      <c r="H142" s="85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1:20" x14ac:dyDescent="0.2">
      <c r="A143" s="85"/>
      <c r="B143" s="85"/>
      <c r="C143" s="85"/>
      <c r="D143" s="85"/>
      <c r="E143" s="85"/>
      <c r="F143" s="85"/>
      <c r="G143" s="85"/>
      <c r="H143" s="85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1:20" x14ac:dyDescent="0.2">
      <c r="A144" s="85"/>
      <c r="B144" s="85"/>
      <c r="C144" s="85"/>
      <c r="D144" s="85"/>
      <c r="E144" s="85"/>
      <c r="F144" s="85"/>
      <c r="G144" s="85"/>
      <c r="H144" s="85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1:20" x14ac:dyDescent="0.2">
      <c r="A145" s="85"/>
      <c r="B145" s="85"/>
      <c r="C145" s="85"/>
      <c r="D145" s="85"/>
      <c r="E145" s="85"/>
      <c r="F145" s="85"/>
      <c r="G145" s="85"/>
      <c r="H145" s="85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1:20" x14ac:dyDescent="0.2">
      <c r="A146" s="85"/>
      <c r="B146" s="85"/>
      <c r="C146" s="85"/>
      <c r="D146" s="85"/>
      <c r="E146" s="85"/>
      <c r="F146" s="85"/>
      <c r="G146" s="85"/>
      <c r="H146" s="85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1:20" x14ac:dyDescent="0.2">
      <c r="A147" s="85"/>
      <c r="B147" s="85"/>
      <c r="C147" s="85"/>
      <c r="D147" s="85"/>
      <c r="E147" s="85"/>
      <c r="F147" s="85"/>
      <c r="G147" s="85"/>
      <c r="H147" s="85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2">
      <c r="A148" s="85"/>
      <c r="B148" s="85"/>
      <c r="C148" s="85"/>
      <c r="D148" s="85"/>
      <c r="E148" s="85"/>
      <c r="F148" s="85"/>
      <c r="G148" s="85"/>
      <c r="H148" s="85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2">
      <c r="A149" s="85"/>
      <c r="B149" s="85"/>
      <c r="C149" s="85"/>
      <c r="D149" s="85"/>
      <c r="E149" s="85"/>
      <c r="F149" s="85"/>
      <c r="G149" s="85"/>
      <c r="H149" s="85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1:20" x14ac:dyDescent="0.2">
      <c r="A150" s="85"/>
      <c r="B150" s="85"/>
      <c r="C150" s="85"/>
      <c r="D150" s="85"/>
      <c r="E150" s="85"/>
      <c r="F150" s="85"/>
      <c r="G150" s="85"/>
      <c r="H150" s="85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1:20" x14ac:dyDescent="0.2">
      <c r="A151" s="85"/>
      <c r="B151" s="85"/>
      <c r="C151" s="85"/>
      <c r="D151" s="85"/>
      <c r="E151" s="85"/>
      <c r="F151" s="85"/>
      <c r="G151" s="85"/>
      <c r="H151" s="85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pans="1:20" x14ac:dyDescent="0.2">
      <c r="A152" s="85"/>
      <c r="B152" s="85"/>
      <c r="C152" s="85"/>
      <c r="D152" s="85"/>
      <c r="E152" s="85"/>
      <c r="F152" s="85"/>
      <c r="G152" s="85"/>
      <c r="H152" s="85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pans="1:20" x14ac:dyDescent="0.2">
      <c r="A153" s="85"/>
      <c r="B153" s="85"/>
      <c r="C153" s="85"/>
      <c r="D153" s="85"/>
      <c r="E153" s="85"/>
      <c r="F153" s="85"/>
      <c r="G153" s="85"/>
      <c r="H153" s="85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pans="1:20" x14ac:dyDescent="0.2">
      <c r="A154" s="85"/>
      <c r="B154" s="85"/>
      <c r="C154" s="85"/>
      <c r="D154" s="85"/>
      <c r="E154" s="85"/>
      <c r="F154" s="85"/>
      <c r="G154" s="85"/>
      <c r="H154" s="85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pans="1:20" x14ac:dyDescent="0.2">
      <c r="A155" s="85"/>
      <c r="B155" s="85"/>
      <c r="C155" s="85"/>
      <c r="D155" s="85"/>
      <c r="E155" s="85"/>
      <c r="F155" s="85"/>
      <c r="G155" s="85"/>
      <c r="H155" s="85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pans="1:20" x14ac:dyDescent="0.2">
      <c r="A156" s="85"/>
      <c r="B156" s="85"/>
      <c r="C156" s="85"/>
      <c r="D156" s="85"/>
      <c r="E156" s="85"/>
      <c r="F156" s="85"/>
      <c r="G156" s="85"/>
      <c r="H156" s="85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pans="1:20" x14ac:dyDescent="0.2">
      <c r="A157" s="85"/>
      <c r="B157" s="85"/>
      <c r="C157" s="85"/>
      <c r="D157" s="85"/>
      <c r="E157" s="85"/>
      <c r="F157" s="85"/>
      <c r="G157" s="85"/>
      <c r="H157" s="85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pans="1:20" x14ac:dyDescent="0.2">
      <c r="A158" s="85"/>
      <c r="B158" s="85"/>
      <c r="C158" s="85"/>
      <c r="D158" s="85"/>
      <c r="E158" s="85"/>
      <c r="F158" s="85"/>
      <c r="G158" s="85"/>
      <c r="H158" s="85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pans="1:20" x14ac:dyDescent="0.2">
      <c r="A159" s="85"/>
      <c r="B159" s="85"/>
      <c r="C159" s="85"/>
      <c r="D159" s="85"/>
      <c r="E159" s="85"/>
      <c r="F159" s="85"/>
      <c r="G159" s="85"/>
      <c r="H159" s="85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1:20" x14ac:dyDescent="0.2">
      <c r="A160" s="85"/>
      <c r="B160" s="85"/>
      <c r="C160" s="85"/>
      <c r="D160" s="85"/>
      <c r="E160" s="85"/>
      <c r="F160" s="85"/>
      <c r="G160" s="85"/>
      <c r="H160" s="85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pans="1:20" x14ac:dyDescent="0.2">
      <c r="A161" s="85"/>
      <c r="B161" s="85"/>
      <c r="C161" s="85"/>
      <c r="D161" s="85"/>
      <c r="E161" s="85"/>
      <c r="F161" s="85"/>
      <c r="G161" s="85"/>
      <c r="H161" s="85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pans="1:20" x14ac:dyDescent="0.2">
      <c r="A162" s="85"/>
      <c r="B162" s="85"/>
      <c r="C162" s="85"/>
      <c r="D162" s="85"/>
      <c r="E162" s="85"/>
      <c r="F162" s="85"/>
      <c r="G162" s="85"/>
      <c r="H162" s="85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pans="1:20" x14ac:dyDescent="0.2">
      <c r="A163" s="85"/>
      <c r="B163" s="85"/>
      <c r="C163" s="85"/>
      <c r="D163" s="85"/>
      <c r="E163" s="85"/>
      <c r="F163" s="85"/>
      <c r="G163" s="85"/>
      <c r="H163" s="85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pans="1:20" x14ac:dyDescent="0.2">
      <c r="A164" s="85"/>
      <c r="B164" s="85"/>
      <c r="C164" s="85"/>
      <c r="D164" s="85"/>
      <c r="E164" s="85"/>
      <c r="F164" s="85"/>
      <c r="G164" s="85"/>
      <c r="H164" s="85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pans="1:20" x14ac:dyDescent="0.2">
      <c r="A165" s="85"/>
      <c r="B165" s="85"/>
      <c r="C165" s="85"/>
      <c r="D165" s="85"/>
      <c r="E165" s="85"/>
      <c r="F165" s="85"/>
      <c r="G165" s="85"/>
      <c r="H165" s="85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pans="1:20" x14ac:dyDescent="0.2">
      <c r="A166" s="85"/>
      <c r="B166" s="85"/>
      <c r="C166" s="85"/>
      <c r="D166" s="85"/>
      <c r="E166" s="85"/>
      <c r="F166" s="85"/>
      <c r="G166" s="85"/>
      <c r="H166" s="85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pans="1:20" x14ac:dyDescent="0.2">
      <c r="A167" s="85"/>
      <c r="B167" s="85"/>
      <c r="C167" s="85"/>
      <c r="D167" s="85"/>
      <c r="E167" s="85"/>
      <c r="F167" s="85"/>
      <c r="G167" s="85"/>
      <c r="H167" s="85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pans="1:20" x14ac:dyDescent="0.2">
      <c r="A168" s="85"/>
      <c r="B168" s="85"/>
      <c r="C168" s="85"/>
      <c r="D168" s="85"/>
      <c r="E168" s="85"/>
      <c r="F168" s="85"/>
      <c r="G168" s="85"/>
      <c r="H168" s="85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pans="1:20" x14ac:dyDescent="0.2">
      <c r="A169" s="85"/>
      <c r="B169" s="85"/>
      <c r="C169" s="85"/>
      <c r="D169" s="85"/>
      <c r="E169" s="85"/>
      <c r="F169" s="85"/>
      <c r="G169" s="85"/>
      <c r="H169" s="85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pans="1:20" x14ac:dyDescent="0.2">
      <c r="A170" s="85"/>
      <c r="B170" s="85"/>
      <c r="C170" s="85"/>
      <c r="D170" s="85"/>
      <c r="E170" s="85"/>
      <c r="F170" s="85"/>
      <c r="G170" s="85"/>
      <c r="H170" s="85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pans="1:20" x14ac:dyDescent="0.2">
      <c r="A171" s="85"/>
      <c r="B171" s="85"/>
      <c r="C171" s="85"/>
      <c r="D171" s="85"/>
      <c r="E171" s="85"/>
      <c r="F171" s="85"/>
      <c r="G171" s="85"/>
      <c r="H171" s="85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pans="1:20" x14ac:dyDescent="0.2">
      <c r="A172" s="85"/>
      <c r="B172" s="85"/>
      <c r="C172" s="85"/>
      <c r="D172" s="85"/>
      <c r="E172" s="85"/>
      <c r="F172" s="85"/>
      <c r="G172" s="85"/>
      <c r="H172" s="85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pans="1:20" x14ac:dyDescent="0.2">
      <c r="A173" s="85"/>
      <c r="B173" s="85"/>
      <c r="C173" s="85"/>
      <c r="D173" s="85"/>
      <c r="E173" s="85"/>
      <c r="F173" s="85"/>
      <c r="G173" s="85"/>
      <c r="H173" s="85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pans="1:20" x14ac:dyDescent="0.2">
      <c r="A174" s="85"/>
      <c r="B174" s="85"/>
      <c r="C174" s="85"/>
      <c r="D174" s="85"/>
      <c r="E174" s="85"/>
      <c r="F174" s="85"/>
      <c r="G174" s="85"/>
      <c r="H174" s="85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pans="1:20" x14ac:dyDescent="0.2">
      <c r="A175" s="85"/>
      <c r="B175" s="85"/>
      <c r="C175" s="85"/>
      <c r="D175" s="85"/>
      <c r="E175" s="85"/>
      <c r="F175" s="85"/>
      <c r="G175" s="85"/>
      <c r="H175" s="85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pans="1:20" x14ac:dyDescent="0.2">
      <c r="A176" s="85"/>
      <c r="B176" s="85"/>
      <c r="C176" s="85"/>
      <c r="D176" s="85"/>
      <c r="E176" s="85"/>
      <c r="F176" s="85"/>
      <c r="G176" s="85"/>
      <c r="H176" s="85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pans="1:20" x14ac:dyDescent="0.2">
      <c r="A177" s="85"/>
      <c r="B177" s="85"/>
      <c r="C177" s="85"/>
      <c r="D177" s="85"/>
      <c r="E177" s="85"/>
      <c r="F177" s="85"/>
      <c r="G177" s="85"/>
      <c r="H177" s="85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pans="1:20" x14ac:dyDescent="0.2">
      <c r="A178" s="85"/>
      <c r="B178" s="85"/>
      <c r="C178" s="85"/>
      <c r="D178" s="85"/>
      <c r="E178" s="85"/>
      <c r="F178" s="85"/>
      <c r="G178" s="85"/>
      <c r="H178" s="85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pans="1:20" x14ac:dyDescent="0.2">
      <c r="A179" s="85"/>
      <c r="B179" s="85"/>
      <c r="C179" s="85"/>
      <c r="D179" s="85"/>
      <c r="E179" s="85"/>
      <c r="F179" s="85"/>
      <c r="G179" s="85"/>
      <c r="H179" s="85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pans="1:20" x14ac:dyDescent="0.2">
      <c r="A180" s="85"/>
      <c r="B180" s="85"/>
      <c r="C180" s="85"/>
      <c r="D180" s="85"/>
      <c r="E180" s="85"/>
      <c r="F180" s="85"/>
      <c r="G180" s="85"/>
      <c r="H180" s="85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pans="1:20" x14ac:dyDescent="0.2">
      <c r="A181" s="85"/>
      <c r="B181" s="85"/>
      <c r="C181" s="85"/>
      <c r="D181" s="85"/>
      <c r="E181" s="85"/>
      <c r="F181" s="85"/>
      <c r="G181" s="85"/>
      <c r="H181" s="85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pans="1:20" x14ac:dyDescent="0.2">
      <c r="A182" s="85"/>
      <c r="B182" s="85"/>
      <c r="C182" s="85"/>
      <c r="D182" s="85"/>
      <c r="E182" s="85"/>
      <c r="F182" s="85"/>
      <c r="G182" s="85"/>
      <c r="H182" s="85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pans="1:20" x14ac:dyDescent="0.2">
      <c r="A183" s="85"/>
      <c r="B183" s="85"/>
      <c r="C183" s="85"/>
      <c r="D183" s="85"/>
      <c r="E183" s="85"/>
      <c r="F183" s="85"/>
      <c r="G183" s="85"/>
      <c r="H183" s="85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pans="1:20" x14ac:dyDescent="0.2">
      <c r="A184" s="85"/>
      <c r="B184" s="85"/>
      <c r="C184" s="85"/>
      <c r="D184" s="85"/>
      <c r="E184" s="85"/>
      <c r="F184" s="85"/>
      <c r="G184" s="85"/>
      <c r="H184" s="85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pans="1:20" x14ac:dyDescent="0.2">
      <c r="A185" s="85"/>
      <c r="B185" s="85"/>
      <c r="C185" s="85"/>
      <c r="D185" s="85"/>
      <c r="E185" s="85"/>
      <c r="F185" s="85"/>
      <c r="G185" s="85"/>
      <c r="H185" s="85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pans="1:20" x14ac:dyDescent="0.2">
      <c r="A186" s="85"/>
      <c r="B186" s="85"/>
      <c r="C186" s="85"/>
      <c r="D186" s="85"/>
      <c r="E186" s="85"/>
      <c r="F186" s="85"/>
      <c r="G186" s="85"/>
      <c r="H186" s="85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pans="1:20" x14ac:dyDescent="0.2">
      <c r="A187" s="85"/>
      <c r="B187" s="85"/>
      <c r="C187" s="85"/>
      <c r="D187" s="85"/>
      <c r="E187" s="85"/>
      <c r="F187" s="85"/>
      <c r="G187" s="85"/>
      <c r="H187" s="85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pans="1:20" x14ac:dyDescent="0.2">
      <c r="A188" s="85"/>
      <c r="B188" s="85"/>
      <c r="C188" s="85"/>
      <c r="D188" s="85"/>
      <c r="E188" s="85"/>
      <c r="F188" s="85"/>
      <c r="G188" s="85"/>
      <c r="H188" s="85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pans="1:20" x14ac:dyDescent="0.2">
      <c r="A189" s="85"/>
      <c r="B189" s="85"/>
      <c r="C189" s="85"/>
      <c r="D189" s="85"/>
      <c r="E189" s="85"/>
      <c r="F189" s="85"/>
      <c r="G189" s="85"/>
      <c r="H189" s="85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pans="1:20" x14ac:dyDescent="0.2">
      <c r="A190" s="85"/>
      <c r="B190" s="85"/>
      <c r="C190" s="85"/>
      <c r="D190" s="85"/>
      <c r="E190" s="85"/>
      <c r="F190" s="85"/>
      <c r="G190" s="85"/>
      <c r="H190" s="85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pans="1:20" x14ac:dyDescent="0.2">
      <c r="A191" s="85"/>
      <c r="B191" s="85"/>
      <c r="C191" s="85"/>
      <c r="D191" s="85"/>
      <c r="E191" s="85"/>
      <c r="F191" s="85"/>
      <c r="G191" s="85"/>
      <c r="H191" s="85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pans="1:20" x14ac:dyDescent="0.2">
      <c r="A192" s="85"/>
      <c r="B192" s="85"/>
      <c r="C192" s="85"/>
      <c r="D192" s="85"/>
      <c r="E192" s="85"/>
      <c r="F192" s="85"/>
      <c r="G192" s="85"/>
      <c r="H192" s="85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pans="1:20" x14ac:dyDescent="0.2">
      <c r="A193" s="85"/>
      <c r="B193" s="85"/>
      <c r="C193" s="85"/>
      <c r="D193" s="85"/>
      <c r="E193" s="85"/>
      <c r="F193" s="85"/>
      <c r="G193" s="85"/>
      <c r="H193" s="85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pans="1:20" x14ac:dyDescent="0.2">
      <c r="A194" s="85"/>
      <c r="B194" s="85"/>
      <c r="C194" s="85"/>
      <c r="D194" s="85"/>
      <c r="E194" s="85"/>
      <c r="F194" s="85"/>
      <c r="G194" s="85"/>
      <c r="H194" s="85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pans="1:20" x14ac:dyDescent="0.2">
      <c r="A195" s="85"/>
      <c r="B195" s="85"/>
      <c r="C195" s="85"/>
      <c r="D195" s="85"/>
      <c r="E195" s="85"/>
      <c r="F195" s="85"/>
      <c r="G195" s="85"/>
      <c r="H195" s="85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pans="1:20" x14ac:dyDescent="0.2">
      <c r="A196" s="85"/>
      <c r="B196" s="85"/>
      <c r="C196" s="85"/>
      <c r="D196" s="85"/>
      <c r="E196" s="85"/>
      <c r="F196" s="85"/>
      <c r="G196" s="85"/>
      <c r="H196" s="85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pans="1:20" x14ac:dyDescent="0.2">
      <c r="A197" s="85"/>
      <c r="B197" s="85"/>
      <c r="C197" s="85"/>
      <c r="D197" s="85"/>
      <c r="E197" s="85"/>
      <c r="F197" s="85"/>
      <c r="G197" s="85"/>
      <c r="H197" s="85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pans="1:20" x14ac:dyDescent="0.2">
      <c r="A198" s="85"/>
      <c r="B198" s="85"/>
      <c r="C198" s="85"/>
      <c r="D198" s="85"/>
      <c r="E198" s="85"/>
      <c r="F198" s="85"/>
      <c r="G198" s="85"/>
      <c r="H198" s="85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pans="1:20" x14ac:dyDescent="0.2">
      <c r="A199" s="85"/>
      <c r="B199" s="85"/>
      <c r="C199" s="85"/>
      <c r="D199" s="85"/>
      <c r="E199" s="85"/>
      <c r="F199" s="85"/>
      <c r="G199" s="85"/>
      <c r="H199" s="85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pans="1:20" x14ac:dyDescent="0.2">
      <c r="A200" s="85"/>
      <c r="B200" s="85"/>
      <c r="C200" s="85"/>
      <c r="D200" s="85"/>
      <c r="E200" s="85"/>
      <c r="F200" s="85"/>
      <c r="G200" s="85"/>
      <c r="H200" s="85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1:20" x14ac:dyDescent="0.2">
      <c r="A201" s="85"/>
      <c r="B201" s="85"/>
      <c r="C201" s="85"/>
      <c r="D201" s="85"/>
      <c r="E201" s="85"/>
      <c r="F201" s="85"/>
      <c r="G201" s="85"/>
      <c r="H201" s="85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pans="1:20" x14ac:dyDescent="0.2">
      <c r="A202" s="85"/>
      <c r="B202" s="85"/>
      <c r="C202" s="85"/>
      <c r="D202" s="85"/>
      <c r="E202" s="85"/>
      <c r="F202" s="85"/>
      <c r="G202" s="85"/>
      <c r="H202" s="85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pans="1:20" x14ac:dyDescent="0.2">
      <c r="A203" s="85"/>
      <c r="B203" s="85"/>
      <c r="C203" s="85"/>
      <c r="D203" s="85"/>
      <c r="E203" s="85"/>
      <c r="F203" s="85"/>
      <c r="G203" s="85"/>
      <c r="H203" s="85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pans="1:20" x14ac:dyDescent="0.2">
      <c r="A204" s="85"/>
      <c r="B204" s="85"/>
      <c r="C204" s="85"/>
      <c r="D204" s="85"/>
      <c r="E204" s="85"/>
      <c r="F204" s="85"/>
      <c r="G204" s="85"/>
      <c r="H204" s="85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pans="1:20" x14ac:dyDescent="0.2">
      <c r="A205" s="85"/>
      <c r="B205" s="85"/>
      <c r="C205" s="85"/>
      <c r="D205" s="85"/>
      <c r="E205" s="85"/>
      <c r="F205" s="85"/>
      <c r="G205" s="85"/>
      <c r="H205" s="85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pans="1:20" x14ac:dyDescent="0.2">
      <c r="A206" s="85"/>
      <c r="B206" s="85"/>
      <c r="C206" s="85"/>
      <c r="D206" s="85"/>
      <c r="E206" s="85"/>
      <c r="F206" s="85"/>
      <c r="G206" s="85"/>
      <c r="H206" s="85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pans="1:20" x14ac:dyDescent="0.2">
      <c r="A207" s="85"/>
      <c r="B207" s="85"/>
      <c r="C207" s="85"/>
      <c r="D207" s="85"/>
      <c r="E207" s="85"/>
      <c r="F207" s="85"/>
      <c r="G207" s="85"/>
      <c r="H207" s="85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pans="1:20" x14ac:dyDescent="0.2">
      <c r="A208" s="85"/>
      <c r="B208" s="85"/>
      <c r="C208" s="85"/>
      <c r="D208" s="85"/>
      <c r="E208" s="85"/>
      <c r="F208" s="85"/>
      <c r="G208" s="85"/>
      <c r="H208" s="85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pans="1:20" x14ac:dyDescent="0.2">
      <c r="A209" s="85"/>
      <c r="B209" s="85"/>
      <c r="C209" s="85"/>
      <c r="D209" s="85"/>
      <c r="E209" s="85"/>
      <c r="F209" s="85"/>
      <c r="G209" s="85"/>
      <c r="H209" s="85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pans="1:20" x14ac:dyDescent="0.2">
      <c r="A210" s="85"/>
      <c r="B210" s="85"/>
      <c r="C210" s="85"/>
      <c r="D210" s="85"/>
      <c r="E210" s="85"/>
      <c r="F210" s="85"/>
      <c r="G210" s="85"/>
      <c r="H210" s="85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pans="1:20" x14ac:dyDescent="0.2">
      <c r="A211" s="85"/>
      <c r="B211" s="85"/>
      <c r="C211" s="85"/>
      <c r="D211" s="85"/>
      <c r="E211" s="85"/>
      <c r="F211" s="85"/>
      <c r="G211" s="85"/>
      <c r="H211" s="85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pans="1:20" x14ac:dyDescent="0.2">
      <c r="A212" s="85"/>
      <c r="B212" s="85"/>
      <c r="C212" s="85"/>
      <c r="D212" s="85"/>
      <c r="E212" s="85"/>
      <c r="F212" s="85"/>
      <c r="G212" s="85"/>
      <c r="H212" s="85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pans="1:20" x14ac:dyDescent="0.2">
      <c r="A213" s="85"/>
      <c r="B213" s="85"/>
      <c r="C213" s="85"/>
      <c r="D213" s="85"/>
      <c r="E213" s="85"/>
      <c r="F213" s="85"/>
      <c r="G213" s="85"/>
      <c r="H213" s="85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1:20" x14ac:dyDescent="0.2">
      <c r="A214" s="85"/>
      <c r="B214" s="85"/>
      <c r="C214" s="85"/>
      <c r="D214" s="85"/>
      <c r="E214" s="85"/>
      <c r="F214" s="85"/>
      <c r="G214" s="85"/>
      <c r="H214" s="85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pans="1:20" x14ac:dyDescent="0.2">
      <c r="A215" s="85"/>
      <c r="B215" s="85"/>
      <c r="C215" s="85"/>
      <c r="D215" s="85"/>
      <c r="E215" s="85"/>
      <c r="F215" s="85"/>
      <c r="G215" s="85"/>
      <c r="H215" s="85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pans="1:20" x14ac:dyDescent="0.2">
      <c r="A216" s="85"/>
      <c r="B216" s="85"/>
      <c r="C216" s="85"/>
      <c r="D216" s="85"/>
      <c r="E216" s="85"/>
      <c r="F216" s="85"/>
      <c r="G216" s="85"/>
      <c r="H216" s="85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pans="1:20" x14ac:dyDescent="0.2">
      <c r="A217" s="85"/>
      <c r="B217" s="85"/>
      <c r="C217" s="85"/>
      <c r="D217" s="85"/>
      <c r="E217" s="85"/>
      <c r="F217" s="85"/>
      <c r="G217" s="85"/>
      <c r="H217" s="85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pans="1:20" x14ac:dyDescent="0.2">
      <c r="A218" s="85"/>
      <c r="B218" s="85"/>
      <c r="C218" s="85"/>
      <c r="D218" s="85"/>
      <c r="E218" s="85"/>
      <c r="F218" s="85"/>
      <c r="G218" s="85"/>
      <c r="H218" s="85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pans="1:20" x14ac:dyDescent="0.2">
      <c r="A219" s="85"/>
      <c r="B219" s="85"/>
      <c r="C219" s="85"/>
      <c r="D219" s="85"/>
      <c r="E219" s="85"/>
      <c r="F219" s="85"/>
      <c r="G219" s="85"/>
      <c r="H219" s="85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pans="1:20" x14ac:dyDescent="0.2">
      <c r="A220" s="85"/>
      <c r="B220" s="85"/>
      <c r="C220" s="85"/>
      <c r="D220" s="85"/>
      <c r="E220" s="85"/>
      <c r="F220" s="85"/>
      <c r="G220" s="85"/>
      <c r="H220" s="85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1:20" x14ac:dyDescent="0.2">
      <c r="A221" s="85"/>
      <c r="B221" s="85"/>
      <c r="C221" s="85"/>
      <c r="D221" s="85"/>
      <c r="E221" s="85"/>
      <c r="F221" s="85"/>
      <c r="G221" s="85"/>
      <c r="H221" s="85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1:20" x14ac:dyDescent="0.2">
      <c r="A222" s="85"/>
      <c r="B222" s="85"/>
      <c r="C222" s="85"/>
      <c r="D222" s="85"/>
      <c r="E222" s="85"/>
      <c r="F222" s="85"/>
      <c r="G222" s="85"/>
      <c r="H222" s="85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pans="1:20" x14ac:dyDescent="0.2">
      <c r="A223" s="85"/>
      <c r="B223" s="85"/>
      <c r="C223" s="85"/>
      <c r="D223" s="85"/>
      <c r="E223" s="85"/>
      <c r="F223" s="85"/>
      <c r="G223" s="85"/>
      <c r="H223" s="85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pans="1:20" x14ac:dyDescent="0.2">
      <c r="A224" s="85"/>
      <c r="B224" s="85"/>
      <c r="C224" s="85"/>
      <c r="D224" s="85"/>
      <c r="E224" s="85"/>
      <c r="F224" s="85"/>
      <c r="G224" s="85"/>
      <c r="H224" s="85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pans="1:20" x14ac:dyDescent="0.2">
      <c r="A225" s="85"/>
      <c r="B225" s="85"/>
      <c r="C225" s="85"/>
      <c r="D225" s="85"/>
      <c r="E225" s="85"/>
      <c r="F225" s="85"/>
      <c r="G225" s="85"/>
      <c r="H225" s="85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pans="1:20" x14ac:dyDescent="0.2">
      <c r="A226" s="85"/>
      <c r="B226" s="85"/>
      <c r="C226" s="85"/>
      <c r="D226" s="85"/>
      <c r="E226" s="85"/>
      <c r="F226" s="85"/>
      <c r="G226" s="85"/>
      <c r="H226" s="85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pans="1:20" x14ac:dyDescent="0.2">
      <c r="A227" s="85"/>
      <c r="B227" s="85"/>
      <c r="C227" s="85"/>
      <c r="D227" s="85"/>
      <c r="E227" s="85"/>
      <c r="F227" s="85"/>
      <c r="G227" s="85"/>
      <c r="H227" s="85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1:20" x14ac:dyDescent="0.2">
      <c r="A228" s="85"/>
      <c r="B228" s="85"/>
      <c r="C228" s="85"/>
      <c r="D228" s="85"/>
      <c r="E228" s="85"/>
      <c r="F228" s="85"/>
      <c r="G228" s="85"/>
      <c r="H228" s="85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pans="1:20" x14ac:dyDescent="0.2">
      <c r="A229" s="85"/>
      <c r="B229" s="85"/>
      <c r="C229" s="85"/>
      <c r="D229" s="85"/>
      <c r="E229" s="85"/>
      <c r="F229" s="85"/>
      <c r="G229" s="85"/>
      <c r="H229" s="85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pans="1:20" x14ac:dyDescent="0.2">
      <c r="A230" s="85"/>
      <c r="B230" s="85"/>
      <c r="C230" s="85"/>
      <c r="D230" s="85"/>
      <c r="E230" s="85"/>
      <c r="F230" s="85"/>
      <c r="G230" s="85"/>
      <c r="H230" s="85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pans="1:20" x14ac:dyDescent="0.2">
      <c r="A231" s="85"/>
      <c r="B231" s="85"/>
      <c r="C231" s="85"/>
      <c r="D231" s="85"/>
      <c r="E231" s="85"/>
      <c r="F231" s="85"/>
      <c r="G231" s="85"/>
      <c r="H231" s="85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pans="1:20" x14ac:dyDescent="0.2">
      <c r="A232" s="85"/>
      <c r="B232" s="85"/>
      <c r="C232" s="85"/>
      <c r="D232" s="85"/>
      <c r="E232" s="85"/>
      <c r="F232" s="85"/>
      <c r="G232" s="85"/>
      <c r="H232" s="85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pans="1:20" x14ac:dyDescent="0.2">
      <c r="A233" s="85"/>
      <c r="B233" s="85"/>
      <c r="C233" s="85"/>
      <c r="D233" s="85"/>
      <c r="E233" s="85"/>
      <c r="F233" s="85"/>
      <c r="G233" s="85"/>
      <c r="H233" s="85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pans="1:20" x14ac:dyDescent="0.2">
      <c r="A234" s="85"/>
      <c r="B234" s="85"/>
      <c r="C234" s="85"/>
      <c r="D234" s="85"/>
      <c r="E234" s="85"/>
      <c r="F234" s="85"/>
      <c r="G234" s="85"/>
      <c r="H234" s="85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pans="1:20" x14ac:dyDescent="0.2">
      <c r="A235" s="85"/>
      <c r="B235" s="85"/>
      <c r="C235" s="85"/>
      <c r="D235" s="85"/>
      <c r="E235" s="85"/>
      <c r="F235" s="85"/>
      <c r="G235" s="85"/>
      <c r="H235" s="85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1:20" x14ac:dyDescent="0.2">
      <c r="A236" s="85"/>
      <c r="B236" s="85"/>
      <c r="C236" s="85"/>
      <c r="D236" s="85"/>
      <c r="E236" s="85"/>
      <c r="F236" s="85"/>
      <c r="G236" s="85"/>
      <c r="H236" s="85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pans="1:20" x14ac:dyDescent="0.2">
      <c r="A237" s="85"/>
      <c r="B237" s="85"/>
      <c r="C237" s="85"/>
      <c r="D237" s="85"/>
      <c r="E237" s="85"/>
      <c r="F237" s="85"/>
      <c r="G237" s="85"/>
      <c r="H237" s="85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pans="1:20" x14ac:dyDescent="0.2">
      <c r="A238" s="85"/>
      <c r="B238" s="85"/>
      <c r="C238" s="85"/>
      <c r="D238" s="85"/>
      <c r="E238" s="85"/>
      <c r="F238" s="85"/>
      <c r="G238" s="85"/>
      <c r="H238" s="85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pans="1:20" x14ac:dyDescent="0.2">
      <c r="A239" s="85"/>
      <c r="B239" s="85"/>
      <c r="C239" s="85"/>
      <c r="D239" s="85"/>
      <c r="E239" s="85"/>
      <c r="F239" s="85"/>
      <c r="G239" s="85"/>
      <c r="H239" s="85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pans="1:20" x14ac:dyDescent="0.2">
      <c r="A240" s="85"/>
      <c r="B240" s="85"/>
      <c r="C240" s="85"/>
      <c r="D240" s="85"/>
      <c r="E240" s="85"/>
      <c r="F240" s="85"/>
      <c r="G240" s="85"/>
      <c r="H240" s="85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pans="1:20" x14ac:dyDescent="0.2">
      <c r="A241" s="85"/>
      <c r="B241" s="85"/>
      <c r="C241" s="85"/>
      <c r="D241" s="85"/>
      <c r="E241" s="85"/>
      <c r="F241" s="85"/>
      <c r="G241" s="85"/>
      <c r="H241" s="85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pans="1:20" x14ac:dyDescent="0.2">
      <c r="A242" s="85"/>
      <c r="B242" s="85"/>
      <c r="C242" s="85"/>
      <c r="D242" s="85"/>
      <c r="E242" s="85"/>
      <c r="F242" s="85"/>
      <c r="G242" s="85"/>
      <c r="H242" s="85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pans="1:20" x14ac:dyDescent="0.2">
      <c r="A243" s="85"/>
      <c r="B243" s="85"/>
      <c r="C243" s="85"/>
      <c r="D243" s="85"/>
      <c r="E243" s="85"/>
      <c r="F243" s="85"/>
      <c r="G243" s="85"/>
      <c r="H243" s="85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pans="1:20" x14ac:dyDescent="0.2">
      <c r="A244" s="85"/>
      <c r="B244" s="85"/>
      <c r="C244" s="85"/>
      <c r="D244" s="85"/>
      <c r="E244" s="85"/>
      <c r="F244" s="85"/>
      <c r="G244" s="85"/>
      <c r="H244" s="85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pans="1:20" x14ac:dyDescent="0.2">
      <c r="A245" s="85"/>
      <c r="B245" s="85"/>
      <c r="C245" s="85"/>
      <c r="D245" s="85"/>
      <c r="E245" s="85"/>
      <c r="F245" s="85"/>
      <c r="G245" s="85"/>
      <c r="H245" s="85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pans="1:20" x14ac:dyDescent="0.2">
      <c r="A246" s="85"/>
      <c r="B246" s="85"/>
      <c r="C246" s="85"/>
      <c r="D246" s="85"/>
      <c r="E246" s="85"/>
      <c r="F246" s="85"/>
      <c r="G246" s="85"/>
      <c r="H246" s="85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pans="1:20" x14ac:dyDescent="0.2">
      <c r="A247" s="85"/>
      <c r="B247" s="85"/>
      <c r="C247" s="85"/>
      <c r="D247" s="85"/>
      <c r="E247" s="85"/>
      <c r="F247" s="85"/>
      <c r="G247" s="85"/>
      <c r="H247" s="85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pans="1:20" x14ac:dyDescent="0.2">
      <c r="A248" s="85"/>
      <c r="B248" s="85"/>
      <c r="C248" s="85"/>
      <c r="D248" s="85"/>
      <c r="E248" s="85"/>
      <c r="F248" s="85"/>
      <c r="G248" s="85"/>
      <c r="H248" s="85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pans="1:20" x14ac:dyDescent="0.2">
      <c r="A249" s="85"/>
      <c r="B249" s="85"/>
      <c r="C249" s="85"/>
      <c r="D249" s="85"/>
      <c r="E249" s="85"/>
      <c r="F249" s="85"/>
      <c r="G249" s="85"/>
      <c r="H249" s="85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pans="1:20" x14ac:dyDescent="0.2">
      <c r="A250" s="85"/>
      <c r="B250" s="85"/>
      <c r="C250" s="85"/>
      <c r="D250" s="85"/>
      <c r="E250" s="85"/>
      <c r="F250" s="85"/>
      <c r="G250" s="85"/>
      <c r="H250" s="85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pans="1:20" x14ac:dyDescent="0.2">
      <c r="A251" s="85"/>
      <c r="B251" s="85"/>
      <c r="C251" s="85"/>
      <c r="D251" s="85"/>
      <c r="E251" s="85"/>
      <c r="F251" s="85"/>
      <c r="G251" s="85"/>
      <c r="H251" s="85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pans="1:20" x14ac:dyDescent="0.2">
      <c r="A252" s="85"/>
      <c r="B252" s="85"/>
      <c r="C252" s="85"/>
      <c r="D252" s="85"/>
      <c r="E252" s="85"/>
      <c r="F252" s="85"/>
      <c r="G252" s="85"/>
      <c r="H252" s="85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1:20" x14ac:dyDescent="0.2">
      <c r="A253" s="85"/>
      <c r="B253" s="85"/>
      <c r="C253" s="85"/>
      <c r="D253" s="85"/>
      <c r="E253" s="85"/>
      <c r="F253" s="85"/>
      <c r="G253" s="85"/>
      <c r="H253" s="85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pans="1:20" x14ac:dyDescent="0.2">
      <c r="A254" s="85"/>
      <c r="B254" s="85"/>
      <c r="C254" s="85"/>
      <c r="D254" s="85"/>
      <c r="E254" s="85"/>
      <c r="F254" s="85"/>
      <c r="G254" s="85"/>
      <c r="H254" s="85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pans="1:20" x14ac:dyDescent="0.2">
      <c r="A255" s="85"/>
      <c r="B255" s="85"/>
      <c r="C255" s="85"/>
      <c r="D255" s="85"/>
      <c r="E255" s="85"/>
      <c r="F255" s="85"/>
      <c r="G255" s="85"/>
      <c r="H255" s="85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1:20" x14ac:dyDescent="0.2">
      <c r="A256" s="85"/>
      <c r="B256" s="85"/>
      <c r="C256" s="85"/>
      <c r="D256" s="85"/>
      <c r="E256" s="85"/>
      <c r="F256" s="85"/>
      <c r="G256" s="85"/>
      <c r="H256" s="85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pans="1:20" x14ac:dyDescent="0.2">
      <c r="A257" s="85"/>
      <c r="B257" s="85"/>
      <c r="C257" s="85"/>
      <c r="D257" s="85"/>
      <c r="E257" s="85"/>
      <c r="F257" s="85"/>
      <c r="G257" s="85"/>
      <c r="H257" s="85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pans="1:20" x14ac:dyDescent="0.2">
      <c r="A258" s="85"/>
      <c r="B258" s="85"/>
      <c r="C258" s="85"/>
      <c r="D258" s="85"/>
      <c r="E258" s="85"/>
      <c r="F258" s="85"/>
      <c r="G258" s="85"/>
      <c r="H258" s="85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pans="1:20" x14ac:dyDescent="0.2">
      <c r="A259" s="85"/>
      <c r="B259" s="85"/>
      <c r="C259" s="85"/>
      <c r="D259" s="85"/>
      <c r="E259" s="85"/>
      <c r="F259" s="85"/>
      <c r="G259" s="85"/>
      <c r="H259" s="85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pans="1:20" x14ac:dyDescent="0.2">
      <c r="A260" s="85"/>
      <c r="B260" s="85"/>
      <c r="C260" s="85"/>
      <c r="D260" s="85"/>
      <c r="E260" s="85"/>
      <c r="F260" s="85"/>
      <c r="G260" s="85"/>
      <c r="H260" s="85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pans="1:20" x14ac:dyDescent="0.2">
      <c r="A261" s="85"/>
      <c r="B261" s="85"/>
      <c r="C261" s="85"/>
      <c r="D261" s="85"/>
      <c r="E261" s="85"/>
      <c r="F261" s="85"/>
      <c r="G261" s="85"/>
      <c r="H261" s="85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pans="1:20" x14ac:dyDescent="0.2">
      <c r="A262" s="85"/>
      <c r="B262" s="85"/>
      <c r="C262" s="85"/>
      <c r="D262" s="85"/>
      <c r="E262" s="85"/>
      <c r="F262" s="85"/>
      <c r="G262" s="85"/>
      <c r="H262" s="85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pans="1:20" x14ac:dyDescent="0.2">
      <c r="A263" s="85"/>
      <c r="B263" s="85"/>
      <c r="C263" s="85"/>
      <c r="D263" s="85"/>
      <c r="E263" s="85"/>
      <c r="F263" s="85"/>
      <c r="G263" s="85"/>
      <c r="H263" s="85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pans="1:20" x14ac:dyDescent="0.2">
      <c r="A264" s="85"/>
      <c r="B264" s="85"/>
      <c r="C264" s="85"/>
      <c r="D264" s="85"/>
      <c r="E264" s="85"/>
      <c r="F264" s="85"/>
      <c r="G264" s="85"/>
      <c r="H264" s="85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pans="1:20" x14ac:dyDescent="0.2">
      <c r="A265" s="85"/>
      <c r="B265" s="85"/>
      <c r="C265" s="85"/>
      <c r="D265" s="85"/>
      <c r="E265" s="85"/>
      <c r="F265" s="85"/>
      <c r="G265" s="85"/>
      <c r="H265" s="85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pans="1:20" x14ac:dyDescent="0.2">
      <c r="A266" s="85"/>
      <c r="B266" s="85"/>
      <c r="C266" s="85"/>
      <c r="D266" s="85"/>
      <c r="E266" s="85"/>
      <c r="F266" s="85"/>
      <c r="G266" s="85"/>
      <c r="H266" s="85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pans="1:20" x14ac:dyDescent="0.2">
      <c r="A267" s="85"/>
      <c r="B267" s="85"/>
      <c r="C267" s="85"/>
      <c r="D267" s="85"/>
      <c r="E267" s="85"/>
      <c r="F267" s="85"/>
      <c r="G267" s="85"/>
      <c r="H267" s="85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pans="1:20" x14ac:dyDescent="0.2">
      <c r="A268" s="85"/>
      <c r="B268" s="85"/>
      <c r="C268" s="85"/>
      <c r="D268" s="85"/>
      <c r="E268" s="85"/>
      <c r="F268" s="85"/>
      <c r="G268" s="85"/>
      <c r="H268" s="85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pans="1:20" x14ac:dyDescent="0.2">
      <c r="A269" s="85"/>
      <c r="B269" s="85"/>
      <c r="C269" s="85"/>
      <c r="D269" s="85"/>
      <c r="E269" s="85"/>
      <c r="F269" s="85"/>
      <c r="G269" s="85"/>
      <c r="H269" s="85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pans="1:20" x14ac:dyDescent="0.2">
      <c r="A270" s="85"/>
      <c r="B270" s="85"/>
      <c r="C270" s="85"/>
      <c r="D270" s="85"/>
      <c r="E270" s="85"/>
      <c r="F270" s="85"/>
      <c r="G270" s="85"/>
      <c r="H270" s="85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1:20" x14ac:dyDescent="0.2">
      <c r="A271" s="85"/>
      <c r="B271" s="85"/>
      <c r="C271" s="85"/>
      <c r="D271" s="85"/>
      <c r="E271" s="85"/>
      <c r="F271" s="85"/>
      <c r="G271" s="85"/>
      <c r="H271" s="85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pans="1:20" x14ac:dyDescent="0.2">
      <c r="A272" s="85"/>
      <c r="B272" s="85"/>
      <c r="C272" s="85"/>
      <c r="D272" s="85"/>
      <c r="E272" s="85"/>
      <c r="F272" s="85"/>
      <c r="G272" s="85"/>
      <c r="H272" s="85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pans="1:20" x14ac:dyDescent="0.2">
      <c r="A273" s="85"/>
      <c r="B273" s="85"/>
      <c r="C273" s="85"/>
      <c r="D273" s="85"/>
      <c r="E273" s="85"/>
      <c r="F273" s="85"/>
      <c r="G273" s="85"/>
      <c r="H273" s="85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pans="1:20" x14ac:dyDescent="0.2">
      <c r="A274" s="85"/>
      <c r="B274" s="85"/>
      <c r="C274" s="85"/>
      <c r="D274" s="85"/>
      <c r="E274" s="85"/>
      <c r="F274" s="85"/>
      <c r="G274" s="85"/>
      <c r="H274" s="85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pans="1:20" x14ac:dyDescent="0.2">
      <c r="A275" s="85"/>
      <c r="B275" s="85"/>
      <c r="C275" s="85"/>
      <c r="D275" s="85"/>
      <c r="E275" s="85"/>
      <c r="F275" s="85"/>
      <c r="G275" s="85"/>
      <c r="H275" s="85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pans="1:20" x14ac:dyDescent="0.2">
      <c r="A276" s="85"/>
      <c r="B276" s="85"/>
      <c r="C276" s="85"/>
      <c r="D276" s="85"/>
      <c r="E276" s="85"/>
      <c r="F276" s="85"/>
      <c r="G276" s="85"/>
      <c r="H276" s="85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pans="1:20" x14ac:dyDescent="0.2">
      <c r="A277" s="85"/>
      <c r="B277" s="85"/>
      <c r="C277" s="85"/>
      <c r="D277" s="85"/>
      <c r="E277" s="85"/>
      <c r="F277" s="85"/>
      <c r="G277" s="85"/>
      <c r="H277" s="85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pans="1:20" x14ac:dyDescent="0.2">
      <c r="A278" s="85"/>
      <c r="B278" s="85"/>
      <c r="C278" s="85"/>
      <c r="D278" s="85"/>
      <c r="E278" s="85"/>
      <c r="F278" s="85"/>
      <c r="G278" s="85"/>
      <c r="H278" s="85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pans="1:20" x14ac:dyDescent="0.2">
      <c r="A279" s="85"/>
      <c r="B279" s="85"/>
      <c r="C279" s="85"/>
      <c r="D279" s="85"/>
      <c r="E279" s="85"/>
      <c r="F279" s="85"/>
      <c r="G279" s="85"/>
      <c r="H279" s="85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1:20" x14ac:dyDescent="0.2">
      <c r="A280" s="85"/>
      <c r="B280" s="85"/>
      <c r="C280" s="85"/>
      <c r="D280" s="85"/>
      <c r="E280" s="85"/>
      <c r="F280" s="85"/>
      <c r="G280" s="85"/>
      <c r="H280" s="85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pans="1:20" x14ac:dyDescent="0.2">
      <c r="A281" s="85"/>
      <c r="B281" s="85"/>
      <c r="C281" s="85"/>
      <c r="D281" s="85"/>
      <c r="E281" s="85"/>
      <c r="F281" s="85"/>
      <c r="G281" s="85"/>
      <c r="H281" s="85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pans="1:20" x14ac:dyDescent="0.2">
      <c r="A282" s="85"/>
      <c r="B282" s="85"/>
      <c r="C282" s="85"/>
      <c r="D282" s="85"/>
      <c r="E282" s="85"/>
      <c r="F282" s="85"/>
      <c r="G282" s="85"/>
      <c r="H282" s="85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pans="1:20" x14ac:dyDescent="0.2">
      <c r="A283" s="85"/>
      <c r="B283" s="85"/>
      <c r="C283" s="85"/>
      <c r="D283" s="85"/>
      <c r="E283" s="85"/>
      <c r="F283" s="85"/>
      <c r="G283" s="85"/>
      <c r="H283" s="85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pans="1:20" x14ac:dyDescent="0.2">
      <c r="A284" s="85"/>
      <c r="B284" s="85"/>
      <c r="C284" s="85"/>
      <c r="D284" s="85"/>
      <c r="E284" s="85"/>
      <c r="F284" s="85"/>
      <c r="G284" s="85"/>
      <c r="H284" s="85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pans="1:20" x14ac:dyDescent="0.2">
      <c r="A285" s="85"/>
      <c r="B285" s="85"/>
      <c r="C285" s="85"/>
      <c r="D285" s="85"/>
      <c r="E285" s="85"/>
      <c r="F285" s="85"/>
      <c r="G285" s="85"/>
      <c r="H285" s="85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pans="1:20" x14ac:dyDescent="0.2">
      <c r="A286" s="85"/>
      <c r="B286" s="85"/>
      <c r="C286" s="85"/>
      <c r="D286" s="85"/>
      <c r="E286" s="85"/>
      <c r="F286" s="85"/>
      <c r="G286" s="85"/>
      <c r="H286" s="85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pans="1:20" x14ac:dyDescent="0.2">
      <c r="A287" s="85"/>
      <c r="B287" s="85"/>
      <c r="C287" s="85"/>
      <c r="D287" s="85"/>
      <c r="E287" s="85"/>
      <c r="F287" s="85"/>
      <c r="G287" s="85"/>
      <c r="H287" s="85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pans="1:20" x14ac:dyDescent="0.2">
      <c r="A288" s="85"/>
      <c r="B288" s="85"/>
      <c r="C288" s="85"/>
      <c r="D288" s="85"/>
      <c r="E288" s="85"/>
      <c r="F288" s="85"/>
      <c r="G288" s="85"/>
      <c r="H288" s="85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pans="1:20" x14ac:dyDescent="0.2">
      <c r="A289" s="85"/>
      <c r="B289" s="85"/>
      <c r="C289" s="85"/>
      <c r="D289" s="85"/>
      <c r="E289" s="85"/>
      <c r="F289" s="85"/>
      <c r="G289" s="85"/>
      <c r="H289" s="85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pans="1:20" x14ac:dyDescent="0.2">
      <c r="A290" s="85"/>
      <c r="B290" s="85"/>
      <c r="C290" s="85"/>
      <c r="D290" s="85"/>
      <c r="E290" s="85"/>
      <c r="F290" s="85"/>
      <c r="G290" s="85"/>
      <c r="H290" s="85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pans="1:20" x14ac:dyDescent="0.2">
      <c r="A291" s="85"/>
      <c r="B291" s="85"/>
      <c r="C291" s="85"/>
      <c r="D291" s="85"/>
      <c r="E291" s="85"/>
      <c r="F291" s="85"/>
      <c r="G291" s="85"/>
      <c r="H291" s="85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pans="1:20" x14ac:dyDescent="0.2">
      <c r="A292" s="85"/>
      <c r="B292" s="85"/>
      <c r="C292" s="85"/>
      <c r="D292" s="85"/>
      <c r="E292" s="85"/>
      <c r="F292" s="85"/>
      <c r="G292" s="85"/>
      <c r="H292" s="85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pans="1:20" x14ac:dyDescent="0.2">
      <c r="A293" s="85"/>
      <c r="B293" s="85"/>
      <c r="C293" s="85"/>
      <c r="D293" s="85"/>
      <c r="E293" s="85"/>
      <c r="F293" s="85"/>
      <c r="G293" s="85"/>
      <c r="H293" s="85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pans="1:20" x14ac:dyDescent="0.2">
      <c r="A294" s="85"/>
      <c r="B294" s="85"/>
      <c r="C294" s="85"/>
      <c r="D294" s="85"/>
      <c r="E294" s="85"/>
      <c r="F294" s="85"/>
      <c r="G294" s="85"/>
      <c r="H294" s="85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pans="1:20" x14ac:dyDescent="0.2">
      <c r="A295" s="85"/>
      <c r="B295" s="85"/>
      <c r="C295" s="85"/>
      <c r="D295" s="85"/>
      <c r="E295" s="85"/>
      <c r="F295" s="85"/>
      <c r="G295" s="85"/>
      <c r="H295" s="85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pans="1:20" x14ac:dyDescent="0.2">
      <c r="A296" s="85"/>
      <c r="B296" s="85"/>
      <c r="C296" s="85"/>
      <c r="D296" s="85"/>
      <c r="E296" s="85"/>
      <c r="F296" s="85"/>
      <c r="G296" s="85"/>
      <c r="H296" s="85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pans="1:20" x14ac:dyDescent="0.2">
      <c r="A297" s="85"/>
      <c r="B297" s="85"/>
      <c r="C297" s="85"/>
      <c r="D297" s="85"/>
      <c r="E297" s="85"/>
      <c r="F297" s="85"/>
      <c r="G297" s="85"/>
      <c r="H297" s="85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pans="1:20" x14ac:dyDescent="0.2">
      <c r="A298" s="85"/>
      <c r="B298" s="85"/>
      <c r="C298" s="85"/>
      <c r="D298" s="85"/>
      <c r="E298" s="85"/>
      <c r="F298" s="85"/>
      <c r="G298" s="85"/>
      <c r="H298" s="85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pans="1:20" x14ac:dyDescent="0.2">
      <c r="A299" s="85"/>
      <c r="B299" s="85"/>
      <c r="C299" s="85"/>
      <c r="D299" s="85"/>
      <c r="E299" s="85"/>
      <c r="F299" s="85"/>
      <c r="G299" s="85"/>
      <c r="H299" s="85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1:20" x14ac:dyDescent="0.2">
      <c r="A300" s="85"/>
      <c r="B300" s="85"/>
      <c r="C300" s="85"/>
      <c r="D300" s="85"/>
      <c r="E300" s="85"/>
      <c r="F300" s="85"/>
      <c r="G300" s="85"/>
      <c r="H300" s="85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pans="1:20" x14ac:dyDescent="0.2">
      <c r="A301" s="85"/>
      <c r="B301" s="85"/>
      <c r="C301" s="85"/>
      <c r="D301" s="85"/>
      <c r="E301" s="85"/>
      <c r="F301" s="85"/>
      <c r="G301" s="85"/>
      <c r="H301" s="85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pans="1:20" x14ac:dyDescent="0.2">
      <c r="A302" s="85"/>
      <c r="B302" s="85"/>
      <c r="C302" s="85"/>
      <c r="D302" s="85"/>
      <c r="E302" s="85"/>
      <c r="F302" s="85"/>
      <c r="G302" s="85"/>
      <c r="H302" s="85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pans="1:20" x14ac:dyDescent="0.2">
      <c r="A303" s="85"/>
      <c r="B303" s="85"/>
      <c r="C303" s="85"/>
      <c r="D303" s="85"/>
      <c r="E303" s="85"/>
      <c r="F303" s="85"/>
      <c r="G303" s="85"/>
      <c r="H303" s="85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pans="1:20" x14ac:dyDescent="0.2">
      <c r="A304" s="85"/>
      <c r="B304" s="85"/>
      <c r="C304" s="85"/>
      <c r="D304" s="85"/>
      <c r="E304" s="85"/>
      <c r="F304" s="85"/>
      <c r="G304" s="85"/>
      <c r="H304" s="85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pans="1:20" x14ac:dyDescent="0.2">
      <c r="A305" s="85"/>
      <c r="B305" s="85"/>
      <c r="C305" s="85"/>
      <c r="D305" s="85"/>
      <c r="E305" s="85"/>
      <c r="F305" s="85"/>
      <c r="G305" s="85"/>
      <c r="H305" s="85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pans="1:20" x14ac:dyDescent="0.2">
      <c r="A306" s="85"/>
      <c r="B306" s="85"/>
      <c r="C306" s="85"/>
      <c r="D306" s="85"/>
      <c r="E306" s="85"/>
      <c r="F306" s="85"/>
      <c r="G306" s="85"/>
      <c r="H306" s="85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pans="1:20" x14ac:dyDescent="0.2">
      <c r="A307" s="85"/>
      <c r="B307" s="85"/>
      <c r="C307" s="85"/>
      <c r="D307" s="85"/>
      <c r="E307" s="85"/>
      <c r="F307" s="85"/>
      <c r="G307" s="85"/>
      <c r="H307" s="85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pans="1:20" x14ac:dyDescent="0.2">
      <c r="A308" s="85"/>
      <c r="B308" s="85"/>
      <c r="C308" s="85"/>
      <c r="D308" s="85"/>
      <c r="E308" s="85"/>
      <c r="F308" s="85"/>
      <c r="G308" s="85"/>
      <c r="H308" s="85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pans="1:20" x14ac:dyDescent="0.2">
      <c r="A309" s="85"/>
      <c r="B309" s="85"/>
      <c r="C309" s="85"/>
      <c r="D309" s="85"/>
      <c r="E309" s="85"/>
      <c r="F309" s="85"/>
      <c r="G309" s="85"/>
      <c r="H309" s="85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pans="1:20" x14ac:dyDescent="0.2">
      <c r="A310" s="85"/>
      <c r="B310" s="85"/>
      <c r="C310" s="85"/>
      <c r="D310" s="85"/>
      <c r="E310" s="85"/>
      <c r="F310" s="85"/>
      <c r="G310" s="85"/>
      <c r="H310" s="85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pans="1:20" x14ac:dyDescent="0.2">
      <c r="A311" s="85"/>
      <c r="B311" s="85"/>
      <c r="C311" s="85"/>
      <c r="D311" s="85"/>
      <c r="E311" s="85"/>
      <c r="F311" s="85"/>
      <c r="G311" s="85"/>
      <c r="H311" s="85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pans="1:20" x14ac:dyDescent="0.2">
      <c r="A312" s="85"/>
      <c r="B312" s="85"/>
      <c r="C312" s="85"/>
      <c r="D312" s="85"/>
      <c r="E312" s="85"/>
      <c r="F312" s="85"/>
      <c r="G312" s="85"/>
      <c r="H312" s="85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pans="1:20" x14ac:dyDescent="0.2">
      <c r="A313" s="85"/>
      <c r="B313" s="85"/>
      <c r="C313" s="85"/>
      <c r="D313" s="85"/>
      <c r="E313" s="85"/>
      <c r="F313" s="85"/>
      <c r="G313" s="85"/>
      <c r="H313" s="85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pans="1:20" x14ac:dyDescent="0.2">
      <c r="A314" s="85"/>
      <c r="B314" s="85"/>
      <c r="C314" s="85"/>
      <c r="D314" s="85"/>
      <c r="E314" s="85"/>
      <c r="F314" s="85"/>
      <c r="G314" s="85"/>
      <c r="H314" s="85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pans="1:20" x14ac:dyDescent="0.2">
      <c r="A315" s="85"/>
      <c r="B315" s="85"/>
      <c r="C315" s="85"/>
      <c r="D315" s="85"/>
      <c r="E315" s="85"/>
      <c r="F315" s="85"/>
      <c r="G315" s="85"/>
      <c r="H315" s="85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pans="1:20" x14ac:dyDescent="0.2">
      <c r="A316" s="85"/>
      <c r="B316" s="85"/>
      <c r="C316" s="85"/>
      <c r="D316" s="85"/>
      <c r="E316" s="85"/>
      <c r="F316" s="85"/>
      <c r="G316" s="85"/>
      <c r="H316" s="85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pans="1:20" x14ac:dyDescent="0.2">
      <c r="A317" s="85"/>
      <c r="B317" s="85"/>
      <c r="C317" s="85"/>
      <c r="D317" s="85"/>
      <c r="E317" s="85"/>
      <c r="F317" s="85"/>
      <c r="G317" s="85"/>
      <c r="H317" s="85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pans="1:20" x14ac:dyDescent="0.2">
      <c r="A318" s="85"/>
      <c r="B318" s="85"/>
      <c r="C318" s="85"/>
      <c r="D318" s="85"/>
      <c r="E318" s="85"/>
      <c r="F318" s="85"/>
      <c r="G318" s="85"/>
      <c r="H318" s="85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pans="1:20" x14ac:dyDescent="0.2">
      <c r="A319" s="85"/>
      <c r="B319" s="85"/>
      <c r="C319" s="85"/>
      <c r="D319" s="85"/>
      <c r="E319" s="85"/>
      <c r="F319" s="85"/>
      <c r="G319" s="85"/>
      <c r="H319" s="85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1:20" x14ac:dyDescent="0.2">
      <c r="A320" s="85"/>
      <c r="B320" s="85"/>
      <c r="C320" s="85"/>
      <c r="D320" s="85"/>
      <c r="E320" s="85"/>
      <c r="F320" s="85"/>
      <c r="G320" s="85"/>
      <c r="H320" s="85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pans="1:20" x14ac:dyDescent="0.2">
      <c r="A321" s="85"/>
      <c r="B321" s="85"/>
      <c r="C321" s="85"/>
      <c r="D321" s="85"/>
      <c r="E321" s="85"/>
      <c r="F321" s="85"/>
      <c r="G321" s="85"/>
      <c r="H321" s="85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pans="1:20" x14ac:dyDescent="0.2">
      <c r="A322" s="85"/>
      <c r="B322" s="85"/>
      <c r="C322" s="85"/>
      <c r="D322" s="85"/>
      <c r="E322" s="85"/>
      <c r="F322" s="85"/>
      <c r="G322" s="85"/>
      <c r="H322" s="85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pans="1:20" x14ac:dyDescent="0.2">
      <c r="A323" s="85"/>
      <c r="B323" s="85"/>
      <c r="C323" s="85"/>
      <c r="D323" s="85"/>
      <c r="E323" s="85"/>
      <c r="F323" s="85"/>
      <c r="G323" s="85"/>
      <c r="H323" s="85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pans="1:20" x14ac:dyDescent="0.2">
      <c r="A324" s="85"/>
      <c r="B324" s="85"/>
      <c r="C324" s="85"/>
      <c r="D324" s="85"/>
      <c r="E324" s="85"/>
      <c r="F324" s="85"/>
      <c r="G324" s="85"/>
      <c r="H324" s="85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pans="1:20" x14ac:dyDescent="0.2">
      <c r="A325" s="85"/>
      <c r="B325" s="85"/>
      <c r="C325" s="85"/>
      <c r="D325" s="85"/>
      <c r="E325" s="85"/>
      <c r="F325" s="85"/>
      <c r="G325" s="85"/>
      <c r="H325" s="85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pans="1:20" x14ac:dyDescent="0.2">
      <c r="A326" s="85"/>
      <c r="B326" s="85"/>
      <c r="C326" s="85"/>
      <c r="D326" s="85"/>
      <c r="E326" s="85"/>
      <c r="F326" s="85"/>
      <c r="G326" s="85"/>
      <c r="H326" s="85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pans="1:20" x14ac:dyDescent="0.2">
      <c r="A327" s="85"/>
      <c r="B327" s="85"/>
      <c r="C327" s="85"/>
      <c r="D327" s="85"/>
      <c r="E327" s="85"/>
      <c r="F327" s="85"/>
      <c r="G327" s="85"/>
      <c r="H327" s="85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pans="1:20" x14ac:dyDescent="0.2">
      <c r="A328" s="85"/>
      <c r="B328" s="85"/>
      <c r="C328" s="85"/>
      <c r="D328" s="85"/>
      <c r="E328" s="85"/>
      <c r="F328" s="85"/>
      <c r="G328" s="85"/>
      <c r="H328" s="85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pans="1:20" x14ac:dyDescent="0.2">
      <c r="A329" s="85"/>
      <c r="B329" s="85"/>
      <c r="C329" s="85"/>
      <c r="D329" s="85"/>
      <c r="E329" s="85"/>
      <c r="F329" s="85"/>
      <c r="G329" s="85"/>
      <c r="H329" s="85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pans="1:20" x14ac:dyDescent="0.2">
      <c r="A330" s="85"/>
      <c r="B330" s="85"/>
      <c r="C330" s="85"/>
      <c r="D330" s="85"/>
      <c r="E330" s="85"/>
      <c r="F330" s="85"/>
      <c r="G330" s="85"/>
      <c r="H330" s="85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pans="1:20" x14ac:dyDescent="0.2">
      <c r="A331" s="85"/>
      <c r="B331" s="85"/>
      <c r="C331" s="85"/>
      <c r="D331" s="85"/>
      <c r="E331" s="85"/>
      <c r="F331" s="85"/>
      <c r="G331" s="85"/>
      <c r="H331" s="85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pans="1:20" x14ac:dyDescent="0.2">
      <c r="A332" s="85"/>
      <c r="B332" s="85"/>
      <c r="C332" s="85"/>
      <c r="D332" s="85"/>
      <c r="E332" s="85"/>
      <c r="F332" s="85"/>
      <c r="G332" s="85"/>
      <c r="H332" s="85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pans="1:20" x14ac:dyDescent="0.2">
      <c r="A333" s="85"/>
      <c r="B333" s="85"/>
      <c r="C333" s="85"/>
      <c r="D333" s="85"/>
      <c r="E333" s="85"/>
      <c r="F333" s="85"/>
      <c r="G333" s="85"/>
      <c r="H333" s="85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pans="1:20" x14ac:dyDescent="0.2">
      <c r="A334" s="85"/>
      <c r="B334" s="85"/>
      <c r="C334" s="85"/>
      <c r="D334" s="85"/>
      <c r="E334" s="85"/>
      <c r="F334" s="85"/>
      <c r="G334" s="85"/>
      <c r="H334" s="85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pans="1:20" x14ac:dyDescent="0.2">
      <c r="A335" s="85"/>
      <c r="B335" s="85"/>
      <c r="C335" s="85"/>
      <c r="D335" s="85"/>
      <c r="E335" s="85"/>
      <c r="F335" s="85"/>
      <c r="G335" s="85"/>
      <c r="H335" s="85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x14ac:dyDescent="0.2">
      <c r="A336" s="85"/>
      <c r="B336" s="85"/>
      <c r="C336" s="85"/>
      <c r="D336" s="85"/>
      <c r="E336" s="85"/>
      <c r="F336" s="85"/>
      <c r="G336" s="85"/>
      <c r="H336" s="85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pans="1:20" x14ac:dyDescent="0.2">
      <c r="A337" s="85"/>
      <c r="B337" s="85"/>
      <c r="C337" s="85"/>
      <c r="D337" s="85"/>
      <c r="E337" s="85"/>
      <c r="F337" s="85"/>
      <c r="G337" s="85"/>
      <c r="H337" s="85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pans="1:20" x14ac:dyDescent="0.2">
      <c r="A338" s="85"/>
      <c r="B338" s="85"/>
      <c r="C338" s="85"/>
      <c r="D338" s="85"/>
      <c r="E338" s="85"/>
      <c r="F338" s="85"/>
      <c r="G338" s="85"/>
      <c r="H338" s="85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pans="1:20" x14ac:dyDescent="0.2">
      <c r="A339" s="85"/>
      <c r="B339" s="85"/>
      <c r="C339" s="85"/>
      <c r="D339" s="85"/>
      <c r="E339" s="85"/>
      <c r="F339" s="85"/>
      <c r="G339" s="85"/>
      <c r="H339" s="85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pans="1:20" x14ac:dyDescent="0.2">
      <c r="A340" s="85"/>
      <c r="B340" s="85"/>
      <c r="C340" s="85"/>
      <c r="D340" s="85"/>
      <c r="E340" s="85"/>
      <c r="F340" s="85"/>
      <c r="G340" s="85"/>
      <c r="H340" s="85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pans="1:20" x14ac:dyDescent="0.2">
      <c r="A341" s="85"/>
      <c r="B341" s="85"/>
      <c r="C341" s="85"/>
      <c r="D341" s="85"/>
      <c r="E341" s="85"/>
      <c r="F341" s="85"/>
      <c r="G341" s="85"/>
      <c r="H341" s="85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pans="1:20" x14ac:dyDescent="0.2">
      <c r="A342" s="85"/>
      <c r="B342" s="85"/>
      <c r="C342" s="85"/>
      <c r="D342" s="85"/>
      <c r="E342" s="85"/>
      <c r="F342" s="85"/>
      <c r="G342" s="85"/>
      <c r="H342" s="85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pans="1:20" x14ac:dyDescent="0.2">
      <c r="A343" s="85"/>
      <c r="B343" s="85"/>
      <c r="C343" s="85"/>
      <c r="D343" s="85"/>
      <c r="E343" s="85"/>
      <c r="F343" s="85"/>
      <c r="G343" s="85"/>
      <c r="H343" s="85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pans="1:20" x14ac:dyDescent="0.2">
      <c r="A344" s="85"/>
      <c r="B344" s="85"/>
      <c r="C344" s="85"/>
      <c r="D344" s="85"/>
      <c r="E344" s="85"/>
      <c r="F344" s="85"/>
      <c r="G344" s="85"/>
      <c r="H344" s="85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pans="1:20" x14ac:dyDescent="0.2">
      <c r="A345" s="85"/>
      <c r="B345" s="85"/>
      <c r="C345" s="85"/>
      <c r="D345" s="85"/>
      <c r="E345" s="85"/>
      <c r="F345" s="85"/>
      <c r="G345" s="85"/>
      <c r="H345" s="85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pans="1:20" x14ac:dyDescent="0.2">
      <c r="A346" s="85"/>
      <c r="B346" s="85"/>
      <c r="C346" s="85"/>
      <c r="D346" s="85"/>
      <c r="E346" s="85"/>
      <c r="F346" s="85"/>
      <c r="G346" s="85"/>
      <c r="H346" s="85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pans="1:20" x14ac:dyDescent="0.2">
      <c r="A347" s="85"/>
      <c r="B347" s="85"/>
      <c r="C347" s="85"/>
      <c r="D347" s="85"/>
      <c r="E347" s="85"/>
      <c r="F347" s="85"/>
      <c r="G347" s="85"/>
      <c r="H347" s="85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pans="1:20" x14ac:dyDescent="0.2">
      <c r="A348" s="85"/>
      <c r="B348" s="85"/>
      <c r="C348" s="85"/>
      <c r="D348" s="85"/>
      <c r="E348" s="85"/>
      <c r="F348" s="85"/>
      <c r="G348" s="85"/>
      <c r="H348" s="85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pans="1:20" x14ac:dyDescent="0.2">
      <c r="A349" s="85"/>
      <c r="B349" s="85"/>
      <c r="C349" s="85"/>
      <c r="D349" s="85"/>
      <c r="E349" s="85"/>
      <c r="F349" s="85"/>
      <c r="G349" s="85"/>
      <c r="H349" s="85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pans="1:20" x14ac:dyDescent="0.2">
      <c r="A350" s="85"/>
      <c r="B350" s="85"/>
      <c r="C350" s="85"/>
      <c r="D350" s="85"/>
      <c r="E350" s="85"/>
      <c r="F350" s="85"/>
      <c r="G350" s="85"/>
      <c r="H350" s="85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pans="1:20" x14ac:dyDescent="0.2">
      <c r="A351" s="85"/>
      <c r="B351" s="85"/>
      <c r="C351" s="85"/>
      <c r="D351" s="85"/>
      <c r="E351" s="85"/>
      <c r="F351" s="85"/>
      <c r="G351" s="85"/>
      <c r="H351" s="85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pans="1:20" x14ac:dyDescent="0.2">
      <c r="A352" s="85"/>
      <c r="B352" s="85"/>
      <c r="C352" s="85"/>
      <c r="D352" s="85"/>
      <c r="E352" s="85"/>
      <c r="F352" s="85"/>
      <c r="G352" s="85"/>
      <c r="H352" s="85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pans="1:20" x14ac:dyDescent="0.2">
      <c r="A353" s="85"/>
      <c r="B353" s="85"/>
      <c r="C353" s="85"/>
      <c r="D353" s="85"/>
      <c r="E353" s="85"/>
      <c r="F353" s="85"/>
      <c r="G353" s="85"/>
      <c r="H353" s="85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2">
      <c r="A354" s="85"/>
      <c r="B354" s="85"/>
      <c r="C354" s="85"/>
      <c r="D354" s="85"/>
      <c r="E354" s="85"/>
      <c r="F354" s="85"/>
      <c r="G354" s="85"/>
      <c r="H354" s="85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pans="1:20" x14ac:dyDescent="0.2">
      <c r="A355" s="85"/>
      <c r="B355" s="85"/>
      <c r="C355" s="85"/>
      <c r="D355" s="85"/>
      <c r="E355" s="85"/>
      <c r="F355" s="85"/>
      <c r="G355" s="85"/>
      <c r="H355" s="85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pans="1:20" x14ac:dyDescent="0.2">
      <c r="A356" s="85"/>
      <c r="B356" s="85"/>
      <c r="C356" s="85"/>
      <c r="D356" s="85"/>
      <c r="E356" s="85"/>
      <c r="F356" s="85"/>
      <c r="G356" s="85"/>
      <c r="H356" s="85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pans="1:20" x14ac:dyDescent="0.2">
      <c r="A357" s="85"/>
      <c r="B357" s="85"/>
      <c r="C357" s="85"/>
      <c r="D357" s="85"/>
      <c r="E357" s="85"/>
      <c r="F357" s="85"/>
      <c r="G357" s="85"/>
      <c r="H357" s="85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pans="1:20" x14ac:dyDescent="0.2">
      <c r="A358" s="85"/>
      <c r="B358" s="85"/>
      <c r="C358" s="85"/>
      <c r="D358" s="85"/>
      <c r="E358" s="85"/>
      <c r="F358" s="85"/>
      <c r="G358" s="85"/>
      <c r="H358" s="85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pans="1:20" x14ac:dyDescent="0.2">
      <c r="A359" s="85"/>
      <c r="B359" s="85"/>
      <c r="C359" s="85"/>
      <c r="D359" s="85"/>
      <c r="E359" s="85"/>
      <c r="F359" s="85"/>
      <c r="G359" s="85"/>
      <c r="H359" s="85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pans="1:20" x14ac:dyDescent="0.2">
      <c r="A360" s="85"/>
      <c r="B360" s="85"/>
      <c r="C360" s="85"/>
      <c r="D360" s="85"/>
      <c r="E360" s="85"/>
      <c r="F360" s="85"/>
      <c r="G360" s="85"/>
      <c r="H360" s="85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pans="1:20" x14ac:dyDescent="0.2">
      <c r="A361" s="85"/>
      <c r="B361" s="85"/>
      <c r="C361" s="85"/>
      <c r="D361" s="85"/>
      <c r="E361" s="85"/>
      <c r="F361" s="85"/>
      <c r="G361" s="85"/>
      <c r="H361" s="85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pans="1:20" x14ac:dyDescent="0.2">
      <c r="A362" s="85"/>
      <c r="B362" s="85"/>
      <c r="C362" s="85"/>
      <c r="D362" s="85"/>
      <c r="E362" s="85"/>
      <c r="F362" s="85"/>
      <c r="G362" s="85"/>
      <c r="H362" s="85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pans="1:20" x14ac:dyDescent="0.2">
      <c r="A363" s="85"/>
      <c r="B363" s="85"/>
      <c r="C363" s="85"/>
      <c r="D363" s="85"/>
      <c r="E363" s="85"/>
      <c r="F363" s="85"/>
      <c r="G363" s="85"/>
      <c r="H363" s="85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pans="1:20" x14ac:dyDescent="0.2">
      <c r="A364" s="85"/>
      <c r="B364" s="85"/>
      <c r="C364" s="85"/>
      <c r="D364" s="85"/>
      <c r="E364" s="85"/>
      <c r="F364" s="85"/>
      <c r="G364" s="85"/>
      <c r="H364" s="85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pans="1:20" x14ac:dyDescent="0.2">
      <c r="A365" s="85"/>
      <c r="B365" s="85"/>
      <c r="C365" s="85"/>
      <c r="D365" s="85"/>
      <c r="E365" s="85"/>
      <c r="F365" s="85"/>
      <c r="G365" s="85"/>
      <c r="H365" s="85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pans="1:20" x14ac:dyDescent="0.2">
      <c r="A366" s="85"/>
      <c r="B366" s="85"/>
      <c r="C366" s="85"/>
      <c r="D366" s="85"/>
      <c r="E366" s="85"/>
      <c r="F366" s="85"/>
      <c r="G366" s="85"/>
      <c r="H366" s="85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pans="1:20" x14ac:dyDescent="0.2">
      <c r="A367" s="85"/>
      <c r="B367" s="85"/>
      <c r="C367" s="85"/>
      <c r="D367" s="85"/>
      <c r="E367" s="85"/>
      <c r="F367" s="85"/>
      <c r="G367" s="85"/>
      <c r="H367" s="85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1:20" x14ac:dyDescent="0.2">
      <c r="A368" s="85"/>
      <c r="B368" s="85"/>
      <c r="C368" s="85"/>
      <c r="D368" s="85"/>
      <c r="E368" s="85"/>
      <c r="F368" s="85"/>
      <c r="G368" s="85"/>
      <c r="H368" s="85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pans="1:20" x14ac:dyDescent="0.2">
      <c r="A369" s="85"/>
      <c r="B369" s="85"/>
      <c r="C369" s="85"/>
      <c r="D369" s="85"/>
      <c r="E369" s="85"/>
      <c r="F369" s="85"/>
      <c r="G369" s="85"/>
      <c r="H369" s="85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2">
      <c r="A370" s="85"/>
      <c r="B370" s="85"/>
      <c r="C370" s="85"/>
      <c r="D370" s="85"/>
      <c r="E370" s="85"/>
      <c r="F370" s="85"/>
      <c r="G370" s="85"/>
      <c r="H370" s="85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pans="1:20" x14ac:dyDescent="0.2">
      <c r="A371" s="85"/>
      <c r="B371" s="85"/>
      <c r="C371" s="85"/>
      <c r="D371" s="85"/>
      <c r="E371" s="85"/>
      <c r="F371" s="85"/>
      <c r="G371" s="85"/>
      <c r="H371" s="85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pans="1:20" x14ac:dyDescent="0.2">
      <c r="A372" s="85"/>
      <c r="B372" s="85"/>
      <c r="C372" s="85"/>
      <c r="D372" s="85"/>
      <c r="E372" s="85"/>
      <c r="F372" s="85"/>
      <c r="G372" s="85"/>
      <c r="H372" s="85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pans="1:20" x14ac:dyDescent="0.2">
      <c r="A373" s="85"/>
      <c r="B373" s="85"/>
      <c r="C373" s="85"/>
      <c r="D373" s="85"/>
      <c r="E373" s="85"/>
      <c r="F373" s="85"/>
      <c r="G373" s="85"/>
      <c r="H373" s="85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pans="1:20" x14ac:dyDescent="0.2">
      <c r="A374" s="85"/>
      <c r="B374" s="85"/>
      <c r="C374" s="85"/>
      <c r="D374" s="85"/>
      <c r="E374" s="85"/>
      <c r="F374" s="85"/>
      <c r="G374" s="85"/>
      <c r="H374" s="85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pans="1:20" x14ac:dyDescent="0.2">
      <c r="A375" s="85"/>
      <c r="B375" s="85"/>
      <c r="C375" s="85"/>
      <c r="D375" s="85"/>
      <c r="E375" s="85"/>
      <c r="F375" s="85"/>
      <c r="G375" s="85"/>
      <c r="H375" s="85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pans="1:20" x14ac:dyDescent="0.2">
      <c r="A376" s="85"/>
      <c r="B376" s="85"/>
      <c r="C376" s="85"/>
      <c r="D376" s="85"/>
      <c r="E376" s="85"/>
      <c r="F376" s="85"/>
      <c r="G376" s="85"/>
      <c r="H376" s="85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pans="1:20" x14ac:dyDescent="0.2">
      <c r="A377" s="85"/>
      <c r="B377" s="85"/>
      <c r="C377" s="85"/>
      <c r="D377" s="85"/>
      <c r="E377" s="85"/>
      <c r="F377" s="85"/>
      <c r="G377" s="85"/>
      <c r="H377" s="85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pans="1:20" x14ac:dyDescent="0.2">
      <c r="A378" s="85"/>
      <c r="B378" s="85"/>
      <c r="C378" s="85"/>
      <c r="D378" s="85"/>
      <c r="E378" s="85"/>
      <c r="F378" s="85"/>
      <c r="G378" s="85"/>
      <c r="H378" s="85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pans="1:20" x14ac:dyDescent="0.2">
      <c r="A379" s="85"/>
      <c r="B379" s="85"/>
      <c r="C379" s="85"/>
      <c r="D379" s="85"/>
      <c r="E379" s="85"/>
      <c r="F379" s="85"/>
      <c r="G379" s="85"/>
      <c r="H379" s="85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pans="1:20" x14ac:dyDescent="0.2">
      <c r="A380" s="85"/>
      <c r="B380" s="85"/>
      <c r="C380" s="85"/>
      <c r="D380" s="85"/>
      <c r="E380" s="85"/>
      <c r="F380" s="85"/>
      <c r="G380" s="85"/>
      <c r="H380" s="85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pans="1:20" x14ac:dyDescent="0.2">
      <c r="A381" s="85"/>
      <c r="B381" s="85"/>
      <c r="C381" s="85"/>
      <c r="D381" s="85"/>
      <c r="E381" s="85"/>
      <c r="F381" s="85"/>
      <c r="G381" s="85"/>
      <c r="H381" s="85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pans="1:20" x14ac:dyDescent="0.2">
      <c r="A382" s="85"/>
      <c r="B382" s="85"/>
      <c r="C382" s="85"/>
      <c r="D382" s="85"/>
      <c r="E382" s="85"/>
      <c r="F382" s="85"/>
      <c r="G382" s="85"/>
      <c r="H382" s="85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pans="1:20" x14ac:dyDescent="0.2">
      <c r="A383" s="85"/>
      <c r="B383" s="85"/>
      <c r="C383" s="85"/>
      <c r="D383" s="85"/>
      <c r="E383" s="85"/>
      <c r="F383" s="85"/>
      <c r="G383" s="85"/>
      <c r="H383" s="85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pans="1:20" x14ac:dyDescent="0.2">
      <c r="A384" s="85"/>
      <c r="B384" s="85"/>
      <c r="C384" s="85"/>
      <c r="D384" s="85"/>
      <c r="E384" s="85"/>
      <c r="F384" s="85"/>
      <c r="G384" s="85"/>
      <c r="H384" s="85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pans="1:20" x14ac:dyDescent="0.2">
      <c r="A385" s="85"/>
      <c r="B385" s="85"/>
      <c r="C385" s="85"/>
      <c r="D385" s="85"/>
      <c r="E385" s="85"/>
      <c r="F385" s="85"/>
      <c r="G385" s="85"/>
      <c r="H385" s="85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2">
      <c r="A386" s="85"/>
      <c r="B386" s="85"/>
      <c r="C386" s="85"/>
      <c r="D386" s="85"/>
      <c r="E386" s="85"/>
      <c r="F386" s="85"/>
      <c r="G386" s="85"/>
      <c r="H386" s="85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pans="1:20" x14ac:dyDescent="0.2">
      <c r="A387" s="85"/>
      <c r="B387" s="85"/>
      <c r="C387" s="85"/>
      <c r="D387" s="85"/>
      <c r="E387" s="85"/>
      <c r="F387" s="85"/>
      <c r="G387" s="85"/>
      <c r="H387" s="85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pans="1:20" x14ac:dyDescent="0.2">
      <c r="A388" s="85"/>
      <c r="B388" s="85"/>
      <c r="C388" s="85"/>
      <c r="D388" s="85"/>
      <c r="E388" s="85"/>
      <c r="F388" s="85"/>
      <c r="G388" s="85"/>
      <c r="H388" s="85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pans="1:20" x14ac:dyDescent="0.2">
      <c r="A389" s="85"/>
      <c r="B389" s="85"/>
      <c r="C389" s="85"/>
      <c r="D389" s="85"/>
      <c r="E389" s="85"/>
      <c r="F389" s="85"/>
      <c r="G389" s="85"/>
      <c r="H389" s="85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pans="1:20" x14ac:dyDescent="0.2">
      <c r="A390" s="85"/>
      <c r="B390" s="85"/>
      <c r="C390" s="85"/>
      <c r="D390" s="85"/>
      <c r="E390" s="85"/>
      <c r="F390" s="85"/>
      <c r="G390" s="85"/>
      <c r="H390" s="85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pans="1:20" x14ac:dyDescent="0.2">
      <c r="A391" s="85"/>
      <c r="B391" s="85"/>
      <c r="C391" s="85"/>
      <c r="D391" s="85"/>
      <c r="E391" s="85"/>
      <c r="F391" s="85"/>
      <c r="G391" s="85"/>
      <c r="H391" s="85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pans="1:20" x14ac:dyDescent="0.2">
      <c r="A392" s="85"/>
      <c r="B392" s="85"/>
      <c r="C392" s="85"/>
      <c r="D392" s="85"/>
      <c r="E392" s="85"/>
      <c r="F392" s="85"/>
      <c r="G392" s="85"/>
      <c r="H392" s="85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pans="1:20" x14ac:dyDescent="0.2">
      <c r="A393" s="85"/>
      <c r="B393" s="85"/>
      <c r="C393" s="85"/>
      <c r="D393" s="85"/>
      <c r="E393" s="85"/>
      <c r="F393" s="85"/>
      <c r="G393" s="85"/>
      <c r="H393" s="85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pans="1:20" x14ac:dyDescent="0.2">
      <c r="A394" s="85"/>
      <c r="B394" s="85"/>
      <c r="C394" s="85"/>
      <c r="D394" s="85"/>
      <c r="E394" s="85"/>
      <c r="F394" s="85"/>
      <c r="G394" s="85"/>
      <c r="H394" s="85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pans="1:20" x14ac:dyDescent="0.2">
      <c r="A395" s="85"/>
      <c r="B395" s="85"/>
      <c r="C395" s="85"/>
      <c r="D395" s="85"/>
      <c r="E395" s="85"/>
      <c r="F395" s="85"/>
      <c r="G395" s="85"/>
      <c r="H395" s="85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pans="1:20" x14ac:dyDescent="0.2">
      <c r="A396" s="85"/>
      <c r="B396" s="85"/>
      <c r="C396" s="85"/>
      <c r="D396" s="85"/>
      <c r="E396" s="85"/>
      <c r="F396" s="85"/>
      <c r="G396" s="85"/>
      <c r="H396" s="85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pans="1:20" x14ac:dyDescent="0.2">
      <c r="A397" s="85"/>
      <c r="B397" s="85"/>
      <c r="C397" s="85"/>
      <c r="D397" s="85"/>
      <c r="E397" s="85"/>
      <c r="F397" s="85"/>
      <c r="G397" s="85"/>
      <c r="H397" s="85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pans="1:20" x14ac:dyDescent="0.2">
      <c r="A398" s="85"/>
      <c r="B398" s="85"/>
      <c r="C398" s="85"/>
      <c r="D398" s="85"/>
      <c r="E398" s="85"/>
      <c r="F398" s="85"/>
      <c r="G398" s="85"/>
      <c r="H398" s="85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pans="1:20" x14ac:dyDescent="0.2">
      <c r="A399" s="85"/>
      <c r="B399" s="85"/>
      <c r="C399" s="85"/>
      <c r="D399" s="85"/>
      <c r="E399" s="85"/>
      <c r="F399" s="85"/>
      <c r="G399" s="85"/>
      <c r="H399" s="85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pans="1:20" x14ac:dyDescent="0.2">
      <c r="A400" s="85"/>
      <c r="B400" s="85"/>
      <c r="C400" s="85"/>
      <c r="D400" s="85"/>
      <c r="E400" s="85"/>
      <c r="F400" s="85"/>
      <c r="G400" s="85"/>
      <c r="H400" s="85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pans="1:20" x14ac:dyDescent="0.2">
      <c r="A401" s="85"/>
      <c r="B401" s="85"/>
      <c r="C401" s="85"/>
      <c r="D401" s="85"/>
      <c r="E401" s="85"/>
      <c r="F401" s="85"/>
      <c r="G401" s="85"/>
      <c r="H401" s="85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pans="1:20" x14ac:dyDescent="0.2">
      <c r="A402" s="85"/>
      <c r="B402" s="85"/>
      <c r="C402" s="85"/>
      <c r="D402" s="85"/>
      <c r="E402" s="85"/>
      <c r="F402" s="85"/>
      <c r="G402" s="85"/>
      <c r="H402" s="85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2">
      <c r="A403" s="85"/>
      <c r="B403" s="85"/>
      <c r="C403" s="85"/>
      <c r="D403" s="85"/>
      <c r="E403" s="85"/>
      <c r="F403" s="85"/>
      <c r="G403" s="85"/>
      <c r="H403" s="85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2">
      <c r="A404" s="85"/>
      <c r="B404" s="85"/>
      <c r="C404" s="85"/>
      <c r="D404" s="85"/>
      <c r="E404" s="85"/>
      <c r="F404" s="85"/>
      <c r="G404" s="85"/>
      <c r="H404" s="85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pans="1:20" x14ac:dyDescent="0.2">
      <c r="A405" s="85"/>
      <c r="B405" s="85"/>
      <c r="C405" s="85"/>
      <c r="D405" s="85"/>
      <c r="E405" s="85"/>
      <c r="F405" s="85"/>
      <c r="G405" s="85"/>
      <c r="H405" s="85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pans="1:20" x14ac:dyDescent="0.2">
      <c r="A406" s="85"/>
      <c r="B406" s="85"/>
      <c r="C406" s="85"/>
      <c r="D406" s="85"/>
      <c r="E406" s="85"/>
      <c r="F406" s="85"/>
      <c r="G406" s="85"/>
      <c r="H406" s="85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pans="1:20" x14ac:dyDescent="0.2">
      <c r="A407" s="85"/>
      <c r="B407" s="85"/>
      <c r="C407" s="85"/>
      <c r="D407" s="85"/>
      <c r="E407" s="85"/>
      <c r="F407" s="85"/>
      <c r="G407" s="85"/>
      <c r="H407" s="85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pans="1:20" x14ac:dyDescent="0.2">
      <c r="A408" s="85"/>
      <c r="B408" s="85"/>
      <c r="C408" s="85"/>
      <c r="D408" s="85"/>
      <c r="E408" s="85"/>
      <c r="F408" s="85"/>
      <c r="G408" s="85"/>
      <c r="H408" s="85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pans="1:20" x14ac:dyDescent="0.2">
      <c r="A409" s="85"/>
      <c r="B409" s="85"/>
      <c r="C409" s="85"/>
      <c r="D409" s="85"/>
      <c r="E409" s="85"/>
      <c r="F409" s="85"/>
      <c r="G409" s="85"/>
      <c r="H409" s="85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pans="1:20" x14ac:dyDescent="0.2">
      <c r="A410" s="85"/>
      <c r="B410" s="85"/>
      <c r="C410" s="85"/>
      <c r="D410" s="85"/>
      <c r="E410" s="85"/>
      <c r="F410" s="85"/>
      <c r="G410" s="85"/>
      <c r="H410" s="85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pans="1:20" x14ac:dyDescent="0.2">
      <c r="A411" s="85"/>
      <c r="B411" s="85"/>
      <c r="C411" s="85"/>
      <c r="D411" s="85"/>
      <c r="E411" s="85"/>
      <c r="F411" s="85"/>
      <c r="G411" s="85"/>
      <c r="H411" s="85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pans="1:20" x14ac:dyDescent="0.2">
      <c r="A412" s="85"/>
      <c r="B412" s="85"/>
      <c r="C412" s="85"/>
      <c r="D412" s="85"/>
      <c r="E412" s="85"/>
      <c r="F412" s="85"/>
      <c r="G412" s="85"/>
      <c r="H412" s="85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pans="1:20" x14ac:dyDescent="0.2">
      <c r="A413" s="85"/>
      <c r="B413" s="85"/>
      <c r="C413" s="85"/>
      <c r="D413" s="85"/>
      <c r="E413" s="85"/>
      <c r="F413" s="85"/>
      <c r="G413" s="85"/>
      <c r="H413" s="85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1:20" x14ac:dyDescent="0.2">
      <c r="A414" s="85"/>
      <c r="B414" s="85"/>
      <c r="C414" s="85"/>
      <c r="D414" s="85"/>
      <c r="E414" s="85"/>
      <c r="F414" s="85"/>
      <c r="G414" s="85"/>
      <c r="H414" s="85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spans="1:20" x14ac:dyDescent="0.2">
      <c r="A415" s="85"/>
      <c r="B415" s="85"/>
      <c r="C415" s="85"/>
      <c r="D415" s="85"/>
      <c r="E415" s="85"/>
      <c r="F415" s="85"/>
      <c r="G415" s="85"/>
      <c r="H415" s="85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spans="1:20" x14ac:dyDescent="0.2">
      <c r="A416" s="85"/>
      <c r="B416" s="85"/>
      <c r="C416" s="85"/>
      <c r="D416" s="85"/>
      <c r="E416" s="85"/>
      <c r="F416" s="85"/>
      <c r="G416" s="85"/>
      <c r="H416" s="85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spans="1:20" x14ac:dyDescent="0.2">
      <c r="A417" s="85"/>
      <c r="B417" s="85"/>
      <c r="C417" s="85"/>
      <c r="D417" s="85"/>
      <c r="E417" s="85"/>
      <c r="F417" s="85"/>
      <c r="G417" s="85"/>
      <c r="H417" s="85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spans="1:20" x14ac:dyDescent="0.2">
      <c r="A418" s="85"/>
      <c r="B418" s="85"/>
      <c r="C418" s="85"/>
      <c r="D418" s="85"/>
      <c r="E418" s="85"/>
      <c r="F418" s="85"/>
      <c r="G418" s="85"/>
      <c r="H418" s="85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spans="1:20" x14ac:dyDescent="0.2">
      <c r="A419" s="85"/>
      <c r="B419" s="85"/>
      <c r="C419" s="85"/>
      <c r="D419" s="85"/>
      <c r="E419" s="85"/>
      <c r="F419" s="85"/>
      <c r="G419" s="85"/>
      <c r="H419" s="85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spans="1:20" x14ac:dyDescent="0.2">
      <c r="A420" s="85"/>
      <c r="B420" s="85"/>
      <c r="C420" s="85"/>
      <c r="D420" s="85"/>
      <c r="E420" s="85"/>
      <c r="F420" s="85"/>
      <c r="G420" s="85"/>
      <c r="H420" s="85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spans="1:20" x14ac:dyDescent="0.2">
      <c r="A421" s="85"/>
      <c r="B421" s="85"/>
      <c r="C421" s="85"/>
      <c r="D421" s="85"/>
      <c r="E421" s="85"/>
      <c r="F421" s="85"/>
      <c r="G421" s="85"/>
      <c r="H421" s="85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spans="1:20" x14ac:dyDescent="0.2">
      <c r="A422" s="85"/>
      <c r="B422" s="85"/>
      <c r="C422" s="85"/>
      <c r="D422" s="85"/>
      <c r="E422" s="85"/>
      <c r="F422" s="85"/>
      <c r="G422" s="85"/>
      <c r="H422" s="85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spans="1:20" x14ac:dyDescent="0.2">
      <c r="A423" s="85"/>
      <c r="B423" s="85"/>
      <c r="C423" s="85"/>
      <c r="D423" s="85"/>
      <c r="E423" s="85"/>
      <c r="F423" s="85"/>
      <c r="G423" s="85"/>
      <c r="H423" s="85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spans="1:20" x14ac:dyDescent="0.2">
      <c r="A424" s="85"/>
      <c r="B424" s="85"/>
      <c r="C424" s="85"/>
      <c r="D424" s="85"/>
      <c r="E424" s="85"/>
      <c r="F424" s="85"/>
      <c r="G424" s="85"/>
      <c r="H424" s="85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spans="1:20" x14ac:dyDescent="0.2">
      <c r="A425" s="85"/>
      <c r="B425" s="85"/>
      <c r="C425" s="85"/>
      <c r="D425" s="85"/>
      <c r="E425" s="85"/>
      <c r="F425" s="85"/>
      <c r="G425" s="85"/>
      <c r="H425" s="85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spans="1:20" x14ac:dyDescent="0.2">
      <c r="A426" s="85"/>
      <c r="B426" s="85"/>
      <c r="C426" s="85"/>
      <c r="D426" s="85"/>
      <c r="E426" s="85"/>
      <c r="F426" s="85"/>
      <c r="G426" s="85"/>
      <c r="H426" s="85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spans="1:20" x14ac:dyDescent="0.2">
      <c r="A427" s="85"/>
      <c r="B427" s="85"/>
      <c r="C427" s="85"/>
      <c r="D427" s="85"/>
      <c r="E427" s="85"/>
      <c r="F427" s="85"/>
      <c r="G427" s="85"/>
      <c r="H427" s="85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1:20" x14ac:dyDescent="0.2">
      <c r="A428" s="85"/>
      <c r="B428" s="85"/>
      <c r="C428" s="85"/>
      <c r="D428" s="85"/>
      <c r="E428" s="85"/>
      <c r="F428" s="85"/>
      <c r="G428" s="85"/>
      <c r="H428" s="85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spans="1:20" x14ac:dyDescent="0.2">
      <c r="A429" s="85"/>
      <c r="B429" s="85"/>
      <c r="C429" s="85"/>
      <c r="D429" s="85"/>
      <c r="E429" s="85"/>
      <c r="F429" s="85"/>
      <c r="G429" s="85"/>
      <c r="H429" s="85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spans="1:20" x14ac:dyDescent="0.2">
      <c r="A430" s="85"/>
      <c r="B430" s="85"/>
      <c r="C430" s="85"/>
      <c r="D430" s="85"/>
      <c r="E430" s="85"/>
      <c r="F430" s="85"/>
      <c r="G430" s="85"/>
      <c r="H430" s="85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spans="1:20" x14ac:dyDescent="0.2">
      <c r="A431" s="85"/>
      <c r="B431" s="85"/>
      <c r="C431" s="85"/>
      <c r="D431" s="85"/>
      <c r="E431" s="85"/>
      <c r="F431" s="85"/>
      <c r="G431" s="85"/>
      <c r="H431" s="85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spans="1:20" x14ac:dyDescent="0.2">
      <c r="A432" s="85"/>
      <c r="B432" s="85"/>
      <c r="C432" s="85"/>
      <c r="D432" s="85"/>
      <c r="E432" s="85"/>
      <c r="F432" s="85"/>
      <c r="G432" s="85"/>
      <c r="H432" s="85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spans="1:20" x14ac:dyDescent="0.2">
      <c r="A433" s="85"/>
      <c r="B433" s="85"/>
      <c r="C433" s="85"/>
      <c r="D433" s="85"/>
      <c r="E433" s="85"/>
      <c r="F433" s="85"/>
      <c r="G433" s="85"/>
      <c r="H433" s="85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spans="1:20" x14ac:dyDescent="0.2">
      <c r="A434" s="85"/>
      <c r="B434" s="85"/>
      <c r="C434" s="85"/>
      <c r="D434" s="85"/>
      <c r="E434" s="85"/>
      <c r="F434" s="85"/>
      <c r="G434" s="85"/>
      <c r="H434" s="85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spans="1:20" x14ac:dyDescent="0.2">
      <c r="A435" s="85"/>
      <c r="B435" s="85"/>
      <c r="C435" s="85"/>
      <c r="D435" s="85"/>
      <c r="E435" s="85"/>
      <c r="F435" s="85"/>
      <c r="G435" s="85"/>
      <c r="H435" s="85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spans="1:20" x14ac:dyDescent="0.2">
      <c r="A436" s="85"/>
      <c r="B436" s="85"/>
      <c r="C436" s="85"/>
      <c r="D436" s="85"/>
      <c r="E436" s="85"/>
      <c r="F436" s="85"/>
      <c r="G436" s="85"/>
      <c r="H436" s="85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spans="1:20" x14ac:dyDescent="0.2">
      <c r="A437" s="85"/>
      <c r="B437" s="85"/>
      <c r="C437" s="85"/>
      <c r="D437" s="85"/>
      <c r="E437" s="85"/>
      <c r="F437" s="85"/>
      <c r="G437" s="85"/>
      <c r="H437" s="85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spans="1:20" x14ac:dyDescent="0.2">
      <c r="A438" s="85"/>
      <c r="B438" s="85"/>
      <c r="C438" s="85"/>
      <c r="D438" s="85"/>
      <c r="E438" s="85"/>
      <c r="F438" s="85"/>
      <c r="G438" s="85"/>
      <c r="H438" s="85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1:20" x14ac:dyDescent="0.2">
      <c r="A439" s="85"/>
      <c r="B439" s="85"/>
      <c r="C439" s="85"/>
      <c r="D439" s="85"/>
      <c r="E439" s="85"/>
      <c r="F439" s="85"/>
      <c r="G439" s="85"/>
      <c r="H439" s="85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spans="1:20" x14ac:dyDescent="0.2">
      <c r="A440" s="85"/>
      <c r="B440" s="85"/>
      <c r="C440" s="85"/>
      <c r="D440" s="85"/>
      <c r="E440" s="85"/>
      <c r="F440" s="85"/>
      <c r="G440" s="85"/>
      <c r="H440" s="85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1:20" x14ac:dyDescent="0.2">
      <c r="A441" s="85"/>
      <c r="B441" s="85"/>
      <c r="C441" s="85"/>
      <c r="D441" s="85"/>
      <c r="E441" s="85"/>
      <c r="F441" s="85"/>
      <c r="G441" s="85"/>
      <c r="H441" s="85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spans="1:20" x14ac:dyDescent="0.2">
      <c r="A442" s="85"/>
      <c r="B442" s="85"/>
      <c r="C442" s="85"/>
      <c r="D442" s="85"/>
      <c r="E442" s="85"/>
      <c r="F442" s="85"/>
      <c r="G442" s="85"/>
      <c r="H442" s="85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spans="1:20" x14ac:dyDescent="0.2">
      <c r="A443" s="85"/>
      <c r="B443" s="85"/>
      <c r="C443" s="85"/>
      <c r="D443" s="85"/>
      <c r="E443" s="85"/>
      <c r="F443" s="85"/>
      <c r="G443" s="85"/>
      <c r="H443" s="85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spans="1:20" x14ac:dyDescent="0.2">
      <c r="A444" s="85"/>
      <c r="B444" s="85"/>
      <c r="C444" s="85"/>
      <c r="D444" s="85"/>
      <c r="E444" s="85"/>
      <c r="F444" s="85"/>
      <c r="G444" s="85"/>
      <c r="H444" s="85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spans="1:20" x14ac:dyDescent="0.2">
      <c r="A445" s="85"/>
      <c r="B445" s="85"/>
      <c r="C445" s="85"/>
      <c r="D445" s="85"/>
      <c r="E445" s="85"/>
      <c r="F445" s="85"/>
      <c r="G445" s="85"/>
      <c r="H445" s="85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1:20" x14ac:dyDescent="0.2">
      <c r="A446" s="85"/>
      <c r="B446" s="85"/>
      <c r="C446" s="85"/>
      <c r="D446" s="85"/>
      <c r="E446" s="85"/>
      <c r="F446" s="85"/>
      <c r="G446" s="85"/>
      <c r="H446" s="85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spans="1:20" x14ac:dyDescent="0.2">
      <c r="A447" s="85"/>
      <c r="B447" s="85"/>
      <c r="C447" s="85"/>
      <c r="D447" s="85"/>
      <c r="E447" s="85"/>
      <c r="F447" s="85"/>
      <c r="G447" s="85"/>
      <c r="H447" s="85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spans="1:20" x14ac:dyDescent="0.2">
      <c r="A448" s="85"/>
      <c r="B448" s="85"/>
      <c r="C448" s="85"/>
      <c r="D448" s="85"/>
      <c r="E448" s="85"/>
      <c r="F448" s="85"/>
      <c r="G448" s="85"/>
      <c r="H448" s="85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spans="1:20" x14ac:dyDescent="0.2">
      <c r="A449" s="85"/>
      <c r="B449" s="85"/>
      <c r="C449" s="85"/>
      <c r="D449" s="85"/>
      <c r="E449" s="85"/>
      <c r="F449" s="85"/>
      <c r="G449" s="85"/>
      <c r="H449" s="85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spans="1:20" x14ac:dyDescent="0.2">
      <c r="A450" s="85"/>
      <c r="B450" s="85"/>
      <c r="C450" s="85"/>
      <c r="D450" s="85"/>
      <c r="E450" s="85"/>
      <c r="F450" s="85"/>
      <c r="G450" s="85"/>
      <c r="H450" s="85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spans="1:20" x14ac:dyDescent="0.2">
      <c r="A451" s="85"/>
      <c r="B451" s="85"/>
      <c r="C451" s="85"/>
      <c r="D451" s="85"/>
      <c r="E451" s="85"/>
      <c r="F451" s="85"/>
      <c r="G451" s="85"/>
      <c r="H451" s="85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spans="1:20" x14ac:dyDescent="0.2">
      <c r="A452" s="85"/>
      <c r="B452" s="85"/>
      <c r="C452" s="85"/>
      <c r="D452" s="85"/>
      <c r="E452" s="85"/>
      <c r="F452" s="85"/>
      <c r="G452" s="85"/>
      <c r="H452" s="85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spans="1:20" x14ac:dyDescent="0.2">
      <c r="A453" s="85"/>
      <c r="B453" s="85"/>
      <c r="C453" s="85"/>
      <c r="D453" s="85"/>
      <c r="E453" s="85"/>
      <c r="F453" s="85"/>
      <c r="G453" s="85"/>
      <c r="H453" s="85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spans="1:20" x14ac:dyDescent="0.2">
      <c r="A454" s="85"/>
      <c r="B454" s="85"/>
      <c r="C454" s="85"/>
      <c r="D454" s="85"/>
      <c r="E454" s="85"/>
      <c r="F454" s="85"/>
      <c r="G454" s="85"/>
      <c r="H454" s="85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spans="1:20" x14ac:dyDescent="0.2">
      <c r="A455" s="85"/>
      <c r="B455" s="85"/>
      <c r="C455" s="85"/>
      <c r="D455" s="85"/>
      <c r="E455" s="85"/>
      <c r="F455" s="85"/>
      <c r="G455" s="85"/>
      <c r="H455" s="85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spans="1:20" x14ac:dyDescent="0.2">
      <c r="A456" s="85"/>
      <c r="B456" s="85"/>
      <c r="C456" s="85"/>
      <c r="D456" s="85"/>
      <c r="E456" s="85"/>
      <c r="F456" s="85"/>
      <c r="G456" s="85"/>
      <c r="H456" s="85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spans="1:20" x14ac:dyDescent="0.2">
      <c r="A457" s="85"/>
      <c r="B457" s="85"/>
      <c r="C457" s="85"/>
      <c r="D457" s="85"/>
      <c r="E457" s="85"/>
      <c r="F457" s="85"/>
      <c r="G457" s="85"/>
      <c r="H457" s="85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spans="1:20" x14ac:dyDescent="0.2">
      <c r="A458" s="85"/>
      <c r="B458" s="85"/>
      <c r="C458" s="85"/>
      <c r="D458" s="85"/>
      <c r="E458" s="85"/>
      <c r="F458" s="85"/>
      <c r="G458" s="85"/>
      <c r="H458" s="85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spans="1:20" x14ac:dyDescent="0.2">
      <c r="A459" s="85"/>
      <c r="B459" s="85"/>
      <c r="C459" s="85"/>
      <c r="D459" s="85"/>
      <c r="E459" s="85"/>
      <c r="F459" s="85"/>
      <c r="G459" s="85"/>
      <c r="H459" s="85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spans="1:20" x14ac:dyDescent="0.2">
      <c r="A460" s="85"/>
      <c r="B460" s="85"/>
      <c r="C460" s="85"/>
      <c r="D460" s="85"/>
      <c r="E460" s="85"/>
      <c r="F460" s="85"/>
      <c r="G460" s="85"/>
      <c r="H460" s="85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spans="1:20" x14ac:dyDescent="0.2">
      <c r="A461" s="85"/>
      <c r="B461" s="85"/>
      <c r="C461" s="85"/>
      <c r="D461" s="85"/>
      <c r="E461" s="85"/>
      <c r="F461" s="85"/>
      <c r="G461" s="85"/>
      <c r="H461" s="85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spans="1:20" x14ac:dyDescent="0.2">
      <c r="A462" s="85"/>
      <c r="B462" s="85"/>
      <c r="C462" s="85"/>
      <c r="D462" s="85"/>
      <c r="E462" s="85"/>
      <c r="F462" s="85"/>
      <c r="G462" s="85"/>
      <c r="H462" s="85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spans="1:20" x14ac:dyDescent="0.2">
      <c r="A463" s="85"/>
      <c r="B463" s="85"/>
      <c r="C463" s="85"/>
      <c r="D463" s="85"/>
      <c r="E463" s="85"/>
      <c r="F463" s="85"/>
      <c r="G463" s="85"/>
      <c r="H463" s="85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spans="1:20" x14ac:dyDescent="0.2">
      <c r="A464" s="85"/>
      <c r="B464" s="85"/>
      <c r="C464" s="85"/>
      <c r="D464" s="85"/>
      <c r="E464" s="85"/>
      <c r="F464" s="85"/>
      <c r="G464" s="85"/>
      <c r="H464" s="85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spans="1:20" x14ac:dyDescent="0.2">
      <c r="A465" s="85"/>
      <c r="B465" s="85"/>
      <c r="C465" s="85"/>
      <c r="D465" s="85"/>
      <c r="E465" s="85"/>
      <c r="F465" s="85"/>
      <c r="G465" s="85"/>
      <c r="H465" s="85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spans="1:20" x14ac:dyDescent="0.2">
      <c r="A466" s="85"/>
      <c r="B466" s="85"/>
      <c r="C466" s="85"/>
      <c r="D466" s="85"/>
      <c r="E466" s="85"/>
      <c r="F466" s="85"/>
      <c r="G466" s="85"/>
      <c r="H466" s="85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1:20" x14ac:dyDescent="0.2">
      <c r="A467" s="85"/>
      <c r="B467" s="85"/>
      <c r="C467" s="85"/>
      <c r="D467" s="85"/>
      <c r="E467" s="85"/>
      <c r="F467" s="85"/>
      <c r="G467" s="85"/>
      <c r="H467" s="85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spans="1:20" x14ac:dyDescent="0.2">
      <c r="A468" s="85"/>
      <c r="B468" s="85"/>
      <c r="C468" s="85"/>
      <c r="D468" s="85"/>
      <c r="E468" s="85"/>
      <c r="F468" s="85"/>
      <c r="G468" s="85"/>
      <c r="H468" s="85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spans="1:20" x14ac:dyDescent="0.2">
      <c r="A469" s="85"/>
      <c r="B469" s="85"/>
      <c r="C469" s="85"/>
      <c r="D469" s="85"/>
      <c r="E469" s="85"/>
      <c r="F469" s="85"/>
      <c r="G469" s="85"/>
      <c r="H469" s="85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spans="1:20" x14ac:dyDescent="0.2">
      <c r="A470" s="85"/>
      <c r="B470" s="85"/>
      <c r="C470" s="85"/>
      <c r="D470" s="85"/>
      <c r="E470" s="85"/>
      <c r="F470" s="85"/>
      <c r="G470" s="85"/>
      <c r="H470" s="85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spans="1:20" x14ac:dyDescent="0.2">
      <c r="A471" s="85"/>
      <c r="B471" s="85"/>
      <c r="C471" s="85"/>
      <c r="D471" s="85"/>
      <c r="E471" s="85"/>
      <c r="F471" s="85"/>
      <c r="G471" s="85"/>
      <c r="H471" s="85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spans="1:20" x14ac:dyDescent="0.2">
      <c r="A472" s="85"/>
      <c r="B472" s="85"/>
      <c r="C472" s="85"/>
      <c r="D472" s="85"/>
      <c r="E472" s="85"/>
      <c r="F472" s="85"/>
      <c r="G472" s="85"/>
      <c r="H472" s="85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spans="1:20" x14ac:dyDescent="0.2">
      <c r="A473" s="85"/>
      <c r="B473" s="85"/>
      <c r="C473" s="85"/>
      <c r="D473" s="85"/>
      <c r="E473" s="85"/>
      <c r="F473" s="85"/>
      <c r="G473" s="85"/>
      <c r="H473" s="85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spans="1:20" x14ac:dyDescent="0.2">
      <c r="A474" s="85"/>
      <c r="B474" s="85"/>
      <c r="C474" s="85"/>
      <c r="D474" s="85"/>
      <c r="E474" s="85"/>
      <c r="F474" s="85"/>
      <c r="G474" s="85"/>
      <c r="H474" s="85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spans="1:20" x14ac:dyDescent="0.2">
      <c r="A475" s="85"/>
      <c r="B475" s="85"/>
      <c r="C475" s="85"/>
      <c r="D475" s="85"/>
      <c r="E475" s="85"/>
      <c r="F475" s="85"/>
      <c r="G475" s="85"/>
      <c r="H475" s="85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spans="1:20" x14ac:dyDescent="0.2">
      <c r="A476" s="85"/>
      <c r="B476" s="85"/>
      <c r="C476" s="85"/>
      <c r="D476" s="85"/>
      <c r="E476" s="85"/>
      <c r="F476" s="85"/>
      <c r="G476" s="85"/>
      <c r="H476" s="85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spans="1:20" x14ac:dyDescent="0.2">
      <c r="A477" s="85"/>
      <c r="B477" s="85"/>
      <c r="C477" s="85"/>
      <c r="D477" s="85"/>
      <c r="E477" s="85"/>
      <c r="F477" s="85"/>
      <c r="G477" s="85"/>
      <c r="H477" s="85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spans="1:20" x14ac:dyDescent="0.2">
      <c r="A478" s="85"/>
      <c r="B478" s="85"/>
      <c r="C478" s="85"/>
      <c r="D478" s="85"/>
      <c r="E478" s="85"/>
      <c r="F478" s="85"/>
      <c r="G478" s="85"/>
      <c r="H478" s="85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spans="1:20" x14ac:dyDescent="0.2">
      <c r="A479" s="85"/>
      <c r="B479" s="85"/>
      <c r="C479" s="85"/>
      <c r="D479" s="85"/>
      <c r="E479" s="85"/>
      <c r="F479" s="85"/>
      <c r="G479" s="85"/>
      <c r="H479" s="85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spans="1:20" x14ac:dyDescent="0.2">
      <c r="A480" s="85"/>
      <c r="B480" s="85"/>
      <c r="C480" s="85"/>
      <c r="D480" s="85"/>
      <c r="E480" s="85"/>
      <c r="F480" s="85"/>
      <c r="G480" s="85"/>
      <c r="H480" s="85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spans="1:20" x14ac:dyDescent="0.2">
      <c r="A481" s="85"/>
      <c r="B481" s="85"/>
      <c r="C481" s="85"/>
      <c r="D481" s="85"/>
      <c r="E481" s="85"/>
      <c r="F481" s="85"/>
      <c r="G481" s="85"/>
      <c r="H481" s="85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spans="1:20" x14ac:dyDescent="0.2">
      <c r="A482" s="85"/>
      <c r="B482" s="85"/>
      <c r="C482" s="85"/>
      <c r="D482" s="85"/>
      <c r="E482" s="85"/>
      <c r="F482" s="85"/>
      <c r="G482" s="85"/>
      <c r="H482" s="85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spans="1:20" x14ac:dyDescent="0.2">
      <c r="A483" s="85"/>
      <c r="B483" s="85"/>
      <c r="C483" s="85"/>
      <c r="D483" s="85"/>
      <c r="E483" s="85"/>
      <c r="F483" s="85"/>
      <c r="G483" s="85"/>
      <c r="H483" s="85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spans="1:20" x14ac:dyDescent="0.2">
      <c r="A484" s="85"/>
      <c r="B484" s="85"/>
      <c r="C484" s="85"/>
      <c r="D484" s="85"/>
      <c r="E484" s="85"/>
      <c r="F484" s="85"/>
      <c r="G484" s="85"/>
      <c r="H484" s="85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spans="1:20" x14ac:dyDescent="0.2">
      <c r="A485" s="85"/>
      <c r="B485" s="85"/>
      <c r="C485" s="85"/>
      <c r="D485" s="85"/>
      <c r="E485" s="85"/>
      <c r="F485" s="85"/>
      <c r="G485" s="85"/>
      <c r="H485" s="85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spans="1:20" x14ac:dyDescent="0.2">
      <c r="A486" s="85"/>
      <c r="B486" s="85"/>
      <c r="C486" s="85"/>
      <c r="D486" s="85"/>
      <c r="E486" s="85"/>
      <c r="F486" s="85"/>
      <c r="G486" s="85"/>
      <c r="H486" s="85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spans="1:20" x14ac:dyDescent="0.2">
      <c r="A487" s="85"/>
      <c r="B487" s="85"/>
      <c r="C487" s="85"/>
      <c r="D487" s="85"/>
      <c r="E487" s="85"/>
      <c r="F487" s="85"/>
      <c r="G487" s="85"/>
      <c r="H487" s="85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spans="1:20" x14ac:dyDescent="0.2">
      <c r="A488" s="85"/>
      <c r="B488" s="85"/>
      <c r="C488" s="85"/>
      <c r="D488" s="85"/>
      <c r="E488" s="85"/>
      <c r="F488" s="85"/>
      <c r="G488" s="85"/>
      <c r="H488" s="85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spans="1:20" x14ac:dyDescent="0.2">
      <c r="A489" s="85"/>
      <c r="B489" s="85"/>
      <c r="C489" s="85"/>
      <c r="D489" s="85"/>
      <c r="E489" s="85"/>
      <c r="F489" s="85"/>
      <c r="G489" s="85"/>
      <c r="H489" s="85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spans="1:20" x14ac:dyDescent="0.2">
      <c r="A490" s="85"/>
      <c r="B490" s="85"/>
      <c r="C490" s="85"/>
      <c r="D490" s="85"/>
      <c r="E490" s="85"/>
      <c r="F490" s="85"/>
      <c r="G490" s="85"/>
      <c r="H490" s="85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spans="1:20" x14ac:dyDescent="0.2">
      <c r="A491" s="85"/>
      <c r="B491" s="85"/>
      <c r="C491" s="85"/>
      <c r="D491" s="85"/>
      <c r="E491" s="85"/>
      <c r="F491" s="85"/>
      <c r="G491" s="85"/>
      <c r="H491" s="85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spans="1:20" x14ac:dyDescent="0.2">
      <c r="A492" s="85"/>
      <c r="B492" s="85"/>
      <c r="C492" s="85"/>
      <c r="D492" s="85"/>
      <c r="E492" s="85"/>
      <c r="F492" s="85"/>
      <c r="G492" s="85"/>
      <c r="H492" s="85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spans="1:20" x14ac:dyDescent="0.2">
      <c r="A493" s="85"/>
      <c r="B493" s="85"/>
      <c r="C493" s="85"/>
      <c r="D493" s="85"/>
      <c r="E493" s="85"/>
      <c r="F493" s="85"/>
      <c r="G493" s="85"/>
      <c r="H493" s="85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x14ac:dyDescent="0.2">
      <c r="A494" s="85"/>
      <c r="B494" s="85"/>
      <c r="C494" s="85"/>
      <c r="D494" s="85"/>
      <c r="E494" s="85"/>
      <c r="F494" s="85"/>
      <c r="G494" s="85"/>
      <c r="H494" s="85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spans="1:20" x14ac:dyDescent="0.2">
      <c r="A495" s="85"/>
      <c r="B495" s="85"/>
      <c r="C495" s="85"/>
      <c r="D495" s="85"/>
      <c r="E495" s="85"/>
      <c r="F495" s="85"/>
      <c r="G495" s="85"/>
      <c r="H495" s="85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spans="1:20" x14ac:dyDescent="0.2">
      <c r="A496" s="85"/>
      <c r="B496" s="85"/>
      <c r="C496" s="85"/>
      <c r="D496" s="85"/>
      <c r="E496" s="85"/>
      <c r="F496" s="85"/>
      <c r="G496" s="85"/>
      <c r="H496" s="85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spans="1:20" x14ac:dyDescent="0.2">
      <c r="A497" s="85"/>
      <c r="B497" s="85"/>
      <c r="C497" s="85"/>
      <c r="D497" s="85"/>
      <c r="E497" s="85"/>
      <c r="F497" s="85"/>
      <c r="G497" s="85"/>
      <c r="H497" s="85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spans="1:20" x14ac:dyDescent="0.2">
      <c r="A498" s="85"/>
      <c r="B498" s="85"/>
      <c r="C498" s="85"/>
      <c r="D498" s="85"/>
      <c r="E498" s="85"/>
      <c r="F498" s="85"/>
      <c r="G498" s="85"/>
      <c r="H498" s="85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spans="1:20" x14ac:dyDescent="0.2">
      <c r="A499" s="85"/>
      <c r="B499" s="85"/>
      <c r="C499" s="85"/>
      <c r="D499" s="85"/>
      <c r="E499" s="85"/>
      <c r="F499" s="85"/>
      <c r="G499" s="85"/>
      <c r="H499" s="85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spans="1:20" x14ac:dyDescent="0.2">
      <c r="A500" s="85"/>
      <c r="B500" s="85"/>
      <c r="C500" s="85"/>
      <c r="D500" s="85"/>
      <c r="E500" s="85"/>
      <c r="F500" s="85"/>
      <c r="G500" s="85"/>
      <c r="H500" s="85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spans="1:20" x14ac:dyDescent="0.2">
      <c r="A501" s="85"/>
      <c r="B501" s="85"/>
      <c r="C501" s="85"/>
      <c r="D501" s="85"/>
      <c r="E501" s="85"/>
      <c r="F501" s="85"/>
      <c r="G501" s="85"/>
      <c r="H501" s="85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spans="1:20" x14ac:dyDescent="0.2">
      <c r="A502" s="85"/>
      <c r="B502" s="85"/>
      <c r="C502" s="85"/>
      <c r="D502" s="85"/>
      <c r="E502" s="85"/>
      <c r="F502" s="85"/>
      <c r="G502" s="85"/>
      <c r="H502" s="85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spans="1:20" x14ac:dyDescent="0.2">
      <c r="A503" s="85"/>
      <c r="B503" s="85"/>
      <c r="C503" s="85"/>
      <c r="D503" s="85"/>
      <c r="E503" s="85"/>
      <c r="F503" s="85"/>
      <c r="G503" s="85"/>
      <c r="H503" s="85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spans="1:20" x14ac:dyDescent="0.2">
      <c r="A504" s="85"/>
      <c r="B504" s="85"/>
      <c r="C504" s="85"/>
      <c r="D504" s="85"/>
      <c r="E504" s="85"/>
      <c r="F504" s="85"/>
      <c r="G504" s="85"/>
      <c r="H504" s="85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spans="1:20" x14ac:dyDescent="0.2">
      <c r="A505" s="85"/>
      <c r="B505" s="85"/>
      <c r="C505" s="85"/>
      <c r="D505" s="85"/>
      <c r="E505" s="85"/>
      <c r="F505" s="85"/>
      <c r="G505" s="85"/>
      <c r="H505" s="85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spans="1:20" x14ac:dyDescent="0.2">
      <c r="A506" s="85"/>
      <c r="B506" s="85"/>
      <c r="C506" s="85"/>
      <c r="D506" s="85"/>
      <c r="E506" s="85"/>
      <c r="F506" s="85"/>
      <c r="G506" s="85"/>
      <c r="H506" s="85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spans="1:20" x14ac:dyDescent="0.2">
      <c r="A507" s="85"/>
      <c r="B507" s="85"/>
      <c r="C507" s="85"/>
      <c r="D507" s="85"/>
      <c r="E507" s="85"/>
      <c r="F507" s="85"/>
      <c r="G507" s="85"/>
      <c r="H507" s="85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spans="1:20" x14ac:dyDescent="0.2">
      <c r="A508" s="85"/>
      <c r="B508" s="85"/>
      <c r="C508" s="85"/>
      <c r="D508" s="85"/>
      <c r="E508" s="85"/>
      <c r="F508" s="85"/>
      <c r="G508" s="85"/>
      <c r="H508" s="85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spans="1:20" x14ac:dyDescent="0.2">
      <c r="A509" s="85"/>
      <c r="B509" s="85"/>
      <c r="C509" s="85"/>
      <c r="D509" s="85"/>
      <c r="E509" s="85"/>
      <c r="F509" s="85"/>
      <c r="G509" s="85"/>
      <c r="H509" s="85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spans="1:20" x14ac:dyDescent="0.2">
      <c r="A510" s="85"/>
      <c r="B510" s="85"/>
      <c r="C510" s="85"/>
      <c r="D510" s="85"/>
      <c r="E510" s="85"/>
      <c r="F510" s="85"/>
      <c r="G510" s="85"/>
      <c r="H510" s="85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spans="1:20" x14ac:dyDescent="0.2">
      <c r="A511" s="85"/>
      <c r="B511" s="85"/>
      <c r="C511" s="85"/>
      <c r="D511" s="85"/>
      <c r="E511" s="85"/>
      <c r="F511" s="85"/>
      <c r="G511" s="85"/>
      <c r="H511" s="85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spans="1:20" x14ac:dyDescent="0.2">
      <c r="A512" s="85"/>
      <c r="B512" s="85"/>
      <c r="C512" s="85"/>
      <c r="D512" s="85"/>
      <c r="E512" s="85"/>
      <c r="F512" s="85"/>
      <c r="G512" s="85"/>
      <c r="H512" s="85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spans="1:20" x14ac:dyDescent="0.2">
      <c r="A513" s="85"/>
      <c r="B513" s="85"/>
      <c r="C513" s="85"/>
      <c r="D513" s="85"/>
      <c r="E513" s="85"/>
      <c r="F513" s="85"/>
      <c r="G513" s="85"/>
      <c r="H513" s="85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spans="1:20" x14ac:dyDescent="0.2">
      <c r="A514" s="85"/>
      <c r="B514" s="85"/>
      <c r="C514" s="85"/>
      <c r="D514" s="85"/>
      <c r="E514" s="85"/>
      <c r="F514" s="85"/>
      <c r="G514" s="85"/>
      <c r="H514" s="85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spans="1:20" x14ac:dyDescent="0.2">
      <c r="A515" s="85"/>
      <c r="B515" s="85"/>
      <c r="C515" s="85"/>
      <c r="D515" s="85"/>
      <c r="E515" s="85"/>
      <c r="F515" s="85"/>
      <c r="G515" s="85"/>
      <c r="H515" s="85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spans="1:20" x14ac:dyDescent="0.2">
      <c r="A516" s="85"/>
      <c r="B516" s="85"/>
      <c r="C516" s="85"/>
      <c r="D516" s="85"/>
      <c r="E516" s="85"/>
      <c r="F516" s="85"/>
      <c r="G516" s="85"/>
      <c r="H516" s="85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spans="1:20" x14ac:dyDescent="0.2">
      <c r="A517" s="85"/>
      <c r="B517" s="85"/>
      <c r="C517" s="85"/>
      <c r="D517" s="85"/>
      <c r="E517" s="85"/>
      <c r="F517" s="85"/>
      <c r="G517" s="85"/>
      <c r="H517" s="85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spans="1:20" x14ac:dyDescent="0.2">
      <c r="A518" s="85"/>
      <c r="B518" s="85"/>
      <c r="C518" s="85"/>
      <c r="D518" s="85"/>
      <c r="E518" s="85"/>
      <c r="F518" s="85"/>
      <c r="G518" s="85"/>
      <c r="H518" s="85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spans="1:20" x14ac:dyDescent="0.2">
      <c r="A519" s="85"/>
      <c r="B519" s="85"/>
      <c r="C519" s="85"/>
      <c r="D519" s="85"/>
      <c r="E519" s="85"/>
      <c r="F519" s="85"/>
      <c r="G519" s="85"/>
      <c r="H519" s="85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spans="1:20" x14ac:dyDescent="0.2">
      <c r="A520" s="85"/>
      <c r="B520" s="85"/>
      <c r="C520" s="85"/>
      <c r="D520" s="85"/>
      <c r="E520" s="85"/>
      <c r="F520" s="85"/>
      <c r="G520" s="85"/>
      <c r="H520" s="85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spans="1:20" x14ac:dyDescent="0.2">
      <c r="A521" s="85"/>
      <c r="B521" s="85"/>
      <c r="C521" s="85"/>
      <c r="D521" s="85"/>
      <c r="E521" s="85"/>
      <c r="F521" s="85"/>
      <c r="G521" s="85"/>
      <c r="H521" s="85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spans="1:20" x14ac:dyDescent="0.2">
      <c r="A522" s="85"/>
      <c r="B522" s="85"/>
      <c r="C522" s="85"/>
      <c r="D522" s="85"/>
      <c r="E522" s="85"/>
      <c r="F522" s="85"/>
      <c r="G522" s="85"/>
      <c r="H522" s="85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spans="1:20" x14ac:dyDescent="0.2">
      <c r="A523" s="85"/>
      <c r="B523" s="85"/>
      <c r="C523" s="85"/>
      <c r="D523" s="85"/>
      <c r="E523" s="85"/>
      <c r="F523" s="85"/>
      <c r="G523" s="85"/>
      <c r="H523" s="85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spans="1:20" x14ac:dyDescent="0.2">
      <c r="A524" s="85"/>
      <c r="B524" s="85"/>
      <c r="C524" s="85"/>
      <c r="D524" s="85"/>
      <c r="E524" s="85"/>
      <c r="F524" s="85"/>
      <c r="G524" s="85"/>
      <c r="H524" s="85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spans="1:20" x14ac:dyDescent="0.2">
      <c r="A525" s="85"/>
      <c r="B525" s="85"/>
      <c r="C525" s="85"/>
      <c r="D525" s="85"/>
      <c r="E525" s="85"/>
      <c r="F525" s="85"/>
      <c r="G525" s="85"/>
      <c r="H525" s="85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spans="1:20" x14ac:dyDescent="0.2">
      <c r="A526" s="85"/>
      <c r="B526" s="85"/>
      <c r="C526" s="85"/>
      <c r="D526" s="85"/>
      <c r="E526" s="85"/>
      <c r="F526" s="85"/>
      <c r="G526" s="85"/>
      <c r="H526" s="85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spans="1:20" x14ac:dyDescent="0.2">
      <c r="A527" s="85"/>
      <c r="B527" s="85"/>
      <c r="C527" s="85"/>
      <c r="D527" s="85"/>
      <c r="E527" s="85"/>
      <c r="F527" s="85"/>
      <c r="G527" s="85"/>
      <c r="H527" s="85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spans="1:20" x14ac:dyDescent="0.2">
      <c r="A528" s="85"/>
      <c r="B528" s="85"/>
      <c r="C528" s="85"/>
      <c r="D528" s="85"/>
      <c r="E528" s="85"/>
      <c r="F528" s="85"/>
      <c r="G528" s="85"/>
      <c r="H528" s="85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spans="1:20" x14ac:dyDescent="0.2">
      <c r="A529" s="85"/>
      <c r="B529" s="85"/>
      <c r="C529" s="85"/>
      <c r="D529" s="85"/>
      <c r="E529" s="85"/>
      <c r="F529" s="85"/>
      <c r="G529" s="85"/>
      <c r="H529" s="85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spans="1:20" x14ac:dyDescent="0.2">
      <c r="A530" s="85"/>
      <c r="B530" s="85"/>
      <c r="C530" s="85"/>
      <c r="D530" s="85"/>
      <c r="E530" s="85"/>
      <c r="F530" s="85"/>
      <c r="G530" s="85"/>
      <c r="H530" s="85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spans="1:20" x14ac:dyDescent="0.2">
      <c r="A531" s="85"/>
      <c r="B531" s="85"/>
      <c r="C531" s="85"/>
      <c r="D531" s="85"/>
      <c r="E531" s="85"/>
      <c r="F531" s="85"/>
      <c r="G531" s="85"/>
      <c r="H531" s="85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1:20" x14ac:dyDescent="0.2">
      <c r="A532" s="85"/>
      <c r="B532" s="85"/>
      <c r="C532" s="85"/>
      <c r="D532" s="85"/>
      <c r="E532" s="85"/>
      <c r="F532" s="85"/>
      <c r="G532" s="85"/>
      <c r="H532" s="85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spans="1:20" x14ac:dyDescent="0.2">
      <c r="A533" s="85"/>
      <c r="B533" s="85"/>
      <c r="C533" s="85"/>
      <c r="D533" s="85"/>
      <c r="E533" s="85"/>
      <c r="F533" s="85"/>
      <c r="G533" s="85"/>
      <c r="H533" s="85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spans="1:20" x14ac:dyDescent="0.2">
      <c r="A534" s="85"/>
      <c r="B534" s="85"/>
      <c r="C534" s="85"/>
      <c r="D534" s="85"/>
      <c r="E534" s="85"/>
      <c r="F534" s="85"/>
      <c r="G534" s="85"/>
      <c r="H534" s="85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spans="1:20" x14ac:dyDescent="0.2">
      <c r="A535" s="85"/>
      <c r="B535" s="85"/>
      <c r="C535" s="85"/>
      <c r="D535" s="85"/>
      <c r="E535" s="85"/>
      <c r="F535" s="85"/>
      <c r="G535" s="85"/>
      <c r="H535" s="85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spans="1:20" x14ac:dyDescent="0.2">
      <c r="A536" s="85"/>
      <c r="B536" s="85"/>
      <c r="C536" s="85"/>
      <c r="D536" s="85"/>
      <c r="E536" s="85"/>
      <c r="F536" s="85"/>
      <c r="G536" s="85"/>
      <c r="H536" s="85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spans="1:20" x14ac:dyDescent="0.2">
      <c r="A537" s="85"/>
      <c r="B537" s="85"/>
      <c r="C537" s="85"/>
      <c r="D537" s="85"/>
      <c r="E537" s="85"/>
      <c r="F537" s="85"/>
      <c r="G537" s="85"/>
      <c r="H537" s="85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spans="1:20" x14ac:dyDescent="0.2">
      <c r="A538" s="85"/>
      <c r="B538" s="85"/>
      <c r="C538" s="85"/>
      <c r="D538" s="85"/>
      <c r="E538" s="85"/>
      <c r="F538" s="85"/>
      <c r="G538" s="85"/>
      <c r="H538" s="85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spans="1:20" x14ac:dyDescent="0.2">
      <c r="A539" s="85"/>
      <c r="B539" s="85"/>
      <c r="C539" s="85"/>
      <c r="D539" s="85"/>
      <c r="E539" s="85"/>
      <c r="F539" s="85"/>
      <c r="G539" s="85"/>
      <c r="H539" s="85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spans="1:20" x14ac:dyDescent="0.2">
      <c r="A540" s="85"/>
      <c r="B540" s="85"/>
      <c r="C540" s="85"/>
      <c r="D540" s="85"/>
      <c r="E540" s="85"/>
      <c r="F540" s="85"/>
      <c r="G540" s="85"/>
      <c r="H540" s="85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spans="1:20" x14ac:dyDescent="0.2">
      <c r="A541" s="85"/>
      <c r="B541" s="85"/>
      <c r="C541" s="85"/>
      <c r="D541" s="85"/>
      <c r="E541" s="85"/>
      <c r="F541" s="85"/>
      <c r="G541" s="85"/>
      <c r="H541" s="85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spans="1:20" x14ac:dyDescent="0.2">
      <c r="A542" s="85"/>
      <c r="B542" s="85"/>
      <c r="C542" s="85"/>
      <c r="D542" s="85"/>
      <c r="E542" s="85"/>
      <c r="F542" s="85"/>
      <c r="G542" s="85"/>
      <c r="H542" s="85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spans="1:20" x14ac:dyDescent="0.2">
      <c r="A543" s="85"/>
      <c r="B543" s="85"/>
      <c r="C543" s="85"/>
      <c r="D543" s="85"/>
      <c r="E543" s="85"/>
      <c r="F543" s="85"/>
      <c r="G543" s="85"/>
      <c r="H543" s="85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spans="1:20" x14ac:dyDescent="0.2">
      <c r="A544" s="85"/>
      <c r="B544" s="85"/>
      <c r="C544" s="85"/>
      <c r="D544" s="85"/>
      <c r="E544" s="85"/>
      <c r="F544" s="85"/>
      <c r="G544" s="85"/>
      <c r="H544" s="85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spans="1:20" x14ac:dyDescent="0.2">
      <c r="A545" s="85"/>
      <c r="B545" s="85"/>
      <c r="C545" s="85"/>
      <c r="D545" s="85"/>
      <c r="E545" s="85"/>
      <c r="F545" s="85"/>
      <c r="G545" s="85"/>
      <c r="H545" s="85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spans="1:20" x14ac:dyDescent="0.2">
      <c r="A546" s="85"/>
      <c r="B546" s="85"/>
      <c r="C546" s="85"/>
      <c r="D546" s="85"/>
      <c r="E546" s="85"/>
      <c r="F546" s="85"/>
      <c r="G546" s="85"/>
      <c r="H546" s="85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spans="1:20" x14ac:dyDescent="0.2">
      <c r="A547" s="85"/>
      <c r="B547" s="85"/>
      <c r="C547" s="85"/>
      <c r="D547" s="85"/>
      <c r="E547" s="85"/>
      <c r="F547" s="85"/>
      <c r="G547" s="85"/>
      <c r="H547" s="85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spans="1:20" x14ac:dyDescent="0.2">
      <c r="A548" s="85"/>
      <c r="B548" s="85"/>
      <c r="C548" s="85"/>
      <c r="D548" s="85"/>
      <c r="E548" s="85"/>
      <c r="F548" s="85"/>
      <c r="G548" s="85"/>
      <c r="H548" s="85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 spans="1:20" x14ac:dyDescent="0.2">
      <c r="A549" s="85"/>
      <c r="B549" s="85"/>
      <c r="C549" s="85"/>
      <c r="D549" s="85"/>
      <c r="E549" s="85"/>
      <c r="F549" s="85"/>
      <c r="G549" s="85"/>
      <c r="H549" s="85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 spans="1:20" x14ac:dyDescent="0.2">
      <c r="A550" s="85"/>
      <c r="B550" s="85"/>
      <c r="C550" s="85"/>
      <c r="D550" s="85"/>
      <c r="E550" s="85"/>
      <c r="F550" s="85"/>
      <c r="G550" s="85"/>
      <c r="H550" s="85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 spans="1:20" x14ac:dyDescent="0.2">
      <c r="A551" s="85"/>
      <c r="B551" s="85"/>
      <c r="C551" s="85"/>
      <c r="D551" s="85"/>
      <c r="E551" s="85"/>
      <c r="F551" s="85"/>
      <c r="G551" s="85"/>
      <c r="H551" s="85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 spans="1:20" x14ac:dyDescent="0.2">
      <c r="A552" s="85"/>
      <c r="B552" s="85"/>
      <c r="C552" s="85"/>
      <c r="D552" s="85"/>
      <c r="E552" s="85"/>
      <c r="F552" s="85"/>
      <c r="G552" s="85"/>
      <c r="H552" s="85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 spans="1:20" x14ac:dyDescent="0.2">
      <c r="A553" s="85"/>
      <c r="B553" s="85"/>
      <c r="C553" s="85"/>
      <c r="D553" s="85"/>
      <c r="E553" s="85"/>
      <c r="F553" s="85"/>
      <c r="G553" s="85"/>
      <c r="H553" s="85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 spans="1:20" x14ac:dyDescent="0.2">
      <c r="A554" s="85"/>
      <c r="B554" s="85"/>
      <c r="C554" s="85"/>
      <c r="D554" s="85"/>
      <c r="E554" s="85"/>
      <c r="F554" s="85"/>
      <c r="G554" s="85"/>
      <c r="H554" s="85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 spans="1:20" x14ac:dyDescent="0.2">
      <c r="A555" s="85"/>
      <c r="B555" s="85"/>
      <c r="C555" s="85"/>
      <c r="D555" s="85"/>
      <c r="E555" s="85"/>
      <c r="F555" s="85"/>
      <c r="G555" s="85"/>
      <c r="H555" s="85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 spans="1:20" x14ac:dyDescent="0.2">
      <c r="A556" s="85"/>
      <c r="B556" s="85"/>
      <c r="C556" s="85"/>
      <c r="D556" s="85"/>
      <c r="E556" s="85"/>
      <c r="F556" s="85"/>
      <c r="G556" s="85"/>
      <c r="H556" s="85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 spans="1:20" x14ac:dyDescent="0.2">
      <c r="A557" s="85"/>
      <c r="B557" s="85"/>
      <c r="C557" s="85"/>
      <c r="D557" s="85"/>
      <c r="E557" s="85"/>
      <c r="F557" s="85"/>
      <c r="G557" s="85"/>
      <c r="H557" s="85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 spans="1:20" x14ac:dyDescent="0.2">
      <c r="A558" s="85"/>
      <c r="B558" s="85"/>
      <c r="C558" s="85"/>
      <c r="D558" s="85"/>
      <c r="E558" s="85"/>
      <c r="F558" s="85"/>
      <c r="G558" s="85"/>
      <c r="H558" s="85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 spans="1:20" x14ac:dyDescent="0.2">
      <c r="A559" s="85"/>
      <c r="B559" s="85"/>
      <c r="C559" s="85"/>
      <c r="D559" s="85"/>
      <c r="E559" s="85"/>
      <c r="F559" s="85"/>
      <c r="G559" s="85"/>
      <c r="H559" s="85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1:20" x14ac:dyDescent="0.2">
      <c r="A560" s="85"/>
      <c r="B560" s="85"/>
      <c r="C560" s="85"/>
      <c r="D560" s="85"/>
      <c r="E560" s="85"/>
      <c r="F560" s="85"/>
      <c r="G560" s="85"/>
      <c r="H560" s="85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 spans="1:20" x14ac:dyDescent="0.2">
      <c r="A561" s="85"/>
      <c r="B561" s="85"/>
      <c r="C561" s="85"/>
      <c r="D561" s="85"/>
      <c r="E561" s="85"/>
      <c r="F561" s="85"/>
      <c r="G561" s="85"/>
      <c r="H561" s="85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 spans="1:20" x14ac:dyDescent="0.2">
      <c r="A562" s="85"/>
      <c r="B562" s="85"/>
      <c r="C562" s="85"/>
      <c r="D562" s="85"/>
      <c r="E562" s="85"/>
      <c r="F562" s="85"/>
      <c r="G562" s="85"/>
      <c r="H562" s="85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 spans="1:20" x14ac:dyDescent="0.2">
      <c r="A563" s="85"/>
      <c r="B563" s="85"/>
      <c r="C563" s="85"/>
      <c r="D563" s="85"/>
      <c r="E563" s="85"/>
      <c r="F563" s="85"/>
      <c r="G563" s="85"/>
      <c r="H563" s="85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 spans="1:20" x14ac:dyDescent="0.2">
      <c r="A564" s="85"/>
      <c r="B564" s="85"/>
      <c r="C564" s="85"/>
      <c r="D564" s="85"/>
      <c r="E564" s="85"/>
      <c r="F564" s="85"/>
      <c r="G564" s="85"/>
      <c r="H564" s="85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 spans="1:20" x14ac:dyDescent="0.2">
      <c r="A565" s="85"/>
      <c r="B565" s="85"/>
      <c r="C565" s="85"/>
      <c r="D565" s="85"/>
      <c r="E565" s="85"/>
      <c r="F565" s="85"/>
      <c r="G565" s="85"/>
      <c r="H565" s="85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 spans="1:20" x14ac:dyDescent="0.2">
      <c r="A566" s="85"/>
      <c r="B566" s="85"/>
      <c r="C566" s="85"/>
      <c r="D566" s="85"/>
      <c r="E566" s="85"/>
      <c r="F566" s="85"/>
      <c r="G566" s="85"/>
      <c r="H566" s="85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 spans="1:20" x14ac:dyDescent="0.2">
      <c r="A567" s="85"/>
      <c r="B567" s="85"/>
      <c r="C567" s="85"/>
      <c r="D567" s="85"/>
      <c r="E567" s="85"/>
      <c r="F567" s="85"/>
      <c r="G567" s="85"/>
      <c r="H567" s="85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 spans="1:20" x14ac:dyDescent="0.2">
      <c r="A568" s="85"/>
      <c r="B568" s="85"/>
      <c r="C568" s="85"/>
      <c r="D568" s="85"/>
      <c r="E568" s="85"/>
      <c r="F568" s="85"/>
      <c r="G568" s="85"/>
      <c r="H568" s="85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 spans="1:20" x14ac:dyDescent="0.2">
      <c r="A569" s="85"/>
      <c r="B569" s="85"/>
      <c r="C569" s="85"/>
      <c r="D569" s="85"/>
      <c r="E569" s="85"/>
      <c r="F569" s="85"/>
      <c r="G569" s="85"/>
      <c r="H569" s="85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 spans="1:20" x14ac:dyDescent="0.2">
      <c r="A570" s="85"/>
      <c r="B570" s="85"/>
      <c r="C570" s="85"/>
      <c r="D570" s="85"/>
      <c r="E570" s="85"/>
      <c r="F570" s="85"/>
      <c r="G570" s="85"/>
      <c r="H570" s="85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 spans="1:20" x14ac:dyDescent="0.2">
      <c r="A571" s="85"/>
      <c r="B571" s="85"/>
      <c r="C571" s="85"/>
      <c r="D571" s="85"/>
      <c r="E571" s="85"/>
      <c r="F571" s="85"/>
      <c r="G571" s="85"/>
      <c r="H571" s="85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 spans="1:20" x14ac:dyDescent="0.2">
      <c r="A572" s="85"/>
      <c r="B572" s="85"/>
      <c r="C572" s="85"/>
      <c r="D572" s="85"/>
      <c r="E572" s="85"/>
      <c r="F572" s="85"/>
      <c r="G572" s="85"/>
      <c r="H572" s="85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 spans="1:20" x14ac:dyDescent="0.2">
      <c r="A573" s="85"/>
      <c r="B573" s="85"/>
      <c r="C573" s="85"/>
      <c r="D573" s="85"/>
      <c r="E573" s="85"/>
      <c r="F573" s="85"/>
      <c r="G573" s="85"/>
      <c r="H573" s="85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 spans="1:20" x14ac:dyDescent="0.2">
      <c r="A574" s="85"/>
      <c r="B574" s="85"/>
      <c r="C574" s="85"/>
      <c r="D574" s="85"/>
      <c r="E574" s="85"/>
      <c r="F574" s="85"/>
      <c r="G574" s="85"/>
      <c r="H574" s="85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 spans="1:20" x14ac:dyDescent="0.2">
      <c r="A575" s="85"/>
      <c r="B575" s="85"/>
      <c r="C575" s="85"/>
      <c r="D575" s="85"/>
      <c r="E575" s="85"/>
      <c r="F575" s="85"/>
      <c r="G575" s="85"/>
      <c r="H575" s="85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 spans="1:20" x14ac:dyDescent="0.2">
      <c r="A576" s="85"/>
      <c r="B576" s="85"/>
      <c r="C576" s="85"/>
      <c r="D576" s="85"/>
      <c r="E576" s="85"/>
      <c r="F576" s="85"/>
      <c r="G576" s="85"/>
      <c r="H576" s="85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 spans="1:20" x14ac:dyDescent="0.2">
      <c r="A577" s="85"/>
      <c r="B577" s="85"/>
      <c r="C577" s="85"/>
      <c r="D577" s="85"/>
      <c r="E577" s="85"/>
      <c r="F577" s="85"/>
      <c r="G577" s="85"/>
      <c r="H577" s="85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 spans="1:20" x14ac:dyDescent="0.2">
      <c r="A578" s="85"/>
      <c r="B578" s="85"/>
      <c r="C578" s="85"/>
      <c r="D578" s="85"/>
      <c r="E578" s="85"/>
      <c r="F578" s="85"/>
      <c r="G578" s="85"/>
      <c r="H578" s="85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 spans="1:20" x14ac:dyDescent="0.2">
      <c r="A579" s="85"/>
      <c r="B579" s="85"/>
      <c r="C579" s="85"/>
      <c r="D579" s="85"/>
      <c r="E579" s="85"/>
      <c r="F579" s="85"/>
      <c r="G579" s="85"/>
      <c r="H579" s="85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 spans="1:20" x14ac:dyDescent="0.2">
      <c r="A580" s="85"/>
      <c r="B580" s="85"/>
      <c r="C580" s="85"/>
      <c r="D580" s="85"/>
      <c r="E580" s="85"/>
      <c r="F580" s="85"/>
      <c r="G580" s="85"/>
      <c r="H580" s="85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 spans="1:20" x14ac:dyDescent="0.2">
      <c r="A581" s="85"/>
      <c r="B581" s="85"/>
      <c r="C581" s="85"/>
      <c r="D581" s="85"/>
      <c r="E581" s="85"/>
      <c r="F581" s="85"/>
      <c r="G581" s="85"/>
      <c r="H581" s="85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 spans="1:20" x14ac:dyDescent="0.2">
      <c r="A582" s="85"/>
      <c r="B582" s="85"/>
      <c r="C582" s="85"/>
      <c r="D582" s="85"/>
      <c r="E582" s="85"/>
      <c r="F582" s="85"/>
      <c r="G582" s="85"/>
      <c r="H582" s="85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 spans="1:20" x14ac:dyDescent="0.2">
      <c r="A583" s="85"/>
      <c r="B583" s="85"/>
      <c r="C583" s="85"/>
      <c r="D583" s="85"/>
      <c r="E583" s="85"/>
      <c r="F583" s="85"/>
      <c r="G583" s="85"/>
      <c r="H583" s="85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1:20" x14ac:dyDescent="0.2">
      <c r="A584" s="85"/>
      <c r="B584" s="85"/>
      <c r="C584" s="85"/>
      <c r="D584" s="85"/>
      <c r="E584" s="85"/>
      <c r="F584" s="85"/>
      <c r="G584" s="85"/>
      <c r="H584" s="85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 spans="1:20" x14ac:dyDescent="0.2">
      <c r="A585" s="85"/>
      <c r="B585" s="85"/>
      <c r="C585" s="85"/>
      <c r="D585" s="85"/>
      <c r="E585" s="85"/>
      <c r="F585" s="85"/>
      <c r="G585" s="85"/>
      <c r="H585" s="85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 spans="1:20" x14ac:dyDescent="0.2">
      <c r="A586" s="85"/>
      <c r="B586" s="85"/>
      <c r="C586" s="85"/>
      <c r="D586" s="85"/>
      <c r="E586" s="85"/>
      <c r="F586" s="85"/>
      <c r="G586" s="85"/>
      <c r="H586" s="85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 spans="1:20" x14ac:dyDescent="0.2">
      <c r="A587" s="85"/>
      <c r="B587" s="85"/>
      <c r="C587" s="85"/>
      <c r="D587" s="85"/>
      <c r="E587" s="85"/>
      <c r="F587" s="85"/>
      <c r="G587" s="85"/>
      <c r="H587" s="85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 spans="1:20" x14ac:dyDescent="0.2">
      <c r="A588" s="85"/>
      <c r="B588" s="85"/>
      <c r="C588" s="85"/>
      <c r="D588" s="85"/>
      <c r="E588" s="85"/>
      <c r="F588" s="85"/>
      <c r="G588" s="85"/>
      <c r="H588" s="85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 spans="1:20" x14ac:dyDescent="0.2">
      <c r="A589" s="85"/>
      <c r="B589" s="85"/>
      <c r="C589" s="85"/>
      <c r="D589" s="85"/>
      <c r="E589" s="85"/>
      <c r="F589" s="85"/>
      <c r="G589" s="85"/>
      <c r="H589" s="85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 spans="1:20" x14ac:dyDescent="0.2">
      <c r="A590" s="85"/>
      <c r="B590" s="85"/>
      <c r="C590" s="85"/>
      <c r="D590" s="85"/>
      <c r="E590" s="85"/>
      <c r="F590" s="85"/>
      <c r="G590" s="85"/>
      <c r="H590" s="85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 spans="1:20" x14ac:dyDescent="0.2">
      <c r="A591" s="85"/>
      <c r="B591" s="85"/>
      <c r="C591" s="85"/>
      <c r="D591" s="85"/>
      <c r="E591" s="85"/>
      <c r="F591" s="85"/>
      <c r="G591" s="85"/>
      <c r="H591" s="85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 spans="1:20" x14ac:dyDescent="0.2">
      <c r="A592" s="85"/>
      <c r="B592" s="85"/>
      <c r="C592" s="85"/>
      <c r="D592" s="85"/>
      <c r="E592" s="85"/>
      <c r="F592" s="85"/>
      <c r="G592" s="85"/>
      <c r="H592" s="85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 spans="1:20" x14ac:dyDescent="0.2">
      <c r="A593" s="85"/>
      <c r="B593" s="85"/>
      <c r="C593" s="85"/>
      <c r="D593" s="85"/>
      <c r="E593" s="85"/>
      <c r="F593" s="85"/>
      <c r="G593" s="85"/>
      <c r="H593" s="85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 spans="1:20" x14ac:dyDescent="0.2">
      <c r="A594" s="85"/>
      <c r="B594" s="85"/>
      <c r="C594" s="85"/>
      <c r="D594" s="85"/>
      <c r="E594" s="85"/>
      <c r="F594" s="85"/>
      <c r="G594" s="85"/>
      <c r="H594" s="85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 spans="1:20" x14ac:dyDescent="0.2">
      <c r="A595" s="85"/>
      <c r="B595" s="85"/>
      <c r="C595" s="85"/>
      <c r="D595" s="85"/>
      <c r="E595" s="85"/>
      <c r="F595" s="85"/>
      <c r="G595" s="85"/>
      <c r="H595" s="85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 spans="1:20" x14ac:dyDescent="0.2">
      <c r="A596" s="85"/>
      <c r="B596" s="85"/>
      <c r="C596" s="85"/>
      <c r="D596" s="85"/>
      <c r="E596" s="85"/>
      <c r="F596" s="85"/>
      <c r="G596" s="85"/>
      <c r="H596" s="85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 spans="1:20" x14ac:dyDescent="0.2">
      <c r="A597" s="85"/>
      <c r="B597" s="85"/>
      <c r="C597" s="85"/>
      <c r="D597" s="85"/>
      <c r="E597" s="85"/>
      <c r="F597" s="85"/>
      <c r="G597" s="85"/>
      <c r="H597" s="85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1:20" x14ac:dyDescent="0.2">
      <c r="A598" s="85"/>
      <c r="B598" s="85"/>
      <c r="C598" s="85"/>
      <c r="D598" s="85"/>
      <c r="E598" s="85"/>
      <c r="F598" s="85"/>
      <c r="G598" s="85"/>
      <c r="H598" s="85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 spans="1:20" x14ac:dyDescent="0.2">
      <c r="A599" s="85"/>
      <c r="B599" s="85"/>
      <c r="C599" s="85"/>
      <c r="D599" s="85"/>
      <c r="E599" s="85"/>
      <c r="F599" s="85"/>
      <c r="G599" s="85"/>
      <c r="H599" s="85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 spans="1:20" x14ac:dyDescent="0.2">
      <c r="A600" s="85"/>
      <c r="B600" s="85"/>
      <c r="C600" s="85"/>
      <c r="D600" s="85"/>
      <c r="E600" s="85"/>
      <c r="F600" s="85"/>
      <c r="G600" s="85"/>
      <c r="H600" s="85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 spans="1:20" x14ac:dyDescent="0.2">
      <c r="A601" s="85"/>
      <c r="B601" s="85"/>
      <c r="C601" s="85"/>
      <c r="D601" s="85"/>
      <c r="E601" s="85"/>
      <c r="F601" s="85"/>
      <c r="G601" s="85"/>
      <c r="H601" s="85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 spans="1:20" x14ac:dyDescent="0.2">
      <c r="A602" s="85"/>
      <c r="B602" s="85"/>
      <c r="C602" s="85"/>
      <c r="D602" s="85"/>
      <c r="E602" s="85"/>
      <c r="F602" s="85"/>
      <c r="G602" s="85"/>
      <c r="H602" s="85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 spans="1:20" x14ac:dyDescent="0.2">
      <c r="A603" s="85"/>
      <c r="B603" s="85"/>
      <c r="C603" s="85"/>
      <c r="D603" s="85"/>
      <c r="E603" s="85"/>
      <c r="F603" s="85"/>
      <c r="G603" s="85"/>
      <c r="H603" s="85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 spans="1:20" x14ac:dyDescent="0.2">
      <c r="A604" s="85"/>
      <c r="B604" s="85"/>
      <c r="C604" s="85"/>
      <c r="D604" s="85"/>
      <c r="E604" s="85"/>
      <c r="F604" s="85"/>
      <c r="G604" s="85"/>
      <c r="H604" s="85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 spans="1:20" x14ac:dyDescent="0.2">
      <c r="A605" s="85"/>
      <c r="B605" s="85"/>
      <c r="C605" s="85"/>
      <c r="D605" s="85"/>
      <c r="E605" s="85"/>
      <c r="F605" s="85"/>
      <c r="G605" s="85"/>
      <c r="H605" s="85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 spans="1:20" x14ac:dyDescent="0.2">
      <c r="A606" s="85"/>
      <c r="B606" s="85"/>
      <c r="C606" s="85"/>
      <c r="D606" s="85"/>
      <c r="E606" s="85"/>
      <c r="F606" s="85"/>
      <c r="G606" s="85"/>
      <c r="H606" s="85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 spans="1:20" x14ac:dyDescent="0.2">
      <c r="A607" s="85"/>
      <c r="B607" s="85"/>
      <c r="C607" s="85"/>
      <c r="D607" s="85"/>
      <c r="E607" s="85"/>
      <c r="F607" s="85"/>
      <c r="G607" s="85"/>
      <c r="H607" s="85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 spans="1:20" x14ac:dyDescent="0.2">
      <c r="A608" s="85"/>
      <c r="B608" s="85"/>
      <c r="C608" s="85"/>
      <c r="D608" s="85"/>
      <c r="E608" s="85"/>
      <c r="F608" s="85"/>
      <c r="G608" s="85"/>
      <c r="H608" s="85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2">
      <c r="A609" s="85"/>
      <c r="B609" s="85"/>
      <c r="C609" s="85"/>
      <c r="D609" s="85"/>
      <c r="E609" s="85"/>
      <c r="F609" s="85"/>
      <c r="G609" s="85"/>
      <c r="H609" s="85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 spans="1:20" x14ac:dyDescent="0.2">
      <c r="A610" s="85"/>
      <c r="B610" s="85"/>
      <c r="C610" s="85"/>
      <c r="D610" s="85"/>
      <c r="E610" s="85"/>
      <c r="F610" s="85"/>
      <c r="G610" s="85"/>
      <c r="H610" s="85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 spans="1:20" x14ac:dyDescent="0.2">
      <c r="A611" s="85"/>
      <c r="B611" s="85"/>
      <c r="C611" s="85"/>
      <c r="D611" s="85"/>
      <c r="E611" s="85"/>
      <c r="F611" s="85"/>
      <c r="G611" s="85"/>
      <c r="H611" s="85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 spans="1:20" x14ac:dyDescent="0.2">
      <c r="A612" s="85"/>
      <c r="B612" s="85"/>
      <c r="C612" s="85"/>
      <c r="D612" s="85"/>
      <c r="E612" s="85"/>
      <c r="F612" s="85"/>
      <c r="G612" s="85"/>
      <c r="H612" s="85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 spans="1:20" x14ac:dyDescent="0.2">
      <c r="A613" s="85"/>
      <c r="B613" s="85"/>
      <c r="C613" s="85"/>
      <c r="D613" s="85"/>
      <c r="E613" s="85"/>
      <c r="F613" s="85"/>
      <c r="G613" s="85"/>
      <c r="H613" s="85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 spans="1:20" x14ac:dyDescent="0.2">
      <c r="A614" s="85"/>
      <c r="B614" s="85"/>
      <c r="C614" s="85"/>
      <c r="D614" s="85"/>
      <c r="E614" s="85"/>
      <c r="F614" s="85"/>
      <c r="G614" s="85"/>
      <c r="H614" s="85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 spans="1:20" x14ac:dyDescent="0.2">
      <c r="A615" s="85"/>
      <c r="B615" s="85"/>
      <c r="C615" s="85"/>
      <c r="D615" s="85"/>
      <c r="E615" s="85"/>
      <c r="F615" s="85"/>
      <c r="G615" s="85"/>
      <c r="H615" s="85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 spans="1:20" x14ac:dyDescent="0.2">
      <c r="A616" s="85"/>
      <c r="B616" s="85"/>
      <c r="C616" s="85"/>
      <c r="D616" s="85"/>
      <c r="E616" s="85"/>
      <c r="F616" s="85"/>
      <c r="G616" s="85"/>
      <c r="H616" s="85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 spans="1:20" x14ac:dyDescent="0.2">
      <c r="A617" s="85"/>
      <c r="B617" s="85"/>
      <c r="C617" s="85"/>
      <c r="D617" s="85"/>
      <c r="E617" s="85"/>
      <c r="F617" s="85"/>
      <c r="G617" s="85"/>
      <c r="H617" s="85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 spans="1:20" x14ac:dyDescent="0.2">
      <c r="A618" s="85"/>
      <c r="B618" s="85"/>
      <c r="C618" s="85"/>
      <c r="D618" s="85"/>
      <c r="E618" s="85"/>
      <c r="F618" s="85"/>
      <c r="G618" s="85"/>
      <c r="H618" s="85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 spans="1:20" x14ac:dyDescent="0.2">
      <c r="A619" s="85"/>
      <c r="B619" s="85"/>
      <c r="C619" s="85"/>
      <c r="D619" s="85"/>
      <c r="E619" s="85"/>
      <c r="F619" s="85"/>
      <c r="G619" s="85"/>
      <c r="H619" s="85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1:20" x14ac:dyDescent="0.2">
      <c r="A620" s="85"/>
      <c r="B620" s="85"/>
      <c r="C620" s="85"/>
      <c r="D620" s="85"/>
      <c r="E620" s="85"/>
      <c r="F620" s="85"/>
      <c r="G620" s="85"/>
      <c r="H620" s="85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 spans="1:20" x14ac:dyDescent="0.2">
      <c r="A621" s="85"/>
      <c r="B621" s="85"/>
      <c r="C621" s="85"/>
      <c r="D621" s="85"/>
      <c r="E621" s="85"/>
      <c r="F621" s="85"/>
      <c r="G621" s="85"/>
      <c r="H621" s="85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 spans="1:20" x14ac:dyDescent="0.2">
      <c r="A622" s="85"/>
      <c r="B622" s="85"/>
      <c r="C622" s="85"/>
      <c r="D622" s="85"/>
      <c r="E622" s="85"/>
      <c r="F622" s="85"/>
      <c r="G622" s="85"/>
      <c r="H622" s="85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 spans="1:20" x14ac:dyDescent="0.2">
      <c r="A623" s="85"/>
      <c r="B623" s="85"/>
      <c r="C623" s="85"/>
      <c r="D623" s="85"/>
      <c r="E623" s="85"/>
      <c r="F623" s="85"/>
      <c r="G623" s="85"/>
      <c r="H623" s="85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 spans="1:20" x14ac:dyDescent="0.2">
      <c r="A624" s="85"/>
      <c r="B624" s="85"/>
      <c r="C624" s="85"/>
      <c r="D624" s="85"/>
      <c r="E624" s="85"/>
      <c r="F624" s="85"/>
      <c r="G624" s="85"/>
      <c r="H624" s="85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2">
      <c r="A625" s="85"/>
      <c r="B625" s="85"/>
      <c r="C625" s="85"/>
      <c r="D625" s="85"/>
      <c r="E625" s="85"/>
      <c r="F625" s="85"/>
      <c r="G625" s="85"/>
      <c r="H625" s="85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 spans="1:20" x14ac:dyDescent="0.2">
      <c r="A626" s="85"/>
      <c r="B626" s="85"/>
      <c r="C626" s="85"/>
      <c r="D626" s="85"/>
      <c r="E626" s="85"/>
      <c r="F626" s="85"/>
      <c r="G626" s="85"/>
      <c r="H626" s="85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 spans="1:20" x14ac:dyDescent="0.2">
      <c r="A627" s="85"/>
      <c r="B627" s="85"/>
      <c r="C627" s="85"/>
      <c r="D627" s="85"/>
      <c r="E627" s="85"/>
      <c r="F627" s="85"/>
      <c r="G627" s="85"/>
      <c r="H627" s="85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 spans="1:20" x14ac:dyDescent="0.2">
      <c r="A628" s="85"/>
      <c r="B628" s="85"/>
      <c r="C628" s="85"/>
      <c r="D628" s="85"/>
      <c r="E628" s="85"/>
      <c r="F628" s="85"/>
      <c r="G628" s="85"/>
      <c r="H628" s="85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 spans="1:20" x14ac:dyDescent="0.2">
      <c r="A629" s="85"/>
      <c r="B629" s="85"/>
      <c r="C629" s="85"/>
      <c r="D629" s="85"/>
      <c r="E629" s="85"/>
      <c r="F629" s="85"/>
      <c r="G629" s="85"/>
      <c r="H629" s="85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 spans="1:20" x14ac:dyDescent="0.2">
      <c r="A630" s="85"/>
      <c r="B630" s="85"/>
      <c r="C630" s="85"/>
      <c r="D630" s="85"/>
      <c r="E630" s="85"/>
      <c r="F630" s="85"/>
      <c r="G630" s="85"/>
      <c r="H630" s="85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 spans="1:20" x14ac:dyDescent="0.2">
      <c r="A631" s="85"/>
      <c r="B631" s="85"/>
      <c r="C631" s="85"/>
      <c r="D631" s="85"/>
      <c r="E631" s="85"/>
      <c r="F631" s="85"/>
      <c r="G631" s="85"/>
      <c r="H631" s="85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 spans="1:20" x14ac:dyDescent="0.2">
      <c r="A632" s="85"/>
      <c r="B632" s="85"/>
      <c r="C632" s="85"/>
      <c r="D632" s="85"/>
      <c r="E632" s="85"/>
      <c r="F632" s="85"/>
      <c r="G632" s="85"/>
      <c r="H632" s="85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 spans="1:20" x14ac:dyDescent="0.2">
      <c r="A633" s="85"/>
      <c r="B633" s="85"/>
      <c r="C633" s="85"/>
      <c r="D633" s="85"/>
      <c r="E633" s="85"/>
      <c r="F633" s="85"/>
      <c r="G633" s="85"/>
      <c r="H633" s="85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 spans="1:20" x14ac:dyDescent="0.2">
      <c r="A634" s="85"/>
      <c r="B634" s="85"/>
      <c r="C634" s="85"/>
      <c r="D634" s="85"/>
      <c r="E634" s="85"/>
      <c r="F634" s="85"/>
      <c r="G634" s="85"/>
      <c r="H634" s="85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 spans="1:20" x14ac:dyDescent="0.2">
      <c r="A635" s="85"/>
      <c r="B635" s="85"/>
      <c r="C635" s="85"/>
      <c r="D635" s="85"/>
      <c r="E635" s="85"/>
      <c r="F635" s="85"/>
      <c r="G635" s="85"/>
      <c r="H635" s="85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 spans="1:20" x14ac:dyDescent="0.2">
      <c r="A636" s="85"/>
      <c r="B636" s="85"/>
      <c r="C636" s="85"/>
      <c r="D636" s="85"/>
      <c r="E636" s="85"/>
      <c r="F636" s="85"/>
      <c r="G636" s="85"/>
      <c r="H636" s="85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 spans="1:20" x14ac:dyDescent="0.2">
      <c r="A637" s="85"/>
      <c r="B637" s="85"/>
      <c r="C637" s="85"/>
      <c r="D637" s="85"/>
      <c r="E637" s="85"/>
      <c r="F637" s="85"/>
      <c r="G637" s="85"/>
      <c r="H637" s="85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 spans="1:20" x14ac:dyDescent="0.2">
      <c r="A638" s="85"/>
      <c r="B638" s="85"/>
      <c r="C638" s="85"/>
      <c r="D638" s="85"/>
      <c r="E638" s="85"/>
      <c r="F638" s="85"/>
      <c r="G638" s="85"/>
      <c r="H638" s="85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 spans="1:20" x14ac:dyDescent="0.2">
      <c r="A639" s="85"/>
      <c r="B639" s="85"/>
      <c r="C639" s="85"/>
      <c r="D639" s="85"/>
      <c r="E639" s="85"/>
      <c r="F639" s="85"/>
      <c r="G639" s="85"/>
      <c r="H639" s="85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 spans="1:20" x14ac:dyDescent="0.2">
      <c r="A640" s="85"/>
      <c r="B640" s="85"/>
      <c r="C640" s="85"/>
      <c r="D640" s="85"/>
      <c r="E640" s="85"/>
      <c r="F640" s="85"/>
      <c r="G640" s="85"/>
      <c r="H640" s="85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2">
      <c r="A641" s="85"/>
      <c r="B641" s="85"/>
      <c r="C641" s="85"/>
      <c r="D641" s="85"/>
      <c r="E641" s="85"/>
      <c r="F641" s="85"/>
      <c r="G641" s="85"/>
      <c r="H641" s="85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 spans="1:20" x14ac:dyDescent="0.2">
      <c r="A642" s="85"/>
      <c r="B642" s="85"/>
      <c r="C642" s="85"/>
      <c r="D642" s="85"/>
      <c r="E642" s="85"/>
      <c r="F642" s="85"/>
      <c r="G642" s="85"/>
      <c r="H642" s="85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 spans="1:20" x14ac:dyDescent="0.2">
      <c r="A643" s="85"/>
      <c r="B643" s="85"/>
      <c r="C643" s="85"/>
      <c r="D643" s="85"/>
      <c r="E643" s="85"/>
      <c r="F643" s="85"/>
      <c r="G643" s="85"/>
      <c r="H643" s="85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 spans="1:20" x14ac:dyDescent="0.2">
      <c r="A644" s="85"/>
      <c r="B644" s="85"/>
      <c r="C644" s="85"/>
      <c r="D644" s="85"/>
      <c r="E644" s="85"/>
      <c r="F644" s="85"/>
      <c r="G644" s="85"/>
      <c r="H644" s="85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 spans="1:20" x14ac:dyDescent="0.2">
      <c r="A645" s="85"/>
      <c r="B645" s="85"/>
      <c r="C645" s="85"/>
      <c r="D645" s="85"/>
      <c r="E645" s="85"/>
      <c r="F645" s="85"/>
      <c r="G645" s="85"/>
      <c r="H645" s="85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 spans="1:20" x14ac:dyDescent="0.2">
      <c r="A646" s="85"/>
      <c r="B646" s="85"/>
      <c r="C646" s="85"/>
      <c r="D646" s="85"/>
      <c r="E646" s="85"/>
      <c r="F646" s="85"/>
      <c r="G646" s="85"/>
      <c r="H646" s="85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 spans="1:20" x14ac:dyDescent="0.2">
      <c r="A647" s="85"/>
      <c r="B647" s="85"/>
      <c r="C647" s="85"/>
      <c r="D647" s="85"/>
      <c r="E647" s="85"/>
      <c r="F647" s="85"/>
      <c r="G647" s="85"/>
      <c r="H647" s="85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 spans="1:20" x14ac:dyDescent="0.2">
      <c r="A648" s="85"/>
      <c r="B648" s="85"/>
      <c r="C648" s="85"/>
      <c r="D648" s="85"/>
      <c r="E648" s="85"/>
      <c r="F648" s="85"/>
      <c r="G648" s="85"/>
      <c r="H648" s="85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 spans="1:20" x14ac:dyDescent="0.2">
      <c r="A649" s="85"/>
      <c r="B649" s="85"/>
      <c r="C649" s="85"/>
      <c r="D649" s="85"/>
      <c r="E649" s="85"/>
      <c r="F649" s="85"/>
      <c r="G649" s="85"/>
      <c r="H649" s="85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 spans="1:20" x14ac:dyDescent="0.2">
      <c r="A650" s="85"/>
      <c r="B650" s="85"/>
      <c r="C650" s="85"/>
      <c r="D650" s="85"/>
      <c r="E650" s="85"/>
      <c r="F650" s="85"/>
      <c r="G650" s="85"/>
      <c r="H650" s="85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 spans="1:20" x14ac:dyDescent="0.2">
      <c r="A651" s="85"/>
      <c r="B651" s="85"/>
      <c r="C651" s="85"/>
      <c r="D651" s="85"/>
      <c r="E651" s="85"/>
      <c r="F651" s="85"/>
      <c r="G651" s="85"/>
      <c r="H651" s="85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 spans="1:20" x14ac:dyDescent="0.2">
      <c r="A652" s="85"/>
      <c r="B652" s="85"/>
      <c r="C652" s="85"/>
      <c r="D652" s="85"/>
      <c r="E652" s="85"/>
      <c r="F652" s="85"/>
      <c r="G652" s="85"/>
      <c r="H652" s="85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 spans="1:20" x14ac:dyDescent="0.2">
      <c r="A653" s="85"/>
      <c r="B653" s="85"/>
      <c r="C653" s="85"/>
      <c r="D653" s="85"/>
      <c r="E653" s="85"/>
      <c r="F653" s="85"/>
      <c r="G653" s="85"/>
      <c r="H653" s="85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 spans="1:20" x14ac:dyDescent="0.2">
      <c r="A654" s="85"/>
      <c r="B654" s="85"/>
      <c r="C654" s="85"/>
      <c r="D654" s="85"/>
      <c r="E654" s="85"/>
      <c r="F654" s="85"/>
      <c r="G654" s="85"/>
      <c r="H654" s="85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1:20" x14ac:dyDescent="0.2">
      <c r="A655" s="85"/>
      <c r="B655" s="85"/>
      <c r="C655" s="85"/>
      <c r="D655" s="85"/>
      <c r="E655" s="85"/>
      <c r="F655" s="85"/>
      <c r="G655" s="85"/>
      <c r="H655" s="85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 spans="1:20" x14ac:dyDescent="0.2">
      <c r="A656" s="85"/>
      <c r="B656" s="85"/>
      <c r="C656" s="85"/>
      <c r="D656" s="85"/>
      <c r="E656" s="85"/>
      <c r="F656" s="85"/>
      <c r="G656" s="85"/>
      <c r="H656" s="85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1:20" x14ac:dyDescent="0.2">
      <c r="A657" s="85"/>
      <c r="B657" s="85"/>
      <c r="C657" s="85"/>
      <c r="D657" s="85"/>
      <c r="E657" s="85"/>
      <c r="F657" s="85"/>
      <c r="G657" s="85"/>
      <c r="H657" s="85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2">
      <c r="A658" s="85"/>
      <c r="B658" s="85"/>
      <c r="C658" s="85"/>
      <c r="D658" s="85"/>
      <c r="E658" s="85"/>
      <c r="F658" s="85"/>
      <c r="G658" s="85"/>
      <c r="H658" s="85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2">
      <c r="A659" s="85"/>
      <c r="B659" s="85"/>
      <c r="C659" s="85"/>
      <c r="D659" s="85"/>
      <c r="E659" s="85"/>
      <c r="F659" s="85"/>
      <c r="G659" s="85"/>
      <c r="H659" s="85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 spans="1:20" x14ac:dyDescent="0.2">
      <c r="A660" s="85"/>
      <c r="B660" s="85"/>
      <c r="C660" s="85"/>
      <c r="D660" s="85"/>
      <c r="E660" s="85"/>
      <c r="F660" s="85"/>
      <c r="G660" s="85"/>
      <c r="H660" s="85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 spans="1:20" x14ac:dyDescent="0.2">
      <c r="A661" s="85"/>
      <c r="B661" s="85"/>
      <c r="C661" s="85"/>
      <c r="D661" s="85"/>
      <c r="E661" s="85"/>
      <c r="F661" s="85"/>
      <c r="G661" s="85"/>
      <c r="H661" s="85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 spans="1:20" x14ac:dyDescent="0.2">
      <c r="A662" s="85"/>
      <c r="B662" s="85"/>
      <c r="C662" s="85"/>
      <c r="D662" s="85"/>
      <c r="E662" s="85"/>
      <c r="F662" s="85"/>
      <c r="G662" s="85"/>
      <c r="H662" s="85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 spans="1:20" x14ac:dyDescent="0.2">
      <c r="A663" s="85"/>
      <c r="B663" s="85"/>
      <c r="C663" s="85"/>
      <c r="D663" s="85"/>
      <c r="E663" s="85"/>
      <c r="F663" s="85"/>
      <c r="G663" s="85"/>
      <c r="H663" s="85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 spans="1:20" x14ac:dyDescent="0.2">
      <c r="A664" s="85"/>
      <c r="B664" s="85"/>
      <c r="C664" s="85"/>
      <c r="D664" s="85"/>
      <c r="E664" s="85"/>
      <c r="F664" s="85"/>
      <c r="G664" s="85"/>
      <c r="H664" s="85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 spans="1:20" x14ac:dyDescent="0.2">
      <c r="A665" s="85"/>
      <c r="B665" s="85"/>
      <c r="C665" s="85"/>
      <c r="D665" s="85"/>
      <c r="E665" s="85"/>
      <c r="F665" s="85"/>
      <c r="G665" s="85"/>
      <c r="H665" s="85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 spans="1:20" x14ac:dyDescent="0.2">
      <c r="A666" s="85"/>
      <c r="B666" s="85"/>
      <c r="C666" s="85"/>
      <c r="D666" s="85"/>
      <c r="E666" s="85"/>
      <c r="F666" s="85"/>
      <c r="G666" s="85"/>
      <c r="H666" s="85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 spans="1:20" x14ac:dyDescent="0.2">
      <c r="A667" s="85"/>
      <c r="B667" s="85"/>
      <c r="C667" s="85"/>
      <c r="D667" s="85"/>
      <c r="E667" s="85"/>
      <c r="F667" s="85"/>
      <c r="G667" s="85"/>
      <c r="H667" s="85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1:20" x14ac:dyDescent="0.2">
      <c r="A668" s="85"/>
      <c r="B668" s="85"/>
      <c r="C668" s="85"/>
      <c r="D668" s="85"/>
      <c r="E668" s="85"/>
      <c r="F668" s="85"/>
      <c r="G668" s="85"/>
      <c r="H668" s="85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 spans="1:20" x14ac:dyDescent="0.2">
      <c r="A669" s="85"/>
      <c r="B669" s="85"/>
      <c r="C669" s="85"/>
      <c r="D669" s="85"/>
      <c r="E669" s="85"/>
      <c r="F669" s="85"/>
      <c r="G669" s="85"/>
      <c r="H669" s="85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 spans="1:20" x14ac:dyDescent="0.2">
      <c r="A670" s="85"/>
      <c r="B670" s="85"/>
      <c r="C670" s="85"/>
      <c r="D670" s="85"/>
      <c r="E670" s="85"/>
      <c r="F670" s="85"/>
      <c r="G670" s="85"/>
      <c r="H670" s="85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 spans="1:20" x14ac:dyDescent="0.2">
      <c r="A671" s="85"/>
      <c r="B671" s="85"/>
      <c r="C671" s="85"/>
      <c r="D671" s="85"/>
      <c r="E671" s="85"/>
      <c r="F671" s="85"/>
      <c r="G671" s="85"/>
      <c r="H671" s="85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 spans="1:20" x14ac:dyDescent="0.2">
      <c r="A672" s="85"/>
      <c r="B672" s="85"/>
      <c r="C672" s="85"/>
      <c r="D672" s="85"/>
      <c r="E672" s="85"/>
      <c r="F672" s="85"/>
      <c r="G672" s="85"/>
      <c r="H672" s="85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 spans="1:20" x14ac:dyDescent="0.2">
      <c r="A673" s="85"/>
      <c r="B673" s="85"/>
      <c r="C673" s="85"/>
      <c r="D673" s="85"/>
      <c r="E673" s="85"/>
      <c r="F673" s="85"/>
      <c r="G673" s="85"/>
      <c r="H673" s="85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 spans="1:20" x14ac:dyDescent="0.2">
      <c r="A674" s="85"/>
      <c r="B674" s="85"/>
      <c r="C674" s="85"/>
      <c r="D674" s="85"/>
      <c r="E674" s="85"/>
      <c r="F674" s="85"/>
      <c r="G674" s="85"/>
      <c r="H674" s="85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1:20" x14ac:dyDescent="0.2">
      <c r="A675" s="85"/>
      <c r="B675" s="85"/>
      <c r="C675" s="85"/>
      <c r="D675" s="85"/>
      <c r="E675" s="85"/>
      <c r="F675" s="85"/>
      <c r="G675" s="85"/>
      <c r="H675" s="85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 spans="1:20" x14ac:dyDescent="0.2">
      <c r="A676" s="85"/>
      <c r="B676" s="85"/>
      <c r="C676" s="85"/>
      <c r="D676" s="85"/>
      <c r="E676" s="85"/>
      <c r="F676" s="85"/>
      <c r="G676" s="85"/>
      <c r="H676" s="85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 spans="1:20" x14ac:dyDescent="0.2">
      <c r="A677" s="85"/>
      <c r="B677" s="85"/>
      <c r="C677" s="85"/>
      <c r="D677" s="85"/>
      <c r="E677" s="85"/>
      <c r="F677" s="85"/>
      <c r="G677" s="85"/>
      <c r="H677" s="85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 spans="1:20" x14ac:dyDescent="0.2">
      <c r="A678" s="85"/>
      <c r="B678" s="85"/>
      <c r="C678" s="85"/>
      <c r="D678" s="85"/>
      <c r="E678" s="85"/>
      <c r="F678" s="85"/>
      <c r="G678" s="85"/>
      <c r="H678" s="85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 spans="1:20" x14ac:dyDescent="0.2">
      <c r="A679" s="85"/>
      <c r="B679" s="85"/>
      <c r="C679" s="85"/>
      <c r="D679" s="85"/>
      <c r="E679" s="85"/>
      <c r="F679" s="85"/>
      <c r="G679" s="85"/>
      <c r="H679" s="85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 spans="1:20" x14ac:dyDescent="0.2">
      <c r="A680" s="85"/>
      <c r="B680" s="85"/>
      <c r="C680" s="85"/>
      <c r="D680" s="85"/>
      <c r="E680" s="85"/>
      <c r="F680" s="85"/>
      <c r="G680" s="85"/>
      <c r="H680" s="85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 spans="1:20" x14ac:dyDescent="0.2">
      <c r="A681" s="85"/>
      <c r="B681" s="85"/>
      <c r="C681" s="85"/>
      <c r="D681" s="85"/>
      <c r="E681" s="85"/>
      <c r="F681" s="85"/>
      <c r="G681" s="85"/>
      <c r="H681" s="85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 spans="1:20" x14ac:dyDescent="0.2">
      <c r="A682" s="85"/>
      <c r="B682" s="85"/>
      <c r="C682" s="85"/>
      <c r="D682" s="85"/>
      <c r="E682" s="85"/>
      <c r="F682" s="85"/>
      <c r="G682" s="85"/>
      <c r="H682" s="85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 spans="1:20" x14ac:dyDescent="0.2">
      <c r="A683" s="85"/>
      <c r="B683" s="85"/>
      <c r="C683" s="85"/>
      <c r="D683" s="85"/>
      <c r="E683" s="85"/>
      <c r="F683" s="85"/>
      <c r="G683" s="85"/>
      <c r="H683" s="85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 spans="1:20" x14ac:dyDescent="0.2">
      <c r="A684" s="85"/>
      <c r="B684" s="85"/>
      <c r="C684" s="85"/>
      <c r="D684" s="85"/>
      <c r="E684" s="85"/>
      <c r="F684" s="85"/>
      <c r="G684" s="85"/>
      <c r="H684" s="85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 spans="1:20" x14ac:dyDescent="0.2">
      <c r="A685" s="85"/>
      <c r="B685" s="85"/>
      <c r="C685" s="85"/>
      <c r="D685" s="85"/>
      <c r="E685" s="85"/>
      <c r="F685" s="85"/>
      <c r="G685" s="85"/>
      <c r="H685" s="85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 spans="1:20" x14ac:dyDescent="0.2">
      <c r="A686" s="85"/>
      <c r="B686" s="85"/>
      <c r="C686" s="85"/>
      <c r="D686" s="85"/>
      <c r="E686" s="85"/>
      <c r="F686" s="85"/>
      <c r="G686" s="85"/>
      <c r="H686" s="85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 spans="1:20" x14ac:dyDescent="0.2">
      <c r="A687" s="85"/>
      <c r="B687" s="85"/>
      <c r="C687" s="85"/>
      <c r="D687" s="85"/>
      <c r="E687" s="85"/>
      <c r="F687" s="85"/>
      <c r="G687" s="85"/>
      <c r="H687" s="85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 spans="1:20" x14ac:dyDescent="0.2">
      <c r="A688" s="85"/>
      <c r="B688" s="85"/>
      <c r="C688" s="85"/>
      <c r="D688" s="85"/>
      <c r="E688" s="85"/>
      <c r="F688" s="85"/>
      <c r="G688" s="85"/>
      <c r="H688" s="85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 spans="1:20" x14ac:dyDescent="0.2">
      <c r="A689" s="85"/>
      <c r="B689" s="85"/>
      <c r="C689" s="85"/>
      <c r="D689" s="85"/>
      <c r="E689" s="85"/>
      <c r="F689" s="85"/>
      <c r="G689" s="85"/>
      <c r="H689" s="85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 spans="1:20" x14ac:dyDescent="0.2">
      <c r="A690" s="85"/>
      <c r="B690" s="85"/>
      <c r="C690" s="85"/>
      <c r="D690" s="85"/>
      <c r="E690" s="85"/>
      <c r="F690" s="85"/>
      <c r="G690" s="85"/>
      <c r="H690" s="85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 spans="1:20" x14ac:dyDescent="0.2">
      <c r="A691" s="85"/>
      <c r="B691" s="85"/>
      <c r="C691" s="85"/>
      <c r="D691" s="85"/>
      <c r="E691" s="85"/>
      <c r="F691" s="85"/>
      <c r="G691" s="85"/>
      <c r="H691" s="85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 spans="1:20" x14ac:dyDescent="0.2">
      <c r="A692" s="85"/>
      <c r="B692" s="85"/>
      <c r="C692" s="85"/>
      <c r="D692" s="85"/>
      <c r="E692" s="85"/>
      <c r="F692" s="85"/>
      <c r="G692" s="85"/>
      <c r="H692" s="85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 spans="1:20" x14ac:dyDescent="0.2">
      <c r="A693" s="85"/>
      <c r="B693" s="85"/>
      <c r="C693" s="85"/>
      <c r="D693" s="85"/>
      <c r="E693" s="85"/>
      <c r="F693" s="85"/>
      <c r="G693" s="85"/>
      <c r="H693" s="85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 spans="1:20" x14ac:dyDescent="0.2">
      <c r="A694" s="85"/>
      <c r="B694" s="85"/>
      <c r="C694" s="85"/>
      <c r="D694" s="85"/>
      <c r="E694" s="85"/>
      <c r="F694" s="85"/>
      <c r="G694" s="85"/>
      <c r="H694" s="85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 spans="1:20" x14ac:dyDescent="0.2">
      <c r="A695" s="85"/>
      <c r="B695" s="85"/>
      <c r="C695" s="85"/>
      <c r="D695" s="85"/>
      <c r="E695" s="85"/>
      <c r="F695" s="85"/>
      <c r="G695" s="85"/>
      <c r="H695" s="85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 spans="1:20" x14ac:dyDescent="0.2">
      <c r="A696" s="85"/>
      <c r="B696" s="85"/>
      <c r="C696" s="85"/>
      <c r="D696" s="85"/>
      <c r="E696" s="85"/>
      <c r="F696" s="85"/>
      <c r="G696" s="85"/>
      <c r="H696" s="85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 spans="1:20" x14ac:dyDescent="0.2">
      <c r="A697" s="85"/>
      <c r="B697" s="85"/>
      <c r="C697" s="85"/>
      <c r="D697" s="85"/>
      <c r="E697" s="85"/>
      <c r="F697" s="85"/>
      <c r="G697" s="85"/>
      <c r="H697" s="85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 spans="1:20" x14ac:dyDescent="0.2">
      <c r="A698" s="85"/>
      <c r="B698" s="85"/>
      <c r="C698" s="85"/>
      <c r="D698" s="85"/>
      <c r="E698" s="85"/>
      <c r="F698" s="85"/>
      <c r="G698" s="85"/>
      <c r="H698" s="85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 spans="1:20" x14ac:dyDescent="0.2">
      <c r="A699" s="85"/>
      <c r="B699" s="85"/>
      <c r="C699" s="85"/>
      <c r="D699" s="85"/>
      <c r="E699" s="85"/>
      <c r="F699" s="85"/>
      <c r="G699" s="85"/>
      <c r="H699" s="85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 spans="1:20" x14ac:dyDescent="0.2">
      <c r="A700" s="85"/>
      <c r="B700" s="85"/>
      <c r="C700" s="85"/>
      <c r="D700" s="85"/>
      <c r="E700" s="85"/>
      <c r="F700" s="85"/>
      <c r="G700" s="85"/>
      <c r="H700" s="85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 spans="1:20" x14ac:dyDescent="0.2">
      <c r="A701" s="85"/>
      <c r="B701" s="85"/>
      <c r="C701" s="85"/>
      <c r="D701" s="85"/>
      <c r="E701" s="85"/>
      <c r="F701" s="85"/>
      <c r="G701" s="85"/>
      <c r="H701" s="85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 spans="1:20" x14ac:dyDescent="0.2">
      <c r="A702" s="85"/>
      <c r="B702" s="85"/>
      <c r="C702" s="85"/>
      <c r="D702" s="85"/>
      <c r="E702" s="85"/>
      <c r="F702" s="85"/>
      <c r="G702" s="85"/>
      <c r="H702" s="85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 spans="1:20" x14ac:dyDescent="0.2">
      <c r="A703" s="85"/>
      <c r="B703" s="85"/>
      <c r="C703" s="85"/>
      <c r="D703" s="85"/>
      <c r="E703" s="85"/>
      <c r="F703" s="85"/>
      <c r="G703" s="85"/>
      <c r="H703" s="85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 spans="1:20" x14ac:dyDescent="0.2">
      <c r="A704" s="85"/>
      <c r="B704" s="85"/>
      <c r="C704" s="85"/>
      <c r="D704" s="85"/>
      <c r="E704" s="85"/>
      <c r="F704" s="85"/>
      <c r="G704" s="85"/>
      <c r="H704" s="85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 spans="1:20" x14ac:dyDescent="0.2">
      <c r="A705" s="85"/>
      <c r="B705" s="85"/>
      <c r="C705" s="85"/>
      <c r="D705" s="85"/>
      <c r="E705" s="85"/>
      <c r="F705" s="85"/>
      <c r="G705" s="85"/>
      <c r="H705" s="85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 spans="1:20" x14ac:dyDescent="0.2">
      <c r="A706" s="85"/>
      <c r="B706" s="85"/>
      <c r="C706" s="85"/>
      <c r="D706" s="85"/>
      <c r="E706" s="85"/>
      <c r="F706" s="85"/>
      <c r="G706" s="85"/>
      <c r="H706" s="85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 spans="1:20" x14ac:dyDescent="0.2">
      <c r="A707" s="85"/>
      <c r="B707" s="85"/>
      <c r="C707" s="85"/>
      <c r="D707" s="85"/>
      <c r="E707" s="85"/>
      <c r="F707" s="85"/>
      <c r="G707" s="85"/>
      <c r="H707" s="85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 spans="1:20" x14ac:dyDescent="0.2">
      <c r="A708" s="85"/>
      <c r="B708" s="85"/>
      <c r="C708" s="85"/>
      <c r="D708" s="85"/>
      <c r="E708" s="85"/>
      <c r="F708" s="85"/>
      <c r="G708" s="85"/>
      <c r="H708" s="85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 spans="1:20" x14ac:dyDescent="0.2">
      <c r="A709" s="85"/>
      <c r="B709" s="85"/>
      <c r="C709" s="85"/>
      <c r="D709" s="85"/>
      <c r="E709" s="85"/>
      <c r="F709" s="85"/>
      <c r="G709" s="85"/>
      <c r="H709" s="85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 spans="1:20" x14ac:dyDescent="0.2">
      <c r="A710" s="85"/>
      <c r="B710" s="85"/>
      <c r="C710" s="85"/>
      <c r="D710" s="85"/>
      <c r="E710" s="85"/>
      <c r="F710" s="85"/>
      <c r="G710" s="85"/>
      <c r="H710" s="85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 spans="1:20" x14ac:dyDescent="0.2">
      <c r="A711" s="85"/>
      <c r="B711" s="85"/>
      <c r="C711" s="85"/>
      <c r="D711" s="85"/>
      <c r="E711" s="85"/>
      <c r="F711" s="85"/>
      <c r="G711" s="85"/>
      <c r="H711" s="85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 spans="1:20" x14ac:dyDescent="0.2">
      <c r="A712" s="85"/>
      <c r="B712" s="85"/>
      <c r="C712" s="85"/>
      <c r="D712" s="85"/>
      <c r="E712" s="85"/>
      <c r="F712" s="85"/>
      <c r="G712" s="85"/>
      <c r="H712" s="85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1:20" x14ac:dyDescent="0.2">
      <c r="A713" s="85"/>
      <c r="B713" s="85"/>
      <c r="C713" s="85"/>
      <c r="D713" s="85"/>
      <c r="E713" s="85"/>
      <c r="F713" s="85"/>
      <c r="G713" s="85"/>
      <c r="H713" s="85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 spans="1:20" x14ac:dyDescent="0.2">
      <c r="A714" s="85"/>
      <c r="B714" s="85"/>
      <c r="C714" s="85"/>
      <c r="D714" s="85"/>
      <c r="E714" s="85"/>
      <c r="F714" s="85"/>
      <c r="G714" s="85"/>
      <c r="H714" s="85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 spans="1:20" x14ac:dyDescent="0.2">
      <c r="A715" s="85"/>
      <c r="B715" s="85"/>
      <c r="C715" s="85"/>
      <c r="D715" s="85"/>
      <c r="E715" s="85"/>
      <c r="F715" s="85"/>
      <c r="G715" s="85"/>
      <c r="H715" s="85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 spans="1:20" x14ac:dyDescent="0.2">
      <c r="A716" s="85"/>
      <c r="B716" s="85"/>
      <c r="C716" s="85"/>
      <c r="D716" s="85"/>
      <c r="E716" s="85"/>
      <c r="F716" s="85"/>
      <c r="G716" s="85"/>
      <c r="H716" s="85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1:20" x14ac:dyDescent="0.2">
      <c r="A717" s="85"/>
      <c r="B717" s="85"/>
      <c r="C717" s="85"/>
      <c r="D717" s="85"/>
      <c r="E717" s="85"/>
      <c r="F717" s="85"/>
      <c r="G717" s="85"/>
      <c r="H717" s="85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 spans="1:20" x14ac:dyDescent="0.2">
      <c r="A718" s="85"/>
      <c r="B718" s="85"/>
      <c r="C718" s="85"/>
      <c r="D718" s="85"/>
      <c r="E718" s="85"/>
      <c r="F718" s="85"/>
      <c r="G718" s="85"/>
      <c r="H718" s="85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 spans="1:20" x14ac:dyDescent="0.2">
      <c r="A719" s="85"/>
      <c r="B719" s="85"/>
      <c r="C719" s="85"/>
      <c r="D719" s="85"/>
      <c r="E719" s="85"/>
      <c r="F719" s="85"/>
      <c r="G719" s="85"/>
      <c r="H719" s="85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 spans="1:20" x14ac:dyDescent="0.2">
      <c r="A720" s="85"/>
      <c r="B720" s="85"/>
      <c r="C720" s="85"/>
      <c r="D720" s="85"/>
      <c r="E720" s="85"/>
      <c r="F720" s="85"/>
      <c r="G720" s="85"/>
      <c r="H720" s="85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 spans="1:20" x14ac:dyDescent="0.2">
      <c r="A721" s="85"/>
      <c r="B721" s="85"/>
      <c r="C721" s="85"/>
      <c r="D721" s="85"/>
      <c r="E721" s="85"/>
      <c r="F721" s="85"/>
      <c r="G721" s="85"/>
      <c r="H721" s="85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 spans="1:20" x14ac:dyDescent="0.2">
      <c r="A722" s="85"/>
      <c r="B722" s="85"/>
      <c r="C722" s="85"/>
      <c r="D722" s="85"/>
      <c r="E722" s="85"/>
      <c r="F722" s="85"/>
      <c r="G722" s="85"/>
      <c r="H722" s="85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 spans="1:20" x14ac:dyDescent="0.2">
      <c r="A723" s="85"/>
      <c r="B723" s="85"/>
      <c r="C723" s="85"/>
      <c r="D723" s="85"/>
      <c r="E723" s="85"/>
      <c r="F723" s="85"/>
      <c r="G723" s="85"/>
      <c r="H723" s="85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 spans="1:20" x14ac:dyDescent="0.2">
      <c r="A724" s="85"/>
      <c r="B724" s="85"/>
      <c r="C724" s="85"/>
      <c r="D724" s="85"/>
      <c r="E724" s="85"/>
      <c r="F724" s="85"/>
      <c r="G724" s="85"/>
      <c r="H724" s="85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 spans="1:20" x14ac:dyDescent="0.2">
      <c r="A725" s="85"/>
      <c r="B725" s="85"/>
      <c r="C725" s="85"/>
      <c r="D725" s="85"/>
      <c r="E725" s="85"/>
      <c r="F725" s="85"/>
      <c r="G725" s="85"/>
      <c r="H725" s="85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 spans="1:20" x14ac:dyDescent="0.2">
      <c r="A726" s="85"/>
      <c r="B726" s="85"/>
      <c r="C726" s="85"/>
      <c r="D726" s="85"/>
      <c r="E726" s="85"/>
      <c r="F726" s="85"/>
      <c r="G726" s="85"/>
      <c r="H726" s="85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 spans="1:20" x14ac:dyDescent="0.2">
      <c r="A727" s="85"/>
      <c r="B727" s="85"/>
      <c r="C727" s="85"/>
      <c r="D727" s="85"/>
      <c r="E727" s="85"/>
      <c r="F727" s="85"/>
      <c r="G727" s="85"/>
      <c r="H727" s="85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 spans="1:20" x14ac:dyDescent="0.2">
      <c r="A728" s="85"/>
      <c r="B728" s="85"/>
      <c r="C728" s="85"/>
      <c r="D728" s="85"/>
      <c r="E728" s="85"/>
      <c r="F728" s="85"/>
      <c r="G728" s="85"/>
      <c r="H728" s="85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 spans="1:20" x14ac:dyDescent="0.2">
      <c r="A729" s="85"/>
      <c r="B729" s="85"/>
      <c r="C729" s="85"/>
      <c r="D729" s="85"/>
      <c r="E729" s="85"/>
      <c r="F729" s="85"/>
      <c r="G729" s="85"/>
      <c r="H729" s="85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 spans="1:20" x14ac:dyDescent="0.2">
      <c r="A730" s="85"/>
      <c r="B730" s="85"/>
      <c r="C730" s="85"/>
      <c r="D730" s="85"/>
      <c r="E730" s="85"/>
      <c r="F730" s="85"/>
      <c r="G730" s="85"/>
      <c r="H730" s="85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 spans="1:20" x14ac:dyDescent="0.2">
      <c r="A731" s="85"/>
      <c r="B731" s="85"/>
      <c r="C731" s="85"/>
      <c r="D731" s="85"/>
      <c r="E731" s="85"/>
      <c r="F731" s="85"/>
      <c r="G731" s="85"/>
      <c r="H731" s="85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 spans="1:20" x14ac:dyDescent="0.2">
      <c r="A732" s="85"/>
      <c r="B732" s="85"/>
      <c r="C732" s="85"/>
      <c r="D732" s="85"/>
      <c r="E732" s="85"/>
      <c r="F732" s="85"/>
      <c r="G732" s="85"/>
      <c r="H732" s="85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 spans="1:20" x14ac:dyDescent="0.2">
      <c r="A733" s="85"/>
      <c r="B733" s="85"/>
      <c r="C733" s="85"/>
      <c r="D733" s="85"/>
      <c r="E733" s="85"/>
      <c r="F733" s="85"/>
      <c r="G733" s="85"/>
      <c r="H733" s="85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 spans="1:20" x14ac:dyDescent="0.2">
      <c r="A734" s="85"/>
      <c r="B734" s="85"/>
      <c r="C734" s="85"/>
      <c r="D734" s="85"/>
      <c r="E734" s="85"/>
      <c r="F734" s="85"/>
      <c r="G734" s="85"/>
      <c r="H734" s="85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 spans="1:20" x14ac:dyDescent="0.2">
      <c r="A735" s="85"/>
      <c r="B735" s="85"/>
      <c r="C735" s="85"/>
      <c r="D735" s="85"/>
      <c r="E735" s="85"/>
      <c r="F735" s="85"/>
      <c r="G735" s="85"/>
      <c r="H735" s="85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 spans="1:20" x14ac:dyDescent="0.2">
      <c r="A736" s="85"/>
      <c r="B736" s="85"/>
      <c r="C736" s="85"/>
      <c r="D736" s="85"/>
      <c r="E736" s="85"/>
      <c r="F736" s="85"/>
      <c r="G736" s="85"/>
      <c r="H736" s="85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 spans="1:20" x14ac:dyDescent="0.2">
      <c r="A737" s="85"/>
      <c r="B737" s="85"/>
      <c r="C737" s="85"/>
      <c r="D737" s="85"/>
      <c r="E737" s="85"/>
      <c r="F737" s="85"/>
      <c r="G737" s="85"/>
      <c r="H737" s="85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 spans="1:20" x14ac:dyDescent="0.2">
      <c r="A738" s="85"/>
      <c r="B738" s="85"/>
      <c r="C738" s="85"/>
      <c r="D738" s="85"/>
      <c r="E738" s="85"/>
      <c r="F738" s="85"/>
      <c r="G738" s="85"/>
      <c r="H738" s="85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1:20" x14ac:dyDescent="0.2">
      <c r="A739" s="85"/>
      <c r="B739" s="85"/>
      <c r="C739" s="85"/>
      <c r="D739" s="85"/>
      <c r="E739" s="85"/>
      <c r="F739" s="85"/>
      <c r="G739" s="85"/>
      <c r="H739" s="85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 spans="1:20" x14ac:dyDescent="0.2">
      <c r="A740" s="85"/>
      <c r="B740" s="85"/>
      <c r="C740" s="85"/>
      <c r="D740" s="85"/>
      <c r="E740" s="85"/>
      <c r="F740" s="85"/>
      <c r="G740" s="85"/>
      <c r="H740" s="85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 spans="1:20" x14ac:dyDescent="0.2">
      <c r="A741" s="85"/>
      <c r="B741" s="85"/>
      <c r="C741" s="85"/>
      <c r="D741" s="85"/>
      <c r="E741" s="85"/>
      <c r="F741" s="85"/>
      <c r="G741" s="85"/>
      <c r="H741" s="85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 spans="1:20" x14ac:dyDescent="0.2">
      <c r="A742" s="85"/>
      <c r="B742" s="85"/>
      <c r="C742" s="85"/>
      <c r="D742" s="85"/>
      <c r="E742" s="85"/>
      <c r="F742" s="85"/>
      <c r="G742" s="85"/>
      <c r="H742" s="85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 spans="1:20" x14ac:dyDescent="0.2">
      <c r="A743" s="85"/>
      <c r="B743" s="85"/>
      <c r="C743" s="85"/>
      <c r="D743" s="85"/>
      <c r="E743" s="85"/>
      <c r="F743" s="85"/>
      <c r="G743" s="85"/>
      <c r="H743" s="85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 spans="1:20" x14ac:dyDescent="0.2">
      <c r="A744" s="85"/>
      <c r="B744" s="85"/>
      <c r="C744" s="85"/>
      <c r="D744" s="85"/>
      <c r="E744" s="85"/>
      <c r="F744" s="85"/>
      <c r="G744" s="85"/>
      <c r="H744" s="85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 spans="1:20" x14ac:dyDescent="0.2">
      <c r="A745" s="85"/>
      <c r="B745" s="85"/>
      <c r="C745" s="85"/>
      <c r="D745" s="85"/>
      <c r="E745" s="85"/>
      <c r="F745" s="85"/>
      <c r="G745" s="85"/>
      <c r="H745" s="85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 spans="1:20" x14ac:dyDescent="0.2">
      <c r="A746" s="85"/>
      <c r="B746" s="85"/>
      <c r="C746" s="85"/>
      <c r="D746" s="85"/>
      <c r="E746" s="85"/>
      <c r="F746" s="85"/>
      <c r="G746" s="85"/>
      <c r="H746" s="85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 spans="1:20" x14ac:dyDescent="0.2">
      <c r="A747" s="85"/>
      <c r="B747" s="85"/>
      <c r="C747" s="85"/>
      <c r="D747" s="85"/>
      <c r="E747" s="85"/>
      <c r="F747" s="85"/>
      <c r="G747" s="85"/>
      <c r="H747" s="85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 spans="1:20" x14ac:dyDescent="0.2">
      <c r="A748" s="85"/>
      <c r="B748" s="85"/>
      <c r="C748" s="85"/>
      <c r="D748" s="85"/>
      <c r="E748" s="85"/>
      <c r="F748" s="85"/>
      <c r="G748" s="85"/>
      <c r="H748" s="85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 spans="1:20" x14ac:dyDescent="0.2">
      <c r="A749" s="85"/>
      <c r="B749" s="85"/>
      <c r="C749" s="85"/>
      <c r="D749" s="85"/>
      <c r="E749" s="85"/>
      <c r="F749" s="85"/>
      <c r="G749" s="85"/>
      <c r="H749" s="85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 spans="1:20" x14ac:dyDescent="0.2">
      <c r="A750" s="85"/>
      <c r="B750" s="85"/>
      <c r="C750" s="85"/>
      <c r="D750" s="85"/>
      <c r="E750" s="85"/>
      <c r="F750" s="85"/>
      <c r="G750" s="85"/>
      <c r="H750" s="85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 spans="1:20" x14ac:dyDescent="0.2">
      <c r="A751" s="85"/>
      <c r="B751" s="85"/>
      <c r="C751" s="85"/>
      <c r="D751" s="85"/>
      <c r="E751" s="85"/>
      <c r="F751" s="85"/>
      <c r="G751" s="85"/>
      <c r="H751" s="85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 spans="1:20" x14ac:dyDescent="0.2">
      <c r="A752" s="85"/>
      <c r="B752" s="85"/>
      <c r="C752" s="85"/>
      <c r="D752" s="85"/>
      <c r="E752" s="85"/>
      <c r="F752" s="85"/>
      <c r="G752" s="85"/>
      <c r="H752" s="85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 spans="1:20" x14ac:dyDescent="0.2">
      <c r="A753" s="85"/>
      <c r="B753" s="85"/>
      <c r="C753" s="85"/>
      <c r="D753" s="85"/>
      <c r="E753" s="85"/>
      <c r="F753" s="85"/>
      <c r="G753" s="85"/>
      <c r="H753" s="85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 spans="1:20" x14ac:dyDescent="0.2">
      <c r="A754" s="85"/>
      <c r="B754" s="85"/>
      <c r="C754" s="85"/>
      <c r="D754" s="85"/>
      <c r="E754" s="85"/>
      <c r="F754" s="85"/>
      <c r="G754" s="85"/>
      <c r="H754" s="85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 spans="1:20" x14ac:dyDescent="0.2">
      <c r="A755" s="85"/>
      <c r="B755" s="85"/>
      <c r="C755" s="85"/>
      <c r="D755" s="85"/>
      <c r="E755" s="85"/>
      <c r="F755" s="85"/>
      <c r="G755" s="85"/>
      <c r="H755" s="85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 spans="1:20" x14ac:dyDescent="0.2">
      <c r="A756" s="85"/>
      <c r="B756" s="85"/>
      <c r="C756" s="85"/>
      <c r="D756" s="85"/>
      <c r="E756" s="85"/>
      <c r="F756" s="85"/>
      <c r="G756" s="85"/>
      <c r="H756" s="85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 spans="1:20" x14ac:dyDescent="0.2">
      <c r="A757" s="85"/>
      <c r="B757" s="85"/>
      <c r="C757" s="85"/>
      <c r="D757" s="85"/>
      <c r="E757" s="85"/>
      <c r="F757" s="85"/>
      <c r="G757" s="85"/>
      <c r="H757" s="85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 spans="1:20" x14ac:dyDescent="0.2">
      <c r="A758" s="85"/>
      <c r="B758" s="85"/>
      <c r="C758" s="85"/>
      <c r="D758" s="85"/>
      <c r="E758" s="85"/>
      <c r="F758" s="85"/>
      <c r="G758" s="85"/>
      <c r="H758" s="85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 spans="1:20" x14ac:dyDescent="0.2">
      <c r="A759" s="85"/>
      <c r="B759" s="85"/>
      <c r="C759" s="85"/>
      <c r="D759" s="85"/>
      <c r="E759" s="85"/>
      <c r="F759" s="85"/>
      <c r="G759" s="85"/>
      <c r="H759" s="85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 spans="1:20" x14ac:dyDescent="0.2">
      <c r="A760" s="85"/>
      <c r="B760" s="85"/>
      <c r="C760" s="85"/>
      <c r="D760" s="85"/>
      <c r="E760" s="85"/>
      <c r="F760" s="85"/>
      <c r="G760" s="85"/>
      <c r="H760" s="85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 spans="1:20" x14ac:dyDescent="0.2">
      <c r="A761" s="85"/>
      <c r="B761" s="85"/>
      <c r="C761" s="85"/>
      <c r="D761" s="85"/>
      <c r="E761" s="85"/>
      <c r="F761" s="85"/>
      <c r="G761" s="85"/>
      <c r="H761" s="85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 spans="1:20" x14ac:dyDescent="0.2">
      <c r="A762" s="85"/>
      <c r="B762" s="85"/>
      <c r="C762" s="85"/>
      <c r="D762" s="85"/>
      <c r="E762" s="85"/>
      <c r="F762" s="85"/>
      <c r="G762" s="85"/>
      <c r="H762" s="85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 spans="1:20" x14ac:dyDescent="0.2">
      <c r="A763" s="85"/>
      <c r="B763" s="85"/>
      <c r="C763" s="85"/>
      <c r="D763" s="85"/>
      <c r="E763" s="85"/>
      <c r="F763" s="85"/>
      <c r="G763" s="85"/>
      <c r="H763" s="85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 spans="1:20" x14ac:dyDescent="0.2">
      <c r="A764" s="85"/>
      <c r="B764" s="85"/>
      <c r="C764" s="85"/>
      <c r="D764" s="85"/>
      <c r="E764" s="85"/>
      <c r="F764" s="85"/>
      <c r="G764" s="85"/>
      <c r="H764" s="85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 spans="1:20" x14ac:dyDescent="0.2">
      <c r="A765" s="85"/>
      <c r="B765" s="85"/>
      <c r="C765" s="85"/>
      <c r="D765" s="85"/>
      <c r="E765" s="85"/>
      <c r="F765" s="85"/>
      <c r="G765" s="85"/>
      <c r="H765" s="85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 spans="1:20" x14ac:dyDescent="0.2">
      <c r="A766" s="85"/>
      <c r="B766" s="85"/>
      <c r="C766" s="85"/>
      <c r="D766" s="85"/>
      <c r="E766" s="85"/>
      <c r="F766" s="85"/>
      <c r="G766" s="85"/>
      <c r="H766" s="85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 spans="1:20" x14ac:dyDescent="0.2">
      <c r="A767" s="85"/>
      <c r="B767" s="85"/>
      <c r="C767" s="85"/>
      <c r="D767" s="85"/>
      <c r="E767" s="85"/>
      <c r="F767" s="85"/>
      <c r="G767" s="85"/>
      <c r="H767" s="85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 spans="1:20" x14ac:dyDescent="0.2">
      <c r="A768" s="85"/>
      <c r="B768" s="85"/>
      <c r="C768" s="85"/>
      <c r="D768" s="85"/>
      <c r="E768" s="85"/>
      <c r="F768" s="85"/>
      <c r="G768" s="85"/>
      <c r="H768" s="85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 spans="1:20" x14ac:dyDescent="0.2">
      <c r="A769" s="85"/>
      <c r="B769" s="85"/>
      <c r="C769" s="85"/>
      <c r="D769" s="85"/>
      <c r="E769" s="85"/>
      <c r="F769" s="85"/>
      <c r="G769" s="85"/>
      <c r="H769" s="85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 spans="1:20" x14ac:dyDescent="0.2">
      <c r="A770" s="85"/>
      <c r="B770" s="85"/>
      <c r="C770" s="85"/>
      <c r="D770" s="85"/>
      <c r="E770" s="85"/>
      <c r="F770" s="85"/>
      <c r="G770" s="85"/>
      <c r="H770" s="85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 spans="1:20" x14ac:dyDescent="0.2">
      <c r="A771" s="85"/>
      <c r="B771" s="85"/>
      <c r="C771" s="85"/>
      <c r="D771" s="85"/>
      <c r="E771" s="85"/>
      <c r="F771" s="85"/>
      <c r="G771" s="85"/>
      <c r="H771" s="85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 spans="1:20" x14ac:dyDescent="0.2">
      <c r="A772" s="85"/>
      <c r="B772" s="85"/>
      <c r="C772" s="85"/>
      <c r="D772" s="85"/>
      <c r="E772" s="85"/>
      <c r="F772" s="85"/>
      <c r="G772" s="85"/>
      <c r="H772" s="85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 spans="1:20" x14ac:dyDescent="0.2">
      <c r="A773" s="85"/>
      <c r="B773" s="85"/>
      <c r="C773" s="85"/>
      <c r="D773" s="85"/>
      <c r="E773" s="85"/>
      <c r="F773" s="85"/>
      <c r="G773" s="85"/>
      <c r="H773" s="85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 spans="1:20" x14ac:dyDescent="0.2">
      <c r="A774" s="85"/>
      <c r="B774" s="85"/>
      <c r="C774" s="85"/>
      <c r="D774" s="85"/>
      <c r="E774" s="85"/>
      <c r="F774" s="85"/>
      <c r="G774" s="85"/>
      <c r="H774" s="85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 spans="1:20" x14ac:dyDescent="0.2">
      <c r="A775" s="85"/>
      <c r="B775" s="85"/>
      <c r="C775" s="85"/>
      <c r="D775" s="85"/>
      <c r="E775" s="85"/>
      <c r="F775" s="85"/>
      <c r="G775" s="85"/>
      <c r="H775" s="85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 spans="1:20" x14ac:dyDescent="0.2">
      <c r="A776" s="85"/>
      <c r="B776" s="85"/>
      <c r="C776" s="85"/>
      <c r="D776" s="85"/>
      <c r="E776" s="85"/>
      <c r="F776" s="85"/>
      <c r="G776" s="85"/>
      <c r="H776" s="85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 spans="1:20" x14ac:dyDescent="0.2">
      <c r="A777" s="85"/>
      <c r="B777" s="85"/>
      <c r="C777" s="85"/>
      <c r="D777" s="85"/>
      <c r="E777" s="85"/>
      <c r="F777" s="85"/>
      <c r="G777" s="85"/>
      <c r="H777" s="85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 spans="1:20" x14ac:dyDescent="0.2">
      <c r="A778" s="85"/>
      <c r="B778" s="85"/>
      <c r="C778" s="85"/>
      <c r="D778" s="85"/>
      <c r="E778" s="85"/>
      <c r="F778" s="85"/>
      <c r="G778" s="85"/>
      <c r="H778" s="85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 spans="1:20" x14ac:dyDescent="0.2">
      <c r="A779" s="85"/>
      <c r="B779" s="85"/>
      <c r="C779" s="85"/>
      <c r="D779" s="85"/>
      <c r="E779" s="85"/>
      <c r="F779" s="85"/>
      <c r="G779" s="85"/>
      <c r="H779" s="85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 spans="1:20" x14ac:dyDescent="0.2">
      <c r="A780" s="85"/>
      <c r="B780" s="85"/>
      <c r="C780" s="85"/>
      <c r="D780" s="85"/>
      <c r="E780" s="85"/>
      <c r="F780" s="85"/>
      <c r="G780" s="85"/>
      <c r="H780" s="85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 spans="1:20" x14ac:dyDescent="0.2">
      <c r="A781" s="85"/>
      <c r="B781" s="85"/>
      <c r="C781" s="85"/>
      <c r="D781" s="85"/>
      <c r="E781" s="85"/>
      <c r="F781" s="85"/>
      <c r="G781" s="85"/>
      <c r="H781" s="85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 spans="1:20" x14ac:dyDescent="0.2">
      <c r="A782" s="85"/>
      <c r="B782" s="85"/>
      <c r="C782" s="85"/>
      <c r="D782" s="85"/>
      <c r="E782" s="85"/>
      <c r="F782" s="85"/>
      <c r="G782" s="85"/>
      <c r="H782" s="85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 spans="1:20" x14ac:dyDescent="0.2">
      <c r="A783" s="85"/>
      <c r="B783" s="85"/>
      <c r="C783" s="85"/>
      <c r="D783" s="85"/>
      <c r="E783" s="85"/>
      <c r="F783" s="85"/>
      <c r="G783" s="85"/>
      <c r="H783" s="85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 spans="1:20" x14ac:dyDescent="0.2">
      <c r="A784" s="85"/>
      <c r="B784" s="85"/>
      <c r="C784" s="85"/>
      <c r="D784" s="85"/>
      <c r="E784" s="85"/>
      <c r="F784" s="85"/>
      <c r="G784" s="85"/>
      <c r="H784" s="85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 spans="1:20" x14ac:dyDescent="0.2">
      <c r="A785" s="85"/>
      <c r="B785" s="85"/>
      <c r="C785" s="85"/>
      <c r="D785" s="85"/>
      <c r="E785" s="85"/>
      <c r="F785" s="85"/>
      <c r="G785" s="85"/>
      <c r="H785" s="85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 spans="1:20" x14ac:dyDescent="0.2">
      <c r="A786" s="85"/>
      <c r="B786" s="85"/>
      <c r="C786" s="85"/>
      <c r="D786" s="85"/>
      <c r="E786" s="85"/>
      <c r="F786" s="85"/>
      <c r="G786" s="85"/>
      <c r="H786" s="85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 spans="1:20" x14ac:dyDescent="0.2">
      <c r="A787" s="85"/>
      <c r="B787" s="85"/>
      <c r="C787" s="85"/>
      <c r="D787" s="85"/>
      <c r="E787" s="85"/>
      <c r="F787" s="85"/>
      <c r="G787" s="85"/>
      <c r="H787" s="85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 spans="1:20" x14ac:dyDescent="0.2">
      <c r="A788" s="85"/>
      <c r="B788" s="85"/>
      <c r="C788" s="85"/>
      <c r="D788" s="85"/>
      <c r="E788" s="85"/>
      <c r="F788" s="85"/>
      <c r="G788" s="85"/>
      <c r="H788" s="85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 spans="1:20" x14ac:dyDescent="0.2">
      <c r="A789" s="85"/>
      <c r="B789" s="85"/>
      <c r="C789" s="85"/>
      <c r="D789" s="85"/>
      <c r="E789" s="85"/>
      <c r="F789" s="85"/>
      <c r="G789" s="85"/>
      <c r="H789" s="85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 spans="1:20" x14ac:dyDescent="0.2">
      <c r="A790" s="85"/>
      <c r="B790" s="85"/>
      <c r="C790" s="85"/>
      <c r="D790" s="85"/>
      <c r="E790" s="85"/>
      <c r="F790" s="85"/>
      <c r="G790" s="85"/>
      <c r="H790" s="85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 spans="1:20" x14ac:dyDescent="0.2">
      <c r="A791" s="85"/>
      <c r="B791" s="85"/>
      <c r="C791" s="85"/>
      <c r="D791" s="85"/>
      <c r="E791" s="85"/>
      <c r="F791" s="85"/>
      <c r="G791" s="85"/>
      <c r="H791" s="85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 spans="1:20" x14ac:dyDescent="0.2">
      <c r="A792" s="85"/>
      <c r="B792" s="85"/>
      <c r="C792" s="85"/>
      <c r="D792" s="85"/>
      <c r="E792" s="85"/>
      <c r="F792" s="85"/>
      <c r="G792" s="85"/>
      <c r="H792" s="85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 spans="1:20" x14ac:dyDescent="0.2">
      <c r="A793" s="85"/>
      <c r="B793" s="85"/>
      <c r="C793" s="85"/>
      <c r="D793" s="85"/>
      <c r="E793" s="85"/>
      <c r="F793" s="85"/>
      <c r="G793" s="85"/>
      <c r="H793" s="85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 spans="1:20" x14ac:dyDescent="0.2">
      <c r="A794" s="85"/>
      <c r="B794" s="85"/>
      <c r="C794" s="85"/>
      <c r="D794" s="85"/>
      <c r="E794" s="85"/>
      <c r="F794" s="85"/>
      <c r="G794" s="85"/>
      <c r="H794" s="85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 spans="1:20" x14ac:dyDescent="0.2">
      <c r="A795" s="85"/>
      <c r="B795" s="85"/>
      <c r="C795" s="85"/>
      <c r="D795" s="85"/>
      <c r="E795" s="85"/>
      <c r="F795" s="85"/>
      <c r="G795" s="85"/>
      <c r="H795" s="85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 spans="1:20" x14ac:dyDescent="0.2">
      <c r="A796" s="85"/>
      <c r="B796" s="85"/>
      <c r="C796" s="85"/>
      <c r="D796" s="85"/>
      <c r="E796" s="85"/>
      <c r="F796" s="85"/>
      <c r="G796" s="85"/>
      <c r="H796" s="85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 spans="1:20" x14ac:dyDescent="0.2">
      <c r="A797" s="85"/>
      <c r="B797" s="85"/>
      <c r="C797" s="85"/>
      <c r="D797" s="85"/>
      <c r="E797" s="85"/>
      <c r="F797" s="85"/>
      <c r="G797" s="85"/>
      <c r="H797" s="85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 spans="1:20" x14ac:dyDescent="0.2">
      <c r="A798" s="85"/>
      <c r="B798" s="85"/>
      <c r="C798" s="85"/>
      <c r="D798" s="85"/>
      <c r="E798" s="85"/>
      <c r="F798" s="85"/>
      <c r="G798" s="85"/>
      <c r="H798" s="85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 spans="1:20" x14ac:dyDescent="0.2">
      <c r="A799" s="85"/>
      <c r="B799" s="85"/>
      <c r="C799" s="85"/>
      <c r="D799" s="85"/>
      <c r="E799" s="85"/>
      <c r="F799" s="85"/>
      <c r="G799" s="85"/>
      <c r="H799" s="85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 spans="1:20" x14ac:dyDescent="0.2">
      <c r="A800" s="85"/>
      <c r="B800" s="85"/>
      <c r="C800" s="85"/>
      <c r="D800" s="85"/>
      <c r="E800" s="85"/>
      <c r="F800" s="85"/>
      <c r="G800" s="85"/>
      <c r="H800" s="85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 spans="1:20" x14ac:dyDescent="0.2">
      <c r="A801" s="85"/>
      <c r="B801" s="85"/>
      <c r="C801" s="85"/>
      <c r="D801" s="85"/>
      <c r="E801" s="85"/>
      <c r="F801" s="85"/>
      <c r="G801" s="85"/>
      <c r="H801" s="85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 spans="1:20" x14ac:dyDescent="0.2">
      <c r="A802" s="85"/>
      <c r="B802" s="85"/>
      <c r="C802" s="85"/>
      <c r="D802" s="85"/>
      <c r="E802" s="85"/>
      <c r="F802" s="85"/>
      <c r="G802" s="85"/>
      <c r="H802" s="85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 spans="1:20" x14ac:dyDescent="0.2">
      <c r="A803" s="85"/>
      <c r="B803" s="85"/>
      <c r="C803" s="85"/>
      <c r="D803" s="85"/>
      <c r="E803" s="85"/>
      <c r="F803" s="85"/>
      <c r="G803" s="85"/>
      <c r="H803" s="85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 spans="1:20" x14ac:dyDescent="0.2">
      <c r="A804" s="85"/>
      <c r="B804" s="85"/>
      <c r="C804" s="85"/>
      <c r="D804" s="85"/>
      <c r="E804" s="85"/>
      <c r="F804" s="85"/>
      <c r="G804" s="85"/>
      <c r="H804" s="85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 spans="1:20" x14ac:dyDescent="0.2">
      <c r="A805" s="85"/>
      <c r="B805" s="85"/>
      <c r="C805" s="85"/>
      <c r="D805" s="85"/>
      <c r="E805" s="85"/>
      <c r="F805" s="85"/>
      <c r="G805" s="85"/>
      <c r="H805" s="85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 spans="1:20" x14ac:dyDescent="0.2">
      <c r="A806" s="85"/>
      <c r="B806" s="85"/>
      <c r="C806" s="85"/>
      <c r="D806" s="85"/>
      <c r="E806" s="85"/>
      <c r="F806" s="85"/>
      <c r="G806" s="85"/>
      <c r="H806" s="85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 spans="1:20" x14ac:dyDescent="0.2">
      <c r="A807" s="85"/>
      <c r="B807" s="85"/>
      <c r="C807" s="85"/>
      <c r="D807" s="85"/>
      <c r="E807" s="85"/>
      <c r="F807" s="85"/>
      <c r="G807" s="85"/>
      <c r="H807" s="85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 spans="1:20" x14ac:dyDescent="0.2">
      <c r="A808" s="85"/>
      <c r="B808" s="85"/>
      <c r="C808" s="85"/>
      <c r="D808" s="85"/>
      <c r="E808" s="85"/>
      <c r="F808" s="85"/>
      <c r="G808" s="85"/>
      <c r="H808" s="85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 spans="1:20" x14ac:dyDescent="0.2">
      <c r="A809" s="85"/>
      <c r="B809" s="85"/>
      <c r="C809" s="85"/>
      <c r="D809" s="85"/>
      <c r="E809" s="85"/>
      <c r="F809" s="85"/>
      <c r="G809" s="85"/>
      <c r="H809" s="85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 spans="1:20" x14ac:dyDescent="0.2">
      <c r="A810" s="85"/>
      <c r="B810" s="85"/>
      <c r="C810" s="85"/>
      <c r="D810" s="85"/>
      <c r="E810" s="85"/>
      <c r="F810" s="85"/>
      <c r="G810" s="85"/>
      <c r="H810" s="85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 spans="1:20" x14ac:dyDescent="0.2">
      <c r="A811" s="85"/>
      <c r="B811" s="85"/>
      <c r="C811" s="85"/>
      <c r="D811" s="85"/>
      <c r="E811" s="85"/>
      <c r="F811" s="85"/>
      <c r="G811" s="85"/>
      <c r="H811" s="85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 spans="1:20" x14ac:dyDescent="0.2">
      <c r="A812" s="85"/>
      <c r="B812" s="85"/>
      <c r="C812" s="85"/>
      <c r="D812" s="85"/>
      <c r="E812" s="85"/>
      <c r="F812" s="85"/>
      <c r="G812" s="85"/>
      <c r="H812" s="85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 spans="1:20" x14ac:dyDescent="0.2">
      <c r="A813" s="85"/>
      <c r="B813" s="85"/>
      <c r="C813" s="85"/>
      <c r="D813" s="85"/>
      <c r="E813" s="85"/>
      <c r="F813" s="85"/>
      <c r="G813" s="85"/>
      <c r="H813" s="85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 spans="1:20" x14ac:dyDescent="0.2">
      <c r="A814" s="85"/>
      <c r="B814" s="85"/>
      <c r="C814" s="85"/>
      <c r="D814" s="85"/>
      <c r="E814" s="85"/>
      <c r="F814" s="85"/>
      <c r="G814" s="85"/>
      <c r="H814" s="85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 spans="1:20" x14ac:dyDescent="0.2">
      <c r="A815" s="85"/>
      <c r="B815" s="85"/>
      <c r="C815" s="85"/>
      <c r="D815" s="85"/>
      <c r="E815" s="85"/>
      <c r="F815" s="85"/>
      <c r="G815" s="85"/>
      <c r="H815" s="85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 spans="1:20" x14ac:dyDescent="0.2">
      <c r="A816" s="85"/>
      <c r="B816" s="85"/>
      <c r="C816" s="85"/>
      <c r="D816" s="85"/>
      <c r="E816" s="85"/>
      <c r="F816" s="85"/>
      <c r="G816" s="85"/>
      <c r="H816" s="85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 spans="1:20" x14ac:dyDescent="0.2">
      <c r="A817" s="85"/>
      <c r="B817" s="85"/>
      <c r="C817" s="85"/>
      <c r="D817" s="85"/>
      <c r="E817" s="85"/>
      <c r="F817" s="85"/>
      <c r="G817" s="85"/>
      <c r="H817" s="85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 spans="1:20" x14ac:dyDescent="0.2">
      <c r="A818" s="85"/>
      <c r="B818" s="85"/>
      <c r="C818" s="85"/>
      <c r="D818" s="85"/>
      <c r="E818" s="85"/>
      <c r="F818" s="85"/>
      <c r="G818" s="85"/>
      <c r="H818" s="85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 spans="1:20" x14ac:dyDescent="0.2">
      <c r="A819" s="85"/>
      <c r="B819" s="85"/>
      <c r="C819" s="85"/>
      <c r="D819" s="85"/>
      <c r="E819" s="85"/>
      <c r="F819" s="85"/>
      <c r="G819" s="85"/>
      <c r="H819" s="85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 spans="1:20" x14ac:dyDescent="0.2">
      <c r="A820" s="85"/>
      <c r="B820" s="85"/>
      <c r="C820" s="85"/>
      <c r="D820" s="85"/>
      <c r="E820" s="85"/>
      <c r="F820" s="85"/>
      <c r="G820" s="85"/>
      <c r="H820" s="85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 spans="1:20" x14ac:dyDescent="0.2">
      <c r="A821" s="85"/>
      <c r="B821" s="85"/>
      <c r="C821" s="85"/>
      <c r="D821" s="85"/>
      <c r="E821" s="85"/>
      <c r="F821" s="85"/>
      <c r="G821" s="85"/>
      <c r="H821" s="85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 spans="1:20" x14ac:dyDescent="0.2">
      <c r="A822" s="85"/>
      <c r="B822" s="85"/>
      <c r="C822" s="85"/>
      <c r="D822" s="85"/>
      <c r="E822" s="85"/>
      <c r="F822" s="85"/>
      <c r="G822" s="85"/>
      <c r="H822" s="85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 spans="1:20" x14ac:dyDescent="0.2">
      <c r="A823" s="85"/>
      <c r="B823" s="85"/>
      <c r="C823" s="85"/>
      <c r="D823" s="85"/>
      <c r="E823" s="85"/>
      <c r="F823" s="85"/>
      <c r="G823" s="85"/>
      <c r="H823" s="85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 spans="1:20" x14ac:dyDescent="0.2">
      <c r="A824" s="85"/>
      <c r="B824" s="85"/>
      <c r="C824" s="85"/>
      <c r="D824" s="85"/>
      <c r="E824" s="85"/>
      <c r="F824" s="85"/>
      <c r="G824" s="85"/>
      <c r="H824" s="85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 spans="1:20" x14ac:dyDescent="0.2">
      <c r="A825" s="85"/>
      <c r="B825" s="85"/>
      <c r="C825" s="85"/>
      <c r="D825" s="85"/>
      <c r="E825" s="85"/>
      <c r="F825" s="85"/>
      <c r="G825" s="85"/>
      <c r="H825" s="85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 spans="1:20" x14ac:dyDescent="0.2">
      <c r="A826" s="85"/>
      <c r="B826" s="85"/>
      <c r="C826" s="85"/>
      <c r="D826" s="85"/>
      <c r="E826" s="85"/>
      <c r="F826" s="85"/>
      <c r="G826" s="85"/>
      <c r="H826" s="85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 spans="1:20" x14ac:dyDescent="0.2">
      <c r="A827" s="85"/>
      <c r="B827" s="85"/>
      <c r="C827" s="85"/>
      <c r="D827" s="85"/>
      <c r="E827" s="85"/>
      <c r="F827" s="85"/>
      <c r="G827" s="85"/>
      <c r="H827" s="85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 spans="1:20" x14ac:dyDescent="0.2">
      <c r="A828" s="85"/>
      <c r="B828" s="85"/>
      <c r="C828" s="85"/>
      <c r="D828" s="85"/>
      <c r="E828" s="85"/>
      <c r="F828" s="85"/>
      <c r="G828" s="85"/>
      <c r="H828" s="85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 spans="1:20" x14ac:dyDescent="0.2">
      <c r="A829" s="85"/>
      <c r="B829" s="85"/>
      <c r="C829" s="85"/>
      <c r="D829" s="85"/>
      <c r="E829" s="85"/>
      <c r="F829" s="85"/>
      <c r="G829" s="85"/>
      <c r="H829" s="85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 spans="1:20" x14ac:dyDescent="0.2">
      <c r="A830" s="85"/>
      <c r="B830" s="85"/>
      <c r="C830" s="85"/>
      <c r="D830" s="85"/>
      <c r="E830" s="85"/>
      <c r="F830" s="85"/>
      <c r="G830" s="85"/>
      <c r="H830" s="85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 spans="1:20" x14ac:dyDescent="0.2">
      <c r="A831" s="85"/>
      <c r="B831" s="85"/>
      <c r="C831" s="85"/>
      <c r="D831" s="85"/>
      <c r="E831" s="85"/>
      <c r="F831" s="85"/>
      <c r="G831" s="85"/>
      <c r="H831" s="85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1:20" x14ac:dyDescent="0.2">
      <c r="A832" s="85"/>
      <c r="B832" s="85"/>
      <c r="C832" s="85"/>
      <c r="D832" s="85"/>
      <c r="E832" s="85"/>
      <c r="F832" s="85"/>
      <c r="G832" s="85"/>
      <c r="H832" s="85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 spans="1:20" x14ac:dyDescent="0.2">
      <c r="A833" s="85"/>
      <c r="B833" s="85"/>
      <c r="C833" s="85"/>
      <c r="D833" s="85"/>
      <c r="E833" s="85"/>
      <c r="F833" s="85"/>
      <c r="G833" s="85"/>
      <c r="H833" s="85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 spans="1:20" x14ac:dyDescent="0.2">
      <c r="A834" s="85"/>
      <c r="B834" s="85"/>
      <c r="C834" s="85"/>
      <c r="D834" s="85"/>
      <c r="E834" s="85"/>
      <c r="F834" s="85"/>
      <c r="G834" s="85"/>
      <c r="H834" s="85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 spans="1:20" x14ac:dyDescent="0.2">
      <c r="A835" s="85"/>
      <c r="B835" s="85"/>
      <c r="C835" s="85"/>
      <c r="D835" s="85"/>
      <c r="E835" s="85"/>
      <c r="F835" s="85"/>
      <c r="G835" s="85"/>
      <c r="H835" s="85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 spans="1:20" x14ac:dyDescent="0.2">
      <c r="A836" s="85"/>
      <c r="B836" s="85"/>
      <c r="C836" s="85"/>
      <c r="D836" s="85"/>
      <c r="E836" s="85"/>
      <c r="F836" s="85"/>
      <c r="G836" s="85"/>
      <c r="H836" s="85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 spans="1:20" x14ac:dyDescent="0.2">
      <c r="A837" s="85"/>
      <c r="B837" s="85"/>
      <c r="C837" s="85"/>
      <c r="D837" s="85"/>
      <c r="E837" s="85"/>
      <c r="F837" s="85"/>
      <c r="G837" s="85"/>
      <c r="H837" s="85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 spans="1:20" x14ac:dyDescent="0.2">
      <c r="A838" s="85"/>
      <c r="B838" s="85"/>
      <c r="C838" s="85"/>
      <c r="D838" s="85"/>
      <c r="E838" s="85"/>
      <c r="F838" s="85"/>
      <c r="G838" s="85"/>
      <c r="H838" s="85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 spans="1:20" x14ac:dyDescent="0.2">
      <c r="A839" s="85"/>
      <c r="B839" s="85"/>
      <c r="C839" s="85"/>
      <c r="D839" s="85"/>
      <c r="E839" s="85"/>
      <c r="F839" s="85"/>
      <c r="G839" s="85"/>
      <c r="H839" s="85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 spans="1:20" x14ac:dyDescent="0.2">
      <c r="A840" s="85"/>
      <c r="B840" s="85"/>
      <c r="C840" s="85"/>
      <c r="D840" s="85"/>
      <c r="E840" s="85"/>
      <c r="F840" s="85"/>
      <c r="G840" s="85"/>
      <c r="H840" s="85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 spans="1:20" x14ac:dyDescent="0.2">
      <c r="A841" s="85"/>
      <c r="B841" s="85"/>
      <c r="C841" s="85"/>
      <c r="D841" s="85"/>
      <c r="E841" s="85"/>
      <c r="F841" s="85"/>
      <c r="G841" s="85"/>
      <c r="H841" s="85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 spans="1:20" x14ac:dyDescent="0.2">
      <c r="A842" s="85"/>
      <c r="B842" s="85"/>
      <c r="C842" s="85"/>
      <c r="D842" s="85"/>
      <c r="E842" s="85"/>
      <c r="F842" s="85"/>
      <c r="G842" s="85"/>
      <c r="H842" s="85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 spans="1:20" x14ac:dyDescent="0.2">
      <c r="A843" s="85"/>
      <c r="B843" s="85"/>
      <c r="C843" s="85"/>
      <c r="D843" s="85"/>
      <c r="E843" s="85"/>
      <c r="F843" s="85"/>
      <c r="G843" s="85"/>
      <c r="H843" s="85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 spans="1:20" x14ac:dyDescent="0.2">
      <c r="A844" s="85"/>
      <c r="B844" s="85"/>
      <c r="C844" s="85"/>
      <c r="D844" s="85"/>
      <c r="E844" s="85"/>
      <c r="F844" s="85"/>
      <c r="G844" s="85"/>
      <c r="H844" s="85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 spans="1:20" x14ac:dyDescent="0.2">
      <c r="A845" s="85"/>
      <c r="B845" s="85"/>
      <c r="C845" s="85"/>
      <c r="D845" s="85"/>
      <c r="E845" s="85"/>
      <c r="F845" s="85"/>
      <c r="G845" s="85"/>
      <c r="H845" s="85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 spans="1:20" x14ac:dyDescent="0.2">
      <c r="A846" s="85"/>
      <c r="B846" s="85"/>
      <c r="C846" s="85"/>
      <c r="D846" s="85"/>
      <c r="E846" s="85"/>
      <c r="F846" s="85"/>
      <c r="G846" s="85"/>
      <c r="H846" s="85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 spans="1:20" x14ac:dyDescent="0.2">
      <c r="A847" s="85"/>
      <c r="B847" s="85"/>
      <c r="C847" s="85"/>
      <c r="D847" s="85"/>
      <c r="E847" s="85"/>
      <c r="F847" s="85"/>
      <c r="G847" s="85"/>
      <c r="H847" s="85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 spans="1:20" x14ac:dyDescent="0.2">
      <c r="A848" s="85"/>
      <c r="B848" s="85"/>
      <c r="C848" s="85"/>
      <c r="D848" s="85"/>
      <c r="E848" s="85"/>
      <c r="F848" s="85"/>
      <c r="G848" s="85"/>
      <c r="H848" s="85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 spans="1:20" x14ac:dyDescent="0.2">
      <c r="A849" s="85"/>
      <c r="B849" s="85"/>
      <c r="C849" s="85"/>
      <c r="D849" s="85"/>
      <c r="E849" s="85"/>
      <c r="F849" s="85"/>
      <c r="G849" s="85"/>
      <c r="H849" s="85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 spans="1:20" x14ac:dyDescent="0.2">
      <c r="A850" s="85"/>
      <c r="B850" s="85"/>
      <c r="C850" s="85"/>
      <c r="D850" s="85"/>
      <c r="E850" s="85"/>
      <c r="F850" s="85"/>
      <c r="G850" s="85"/>
      <c r="H850" s="85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 spans="1:20" x14ac:dyDescent="0.2">
      <c r="A851" s="85"/>
      <c r="B851" s="85"/>
      <c r="C851" s="85"/>
      <c r="D851" s="85"/>
      <c r="E851" s="85"/>
      <c r="F851" s="85"/>
      <c r="G851" s="85"/>
      <c r="H851" s="85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 spans="1:20" x14ac:dyDescent="0.2">
      <c r="A852" s="85"/>
      <c r="B852" s="85"/>
      <c r="C852" s="85"/>
      <c r="D852" s="85"/>
      <c r="E852" s="85"/>
      <c r="F852" s="85"/>
      <c r="G852" s="85"/>
      <c r="H852" s="85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 spans="1:20" x14ac:dyDescent="0.2">
      <c r="A853" s="85"/>
      <c r="B853" s="85"/>
      <c r="C853" s="85"/>
      <c r="D853" s="85"/>
      <c r="E853" s="85"/>
      <c r="F853" s="85"/>
      <c r="G853" s="85"/>
      <c r="H853" s="85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 spans="1:20" x14ac:dyDescent="0.2">
      <c r="A854" s="85"/>
      <c r="B854" s="85"/>
      <c r="C854" s="85"/>
      <c r="D854" s="85"/>
      <c r="E854" s="85"/>
      <c r="F854" s="85"/>
      <c r="G854" s="85"/>
      <c r="H854" s="85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 spans="1:20" x14ac:dyDescent="0.2">
      <c r="A855" s="85"/>
      <c r="B855" s="85"/>
      <c r="C855" s="85"/>
      <c r="D855" s="85"/>
      <c r="E855" s="85"/>
      <c r="F855" s="85"/>
      <c r="G855" s="85"/>
      <c r="H855" s="85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 spans="1:20" x14ac:dyDescent="0.2">
      <c r="A856" s="85"/>
      <c r="B856" s="85"/>
      <c r="C856" s="85"/>
      <c r="D856" s="85"/>
      <c r="E856" s="85"/>
      <c r="F856" s="85"/>
      <c r="G856" s="85"/>
      <c r="H856" s="85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 spans="1:20" x14ac:dyDescent="0.2">
      <c r="A857" s="85"/>
      <c r="B857" s="85"/>
      <c r="C857" s="85"/>
      <c r="D857" s="85"/>
      <c r="E857" s="85"/>
      <c r="F857" s="85"/>
      <c r="G857" s="85"/>
      <c r="H857" s="85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 spans="1:20" x14ac:dyDescent="0.2">
      <c r="A858" s="85"/>
      <c r="B858" s="85"/>
      <c r="C858" s="85"/>
      <c r="D858" s="85"/>
      <c r="E858" s="85"/>
      <c r="F858" s="85"/>
      <c r="G858" s="85"/>
      <c r="H858" s="85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 spans="1:20" x14ac:dyDescent="0.2">
      <c r="A859" s="85"/>
      <c r="B859" s="85"/>
      <c r="C859" s="85"/>
      <c r="D859" s="85"/>
      <c r="E859" s="85"/>
      <c r="F859" s="85"/>
      <c r="G859" s="85"/>
      <c r="H859" s="85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 spans="1:20" x14ac:dyDescent="0.2">
      <c r="A860" s="85"/>
      <c r="B860" s="85"/>
      <c r="C860" s="85"/>
      <c r="D860" s="85"/>
      <c r="E860" s="85"/>
      <c r="F860" s="85"/>
      <c r="G860" s="85"/>
      <c r="H860" s="85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 spans="1:20" x14ac:dyDescent="0.2">
      <c r="A861" s="85"/>
      <c r="B861" s="85"/>
      <c r="C861" s="85"/>
      <c r="D861" s="85"/>
      <c r="E861" s="85"/>
      <c r="F861" s="85"/>
      <c r="G861" s="85"/>
      <c r="H861" s="85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 spans="1:20" x14ac:dyDescent="0.2">
      <c r="A862" s="85"/>
      <c r="B862" s="85"/>
      <c r="C862" s="85"/>
      <c r="D862" s="85"/>
      <c r="E862" s="85"/>
      <c r="F862" s="85"/>
      <c r="G862" s="85"/>
      <c r="H862" s="85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 spans="1:20" x14ac:dyDescent="0.2">
      <c r="A863" s="85"/>
      <c r="B863" s="85"/>
      <c r="C863" s="85"/>
      <c r="D863" s="85"/>
      <c r="E863" s="85"/>
      <c r="F863" s="85"/>
      <c r="G863" s="85"/>
      <c r="H863" s="85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 spans="1:20" x14ac:dyDescent="0.2">
      <c r="A864" s="85"/>
      <c r="B864" s="85"/>
      <c r="C864" s="85"/>
      <c r="D864" s="85"/>
      <c r="E864" s="85"/>
      <c r="F864" s="85"/>
      <c r="G864" s="85"/>
      <c r="H864" s="85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1:20" x14ac:dyDescent="0.2">
      <c r="A865" s="85"/>
      <c r="B865" s="85"/>
      <c r="C865" s="85"/>
      <c r="D865" s="85"/>
      <c r="E865" s="85"/>
      <c r="F865" s="85"/>
      <c r="G865" s="85"/>
      <c r="H865" s="85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 spans="1:20" x14ac:dyDescent="0.2">
      <c r="A866" s="85"/>
      <c r="B866" s="85"/>
      <c r="C866" s="85"/>
      <c r="D866" s="85"/>
      <c r="E866" s="85"/>
      <c r="F866" s="85"/>
      <c r="G866" s="85"/>
      <c r="H866" s="85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 spans="1:20" x14ac:dyDescent="0.2">
      <c r="A867" s="85"/>
      <c r="B867" s="85"/>
      <c r="C867" s="85"/>
      <c r="D867" s="85"/>
      <c r="E867" s="85"/>
      <c r="F867" s="85"/>
      <c r="G867" s="85"/>
      <c r="H867" s="85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 spans="1:20" x14ac:dyDescent="0.2">
      <c r="A868" s="85"/>
      <c r="B868" s="85"/>
      <c r="C868" s="85"/>
      <c r="D868" s="85"/>
      <c r="E868" s="85"/>
      <c r="F868" s="85"/>
      <c r="G868" s="85"/>
      <c r="H868" s="85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 spans="1:20" x14ac:dyDescent="0.2">
      <c r="A869" s="85"/>
      <c r="B869" s="85"/>
      <c r="C869" s="85"/>
      <c r="D869" s="85"/>
      <c r="E869" s="85"/>
      <c r="F869" s="85"/>
      <c r="G869" s="85"/>
      <c r="H869" s="85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 spans="1:20" x14ac:dyDescent="0.2">
      <c r="A870" s="85"/>
      <c r="B870" s="85"/>
      <c r="C870" s="85"/>
      <c r="D870" s="85"/>
      <c r="E870" s="85"/>
      <c r="F870" s="85"/>
      <c r="G870" s="85"/>
      <c r="H870" s="85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 spans="1:20" x14ac:dyDescent="0.2">
      <c r="A871" s="85"/>
      <c r="B871" s="85"/>
      <c r="C871" s="85"/>
      <c r="D871" s="85"/>
      <c r="E871" s="85"/>
      <c r="F871" s="85"/>
      <c r="G871" s="85"/>
      <c r="H871" s="85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 spans="1:20" x14ac:dyDescent="0.2">
      <c r="A872" s="85"/>
      <c r="B872" s="85"/>
      <c r="C872" s="85"/>
      <c r="D872" s="85"/>
      <c r="E872" s="85"/>
      <c r="F872" s="85"/>
      <c r="G872" s="85"/>
      <c r="H872" s="85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 spans="1:20" x14ac:dyDescent="0.2">
      <c r="A873" s="85"/>
      <c r="B873" s="85"/>
      <c r="C873" s="85"/>
      <c r="D873" s="85"/>
      <c r="E873" s="85"/>
      <c r="F873" s="85"/>
      <c r="G873" s="85"/>
      <c r="H873" s="85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 spans="1:20" x14ac:dyDescent="0.2">
      <c r="A874" s="85"/>
      <c r="B874" s="85"/>
      <c r="C874" s="85"/>
      <c r="D874" s="85"/>
      <c r="E874" s="85"/>
      <c r="F874" s="85"/>
      <c r="G874" s="85"/>
      <c r="H874" s="85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 spans="1:20" x14ac:dyDescent="0.2">
      <c r="A875" s="85"/>
      <c r="B875" s="85"/>
      <c r="C875" s="85"/>
      <c r="D875" s="85"/>
      <c r="E875" s="85"/>
      <c r="F875" s="85"/>
      <c r="G875" s="85"/>
      <c r="H875" s="85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 spans="1:20" x14ac:dyDescent="0.2">
      <c r="A876" s="85"/>
      <c r="B876" s="85"/>
      <c r="C876" s="85"/>
      <c r="D876" s="85"/>
      <c r="E876" s="85"/>
      <c r="F876" s="85"/>
      <c r="G876" s="85"/>
      <c r="H876" s="85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 spans="1:20" x14ac:dyDescent="0.2">
      <c r="A877" s="85"/>
      <c r="B877" s="85"/>
      <c r="C877" s="85"/>
      <c r="D877" s="85"/>
      <c r="E877" s="85"/>
      <c r="F877" s="85"/>
      <c r="G877" s="85"/>
      <c r="H877" s="85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 spans="1:20" x14ac:dyDescent="0.2">
      <c r="A878" s="85"/>
      <c r="B878" s="85"/>
      <c r="C878" s="85"/>
      <c r="D878" s="85"/>
      <c r="E878" s="85"/>
      <c r="F878" s="85"/>
      <c r="G878" s="85"/>
      <c r="H878" s="85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 spans="1:20" x14ac:dyDescent="0.2">
      <c r="A879" s="85"/>
      <c r="B879" s="85"/>
      <c r="C879" s="85"/>
      <c r="D879" s="85"/>
      <c r="E879" s="85"/>
      <c r="F879" s="85"/>
      <c r="G879" s="85"/>
      <c r="H879" s="85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 spans="1:20" x14ac:dyDescent="0.2">
      <c r="A880" s="85"/>
      <c r="B880" s="85"/>
      <c r="C880" s="85"/>
      <c r="D880" s="85"/>
      <c r="E880" s="85"/>
      <c r="F880" s="85"/>
      <c r="G880" s="85"/>
      <c r="H880" s="85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 spans="1:20" x14ac:dyDescent="0.2">
      <c r="A881" s="85"/>
      <c r="B881" s="85"/>
      <c r="C881" s="85"/>
      <c r="D881" s="85"/>
      <c r="E881" s="85"/>
      <c r="F881" s="85"/>
      <c r="G881" s="85"/>
      <c r="H881" s="85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 spans="1:20" x14ac:dyDescent="0.2">
      <c r="A882" s="85"/>
      <c r="B882" s="85"/>
      <c r="C882" s="85"/>
      <c r="D882" s="85"/>
      <c r="E882" s="85"/>
      <c r="F882" s="85"/>
      <c r="G882" s="85"/>
      <c r="H882" s="85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1:20" x14ac:dyDescent="0.2">
      <c r="A883" s="85"/>
      <c r="B883" s="85"/>
      <c r="C883" s="85"/>
      <c r="D883" s="85"/>
      <c r="E883" s="85"/>
      <c r="F883" s="85"/>
      <c r="G883" s="85"/>
      <c r="H883" s="85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 spans="1:20" x14ac:dyDescent="0.2">
      <c r="A884" s="85"/>
      <c r="B884" s="85"/>
      <c r="C884" s="85"/>
      <c r="D884" s="85"/>
      <c r="E884" s="85"/>
      <c r="F884" s="85"/>
      <c r="G884" s="85"/>
      <c r="H884" s="85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 spans="1:20" x14ac:dyDescent="0.2">
      <c r="A885" s="85"/>
      <c r="B885" s="85"/>
      <c r="C885" s="85"/>
      <c r="D885" s="85"/>
      <c r="E885" s="85"/>
      <c r="F885" s="85"/>
      <c r="G885" s="85"/>
      <c r="H885" s="85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 spans="1:20" x14ac:dyDescent="0.2">
      <c r="A886" s="85"/>
      <c r="B886" s="85"/>
      <c r="C886" s="85"/>
      <c r="D886" s="85"/>
      <c r="E886" s="85"/>
      <c r="F886" s="85"/>
      <c r="G886" s="85"/>
      <c r="H886" s="85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 spans="1:20" x14ac:dyDescent="0.2">
      <c r="A887" s="85"/>
      <c r="B887" s="85"/>
      <c r="C887" s="85"/>
      <c r="D887" s="85"/>
      <c r="E887" s="85"/>
      <c r="F887" s="85"/>
      <c r="G887" s="85"/>
      <c r="H887" s="85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 spans="1:20" x14ac:dyDescent="0.2">
      <c r="A888" s="85"/>
      <c r="B888" s="85"/>
      <c r="C888" s="85"/>
      <c r="D888" s="85"/>
      <c r="E888" s="85"/>
      <c r="F888" s="85"/>
      <c r="G888" s="85"/>
      <c r="H888" s="85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 spans="1:20" x14ac:dyDescent="0.2">
      <c r="A889" s="85"/>
      <c r="B889" s="85"/>
      <c r="C889" s="85"/>
      <c r="D889" s="85"/>
      <c r="E889" s="85"/>
      <c r="F889" s="85"/>
      <c r="G889" s="85"/>
      <c r="H889" s="85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 spans="1:20" x14ac:dyDescent="0.2">
      <c r="A890" s="85"/>
      <c r="B890" s="85"/>
      <c r="C890" s="85"/>
      <c r="D890" s="85"/>
      <c r="E890" s="85"/>
      <c r="F890" s="85"/>
      <c r="G890" s="85"/>
      <c r="H890" s="85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 spans="1:20" x14ac:dyDescent="0.2">
      <c r="A891" s="85"/>
      <c r="B891" s="85"/>
      <c r="C891" s="85"/>
      <c r="D891" s="85"/>
      <c r="E891" s="85"/>
      <c r="F891" s="85"/>
      <c r="G891" s="85"/>
      <c r="H891" s="85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 spans="1:20" x14ac:dyDescent="0.2">
      <c r="A892" s="85"/>
      <c r="B892" s="85"/>
      <c r="C892" s="85"/>
      <c r="D892" s="85"/>
      <c r="E892" s="85"/>
      <c r="F892" s="85"/>
      <c r="G892" s="85"/>
      <c r="H892" s="85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 spans="1:20" x14ac:dyDescent="0.2">
      <c r="A893" s="85"/>
      <c r="B893" s="85"/>
      <c r="C893" s="85"/>
      <c r="D893" s="85"/>
      <c r="E893" s="85"/>
      <c r="F893" s="85"/>
      <c r="G893" s="85"/>
      <c r="H893" s="85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 spans="1:20" x14ac:dyDescent="0.2">
      <c r="A894" s="85"/>
      <c r="B894" s="85"/>
      <c r="C894" s="85"/>
      <c r="D894" s="85"/>
      <c r="E894" s="85"/>
      <c r="F894" s="85"/>
      <c r="G894" s="85"/>
      <c r="H894" s="85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 spans="1:20" x14ac:dyDescent="0.2">
      <c r="A895" s="85"/>
      <c r="B895" s="85"/>
      <c r="C895" s="85"/>
      <c r="D895" s="85"/>
      <c r="E895" s="85"/>
      <c r="F895" s="85"/>
      <c r="G895" s="85"/>
      <c r="H895" s="85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 spans="1:20" x14ac:dyDescent="0.2">
      <c r="A896" s="85"/>
      <c r="B896" s="85"/>
      <c r="C896" s="85"/>
      <c r="D896" s="85"/>
      <c r="E896" s="85"/>
      <c r="F896" s="85"/>
      <c r="G896" s="85"/>
      <c r="H896" s="85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 spans="1:20" x14ac:dyDescent="0.2">
      <c r="A897" s="85"/>
      <c r="B897" s="85"/>
      <c r="C897" s="85"/>
      <c r="D897" s="85"/>
      <c r="E897" s="85"/>
      <c r="F897" s="85"/>
      <c r="G897" s="85"/>
      <c r="H897" s="85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 spans="1:20" x14ac:dyDescent="0.2">
      <c r="A898" s="85"/>
      <c r="B898" s="85"/>
      <c r="C898" s="85"/>
      <c r="D898" s="85"/>
      <c r="E898" s="85"/>
      <c r="F898" s="85"/>
      <c r="G898" s="85"/>
      <c r="H898" s="85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 spans="1:20" x14ac:dyDescent="0.2">
      <c r="A899" s="85"/>
      <c r="B899" s="85"/>
      <c r="C899" s="85"/>
      <c r="D899" s="85"/>
      <c r="E899" s="85"/>
      <c r="F899" s="85"/>
      <c r="G899" s="85"/>
      <c r="H899" s="85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 spans="1:20" x14ac:dyDescent="0.2">
      <c r="A900" s="85"/>
      <c r="B900" s="85"/>
      <c r="C900" s="85"/>
      <c r="D900" s="85"/>
      <c r="E900" s="85"/>
      <c r="F900" s="85"/>
      <c r="G900" s="85"/>
      <c r="H900" s="85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 spans="1:20" x14ac:dyDescent="0.2">
      <c r="A901" s="85"/>
      <c r="B901" s="85"/>
      <c r="C901" s="85"/>
      <c r="D901" s="85"/>
      <c r="E901" s="85"/>
      <c r="F901" s="85"/>
      <c r="G901" s="85"/>
      <c r="H901" s="85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1:20" x14ac:dyDescent="0.2">
      <c r="A902" s="85"/>
      <c r="B902" s="85"/>
      <c r="C902" s="85"/>
      <c r="D902" s="85"/>
      <c r="E902" s="85"/>
      <c r="F902" s="85"/>
      <c r="G902" s="85"/>
      <c r="H902" s="85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 spans="1:20" x14ac:dyDescent="0.2">
      <c r="A903" s="85"/>
      <c r="B903" s="85"/>
      <c r="C903" s="85"/>
      <c r="D903" s="85"/>
      <c r="E903" s="85"/>
      <c r="F903" s="85"/>
      <c r="G903" s="85"/>
      <c r="H903" s="85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 spans="1:20" x14ac:dyDescent="0.2">
      <c r="A904" s="85"/>
      <c r="B904" s="85"/>
      <c r="C904" s="85"/>
      <c r="D904" s="85"/>
      <c r="E904" s="85"/>
      <c r="F904" s="85"/>
      <c r="G904" s="85"/>
      <c r="H904" s="85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 spans="1:20" x14ac:dyDescent="0.2">
      <c r="A905" s="85"/>
      <c r="B905" s="85"/>
      <c r="C905" s="85"/>
      <c r="D905" s="85"/>
      <c r="E905" s="85"/>
      <c r="F905" s="85"/>
      <c r="G905" s="85"/>
      <c r="H905" s="85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 spans="1:20" x14ac:dyDescent="0.2">
      <c r="A906" s="85"/>
      <c r="B906" s="85"/>
      <c r="C906" s="85"/>
      <c r="D906" s="85"/>
      <c r="E906" s="85"/>
      <c r="F906" s="85"/>
      <c r="G906" s="85"/>
      <c r="H906" s="85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 spans="1:20" x14ac:dyDescent="0.2">
      <c r="A907" s="85"/>
      <c r="B907" s="85"/>
      <c r="C907" s="85"/>
      <c r="D907" s="85"/>
      <c r="E907" s="85"/>
      <c r="F907" s="85"/>
      <c r="G907" s="85"/>
      <c r="H907" s="85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 spans="1:20" x14ac:dyDescent="0.2">
      <c r="A908" s="85"/>
      <c r="B908" s="85"/>
      <c r="C908" s="85"/>
      <c r="D908" s="85"/>
      <c r="E908" s="85"/>
      <c r="F908" s="85"/>
      <c r="G908" s="85"/>
      <c r="H908" s="85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 spans="1:20" x14ac:dyDescent="0.2">
      <c r="A909" s="85"/>
      <c r="B909" s="85"/>
      <c r="C909" s="85"/>
      <c r="D909" s="85"/>
      <c r="E909" s="85"/>
      <c r="F909" s="85"/>
      <c r="G909" s="85"/>
      <c r="H909" s="85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 spans="1:20" x14ac:dyDescent="0.2">
      <c r="A910" s="85"/>
      <c r="B910" s="85"/>
      <c r="C910" s="85"/>
      <c r="D910" s="85"/>
      <c r="E910" s="85"/>
      <c r="F910" s="85"/>
      <c r="G910" s="85"/>
      <c r="H910" s="85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 spans="1:20" x14ac:dyDescent="0.2">
      <c r="A911" s="85"/>
      <c r="B911" s="85"/>
      <c r="C911" s="85"/>
      <c r="D911" s="85"/>
      <c r="E911" s="85"/>
      <c r="F911" s="85"/>
      <c r="G911" s="85"/>
      <c r="H911" s="85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 spans="1:20" x14ac:dyDescent="0.2">
      <c r="A912" s="85"/>
      <c r="B912" s="85"/>
      <c r="C912" s="85"/>
      <c r="D912" s="85"/>
      <c r="E912" s="85"/>
      <c r="F912" s="85"/>
      <c r="G912" s="85"/>
      <c r="H912" s="85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 spans="1:20" x14ac:dyDescent="0.2">
      <c r="A913" s="85"/>
      <c r="B913" s="85"/>
      <c r="C913" s="85"/>
      <c r="D913" s="85"/>
      <c r="E913" s="85"/>
      <c r="F913" s="85"/>
      <c r="G913" s="85"/>
      <c r="H913" s="85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 spans="1:20" x14ac:dyDescent="0.2">
      <c r="A914" s="85"/>
      <c r="B914" s="85"/>
      <c r="C914" s="85"/>
      <c r="D914" s="85"/>
      <c r="E914" s="85"/>
      <c r="F914" s="85"/>
      <c r="G914" s="85"/>
      <c r="H914" s="85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 spans="1:20" x14ac:dyDescent="0.2">
      <c r="A915" s="85"/>
      <c r="B915" s="85"/>
      <c r="C915" s="85"/>
      <c r="D915" s="85"/>
      <c r="E915" s="85"/>
      <c r="F915" s="85"/>
      <c r="G915" s="85"/>
      <c r="H915" s="85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 spans="1:20" x14ac:dyDescent="0.2">
      <c r="A916" s="85"/>
      <c r="B916" s="85"/>
      <c r="C916" s="85"/>
      <c r="D916" s="85"/>
      <c r="E916" s="85"/>
      <c r="F916" s="85"/>
      <c r="G916" s="85"/>
      <c r="H916" s="85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 spans="1:20" x14ac:dyDescent="0.2">
      <c r="A917" s="85"/>
      <c r="B917" s="85"/>
      <c r="C917" s="85"/>
      <c r="D917" s="85"/>
      <c r="E917" s="85"/>
      <c r="F917" s="85"/>
      <c r="G917" s="85"/>
      <c r="H917" s="85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 spans="1:20" x14ac:dyDescent="0.2">
      <c r="A918" s="85"/>
      <c r="B918" s="85"/>
      <c r="C918" s="85"/>
      <c r="D918" s="85"/>
      <c r="E918" s="85"/>
      <c r="F918" s="85"/>
      <c r="G918" s="85"/>
      <c r="H918" s="85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 spans="1:20" x14ac:dyDescent="0.2">
      <c r="A919" s="85"/>
      <c r="B919" s="85"/>
      <c r="C919" s="85"/>
      <c r="D919" s="85"/>
      <c r="E919" s="85"/>
      <c r="F919" s="85"/>
      <c r="G919" s="85"/>
      <c r="H919" s="85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 spans="1:20" x14ac:dyDescent="0.2">
      <c r="A920" s="85"/>
      <c r="B920" s="85"/>
      <c r="C920" s="85"/>
      <c r="D920" s="85"/>
      <c r="E920" s="85"/>
      <c r="F920" s="85"/>
      <c r="G920" s="85"/>
      <c r="H920" s="85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 spans="1:20" x14ac:dyDescent="0.2">
      <c r="A921" s="85"/>
      <c r="B921" s="85"/>
      <c r="C921" s="85"/>
      <c r="D921" s="85"/>
      <c r="E921" s="85"/>
      <c r="F921" s="85"/>
      <c r="G921" s="85"/>
      <c r="H921" s="85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 spans="1:20" x14ac:dyDescent="0.2">
      <c r="A922" s="85"/>
      <c r="B922" s="85"/>
      <c r="C922" s="85"/>
      <c r="D922" s="85"/>
      <c r="E922" s="85"/>
      <c r="F922" s="85"/>
      <c r="G922" s="85"/>
      <c r="H922" s="85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 spans="1:20" x14ac:dyDescent="0.2">
      <c r="A923" s="85"/>
      <c r="B923" s="85"/>
      <c r="C923" s="85"/>
      <c r="D923" s="85"/>
      <c r="E923" s="85"/>
      <c r="F923" s="85"/>
      <c r="G923" s="85"/>
      <c r="H923" s="85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 spans="1:20" x14ac:dyDescent="0.2">
      <c r="A924" s="85"/>
      <c r="B924" s="85"/>
      <c r="C924" s="85"/>
      <c r="D924" s="85"/>
      <c r="E924" s="85"/>
      <c r="F924" s="85"/>
      <c r="G924" s="85"/>
      <c r="H924" s="85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1:20" x14ac:dyDescent="0.2">
      <c r="A925" s="85"/>
      <c r="B925" s="85"/>
      <c r="C925" s="85"/>
      <c r="D925" s="85"/>
      <c r="E925" s="85"/>
      <c r="F925" s="85"/>
      <c r="G925" s="85"/>
      <c r="H925" s="85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 spans="1:20" x14ac:dyDescent="0.2">
      <c r="A926" s="85"/>
      <c r="B926" s="85"/>
      <c r="C926" s="85"/>
      <c r="D926" s="85"/>
      <c r="E926" s="85"/>
      <c r="F926" s="85"/>
      <c r="G926" s="85"/>
      <c r="H926" s="85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 spans="1:20" x14ac:dyDescent="0.2">
      <c r="A927" s="85"/>
      <c r="B927" s="85"/>
      <c r="C927" s="85"/>
      <c r="D927" s="85"/>
      <c r="E927" s="85"/>
      <c r="F927" s="85"/>
      <c r="G927" s="85"/>
      <c r="H927" s="85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 spans="1:20" x14ac:dyDescent="0.2">
      <c r="A928" s="85"/>
      <c r="B928" s="85"/>
      <c r="C928" s="85"/>
      <c r="D928" s="85"/>
      <c r="E928" s="85"/>
      <c r="F928" s="85"/>
      <c r="G928" s="85"/>
      <c r="H928" s="85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 spans="1:20" x14ac:dyDescent="0.2">
      <c r="A929" s="85"/>
      <c r="B929" s="85"/>
      <c r="C929" s="85"/>
      <c r="D929" s="85"/>
      <c r="E929" s="85"/>
      <c r="F929" s="85"/>
      <c r="G929" s="85"/>
      <c r="H929" s="85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 spans="1:20" x14ac:dyDescent="0.2">
      <c r="A930" s="85"/>
      <c r="B930" s="85"/>
      <c r="C930" s="85"/>
      <c r="D930" s="85"/>
      <c r="E930" s="85"/>
      <c r="F930" s="85"/>
      <c r="G930" s="85"/>
      <c r="H930" s="85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 spans="1:20" x14ac:dyDescent="0.2">
      <c r="A931" s="85"/>
      <c r="B931" s="85"/>
      <c r="C931" s="85"/>
      <c r="D931" s="85"/>
      <c r="E931" s="85"/>
      <c r="F931" s="85"/>
      <c r="G931" s="85"/>
      <c r="H931" s="85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 spans="1:20" x14ac:dyDescent="0.2">
      <c r="A932" s="85"/>
      <c r="B932" s="85"/>
      <c r="C932" s="85"/>
      <c r="D932" s="85"/>
      <c r="E932" s="85"/>
      <c r="F932" s="85"/>
      <c r="G932" s="85"/>
      <c r="H932" s="85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 spans="1:20" x14ac:dyDescent="0.2">
      <c r="A933" s="85"/>
      <c r="B933" s="85"/>
      <c r="C933" s="85"/>
      <c r="D933" s="85"/>
      <c r="E933" s="85"/>
      <c r="F933" s="85"/>
      <c r="G933" s="85"/>
      <c r="H933" s="85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 spans="1:20" x14ac:dyDescent="0.2">
      <c r="A934" s="85"/>
      <c r="B934" s="85"/>
      <c r="C934" s="85"/>
      <c r="D934" s="85"/>
      <c r="E934" s="85"/>
      <c r="F934" s="85"/>
      <c r="G934" s="85"/>
      <c r="H934" s="85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 spans="1:20" x14ac:dyDescent="0.2">
      <c r="A935" s="85"/>
      <c r="B935" s="85"/>
      <c r="C935" s="85"/>
      <c r="D935" s="85"/>
      <c r="E935" s="85"/>
      <c r="F935" s="85"/>
      <c r="G935" s="85"/>
      <c r="H935" s="85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 spans="1:20" x14ac:dyDescent="0.2">
      <c r="A936" s="85"/>
      <c r="B936" s="85"/>
      <c r="C936" s="85"/>
      <c r="D936" s="85"/>
      <c r="E936" s="85"/>
      <c r="F936" s="85"/>
      <c r="G936" s="85"/>
      <c r="H936" s="85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 spans="1:20" x14ac:dyDescent="0.2">
      <c r="A937" s="85"/>
      <c r="B937" s="85"/>
      <c r="C937" s="85"/>
      <c r="D937" s="85"/>
      <c r="E937" s="85"/>
      <c r="F937" s="85"/>
      <c r="G937" s="85"/>
      <c r="H937" s="85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 spans="1:20" x14ac:dyDescent="0.2">
      <c r="A938" s="85"/>
      <c r="B938" s="85"/>
      <c r="C938" s="85"/>
      <c r="D938" s="85"/>
      <c r="E938" s="85"/>
      <c r="F938" s="85"/>
      <c r="G938" s="85"/>
      <c r="H938" s="85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 spans="1:20" x14ac:dyDescent="0.2">
      <c r="A939" s="85"/>
      <c r="B939" s="85"/>
      <c r="C939" s="85"/>
      <c r="D939" s="85"/>
      <c r="E939" s="85"/>
      <c r="F939" s="85"/>
      <c r="G939" s="85"/>
      <c r="H939" s="85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 spans="1:20" x14ac:dyDescent="0.2">
      <c r="A940" s="85"/>
      <c r="B940" s="85"/>
      <c r="C940" s="85"/>
      <c r="D940" s="85"/>
      <c r="E940" s="85"/>
      <c r="F940" s="85"/>
      <c r="G940" s="85"/>
      <c r="H940" s="85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 spans="1:20" x14ac:dyDescent="0.2">
      <c r="A941" s="85"/>
      <c r="B941" s="85"/>
      <c r="C941" s="85"/>
      <c r="D941" s="85"/>
      <c r="E941" s="85"/>
      <c r="F941" s="85"/>
      <c r="G941" s="85"/>
      <c r="H941" s="85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 spans="1:20" x14ac:dyDescent="0.2">
      <c r="A942" s="85"/>
      <c r="B942" s="85"/>
      <c r="C942" s="85"/>
      <c r="D942" s="85"/>
      <c r="E942" s="85"/>
      <c r="F942" s="85"/>
      <c r="G942" s="85"/>
      <c r="H942" s="85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 spans="1:20" x14ac:dyDescent="0.2">
      <c r="A943" s="85"/>
      <c r="B943" s="85"/>
      <c r="C943" s="85"/>
      <c r="D943" s="85"/>
      <c r="E943" s="85"/>
      <c r="F943" s="85"/>
      <c r="G943" s="85"/>
      <c r="H943" s="85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 spans="1:20" x14ac:dyDescent="0.2">
      <c r="A944" s="85"/>
      <c r="B944" s="85"/>
      <c r="C944" s="85"/>
      <c r="D944" s="85"/>
      <c r="E944" s="85"/>
      <c r="F944" s="85"/>
      <c r="G944" s="85"/>
      <c r="H944" s="85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 spans="1:20" x14ac:dyDescent="0.2">
      <c r="A945" s="85"/>
      <c r="B945" s="85"/>
      <c r="C945" s="85"/>
      <c r="D945" s="85"/>
      <c r="E945" s="85"/>
      <c r="F945" s="85"/>
      <c r="G945" s="85"/>
      <c r="H945" s="85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 spans="1:20" x14ac:dyDescent="0.2">
      <c r="A946" s="85"/>
      <c r="B946" s="85"/>
      <c r="C946" s="85"/>
      <c r="D946" s="85"/>
      <c r="E946" s="85"/>
      <c r="F946" s="85"/>
      <c r="G946" s="85"/>
      <c r="H946" s="85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 spans="1:20" x14ac:dyDescent="0.2">
      <c r="A947" s="85"/>
      <c r="B947" s="85"/>
      <c r="C947" s="85"/>
      <c r="D947" s="85"/>
      <c r="E947" s="85"/>
      <c r="F947" s="85"/>
      <c r="G947" s="85"/>
      <c r="H947" s="85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 spans="1:20" x14ac:dyDescent="0.2">
      <c r="A948" s="85"/>
      <c r="B948" s="85"/>
      <c r="C948" s="85"/>
      <c r="D948" s="85"/>
      <c r="E948" s="85"/>
      <c r="F948" s="85"/>
      <c r="G948" s="85"/>
      <c r="H948" s="85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 spans="1:20" x14ac:dyDescent="0.2">
      <c r="A949" s="85"/>
      <c r="B949" s="85"/>
      <c r="C949" s="85"/>
      <c r="D949" s="85"/>
      <c r="E949" s="85"/>
      <c r="F949" s="85"/>
      <c r="G949" s="85"/>
      <c r="H949" s="85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 spans="1:20" x14ac:dyDescent="0.2">
      <c r="A950" s="85"/>
      <c r="B950" s="85"/>
      <c r="C950" s="85"/>
      <c r="D950" s="85"/>
      <c r="E950" s="85"/>
      <c r="F950" s="85"/>
      <c r="G950" s="85"/>
      <c r="H950" s="85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 spans="1:20" x14ac:dyDescent="0.2">
      <c r="A951" s="85"/>
      <c r="B951" s="85"/>
      <c r="C951" s="85"/>
      <c r="D951" s="85"/>
      <c r="E951" s="85"/>
      <c r="F951" s="85"/>
      <c r="G951" s="85"/>
      <c r="H951" s="85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 spans="1:20" x14ac:dyDescent="0.2">
      <c r="A952" s="85"/>
      <c r="B952" s="85"/>
      <c r="C952" s="85"/>
      <c r="D952" s="85"/>
      <c r="E952" s="85"/>
      <c r="F952" s="85"/>
      <c r="G952" s="85"/>
      <c r="H952" s="85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 spans="1:20" x14ac:dyDescent="0.2">
      <c r="A953" s="85"/>
      <c r="B953" s="85"/>
      <c r="C953" s="85"/>
      <c r="D953" s="85"/>
      <c r="E953" s="85"/>
      <c r="F953" s="85"/>
      <c r="G953" s="85"/>
      <c r="H953" s="85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 spans="1:20" x14ac:dyDescent="0.2">
      <c r="A954" s="85"/>
      <c r="B954" s="85"/>
      <c r="C954" s="85"/>
      <c r="D954" s="85"/>
      <c r="E954" s="85"/>
      <c r="F954" s="85"/>
      <c r="G954" s="85"/>
      <c r="H954" s="85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 spans="1:20" x14ac:dyDescent="0.2">
      <c r="A955" s="85"/>
      <c r="B955" s="85"/>
      <c r="C955" s="85"/>
      <c r="D955" s="85"/>
      <c r="E955" s="85"/>
      <c r="F955" s="85"/>
      <c r="G955" s="85"/>
      <c r="H955" s="85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 spans="1:20" x14ac:dyDescent="0.2">
      <c r="A956" s="85"/>
      <c r="B956" s="85"/>
      <c r="C956" s="85"/>
      <c r="D956" s="85"/>
      <c r="E956" s="85"/>
      <c r="F956" s="85"/>
      <c r="G956" s="85"/>
      <c r="H956" s="85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 spans="1:20" x14ac:dyDescent="0.2">
      <c r="A957" s="85"/>
      <c r="B957" s="85"/>
      <c r="C957" s="85"/>
      <c r="D957" s="85"/>
      <c r="E957" s="85"/>
      <c r="F957" s="85"/>
      <c r="G957" s="85"/>
      <c r="H957" s="85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 spans="1:20" x14ac:dyDescent="0.2">
      <c r="A958" s="85"/>
      <c r="B958" s="85"/>
      <c r="C958" s="85"/>
      <c r="D958" s="85"/>
      <c r="E958" s="85"/>
      <c r="F958" s="85"/>
      <c r="G958" s="85"/>
      <c r="H958" s="85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 spans="1:20" x14ac:dyDescent="0.2">
      <c r="A959" s="85"/>
      <c r="B959" s="85"/>
      <c r="C959" s="85"/>
      <c r="D959" s="85"/>
      <c r="E959" s="85"/>
      <c r="F959" s="85"/>
      <c r="G959" s="85"/>
      <c r="H959" s="85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 spans="1:20" x14ac:dyDescent="0.2">
      <c r="A960" s="85"/>
      <c r="B960" s="85"/>
      <c r="C960" s="85"/>
      <c r="D960" s="85"/>
      <c r="E960" s="85"/>
      <c r="F960" s="85"/>
      <c r="G960" s="85"/>
      <c r="H960" s="85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 spans="1:20" x14ac:dyDescent="0.2">
      <c r="A961" s="85"/>
      <c r="B961" s="85"/>
      <c r="C961" s="85"/>
      <c r="D961" s="85"/>
      <c r="E961" s="85"/>
      <c r="F961" s="85"/>
      <c r="G961" s="85"/>
      <c r="H961" s="85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 spans="1:20" x14ac:dyDescent="0.2">
      <c r="A962" s="85"/>
      <c r="B962" s="85"/>
      <c r="C962" s="85"/>
      <c r="D962" s="85"/>
      <c r="E962" s="85"/>
      <c r="F962" s="85"/>
      <c r="G962" s="85"/>
      <c r="H962" s="85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 spans="1:20" x14ac:dyDescent="0.2">
      <c r="A963" s="85"/>
      <c r="B963" s="85"/>
      <c r="C963" s="85"/>
      <c r="D963" s="85"/>
      <c r="E963" s="85"/>
      <c r="F963" s="85"/>
      <c r="G963" s="85"/>
      <c r="H963" s="85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 spans="1:20" x14ac:dyDescent="0.2">
      <c r="A964" s="85"/>
      <c r="B964" s="85"/>
      <c r="C964" s="85"/>
      <c r="D964" s="85"/>
      <c r="E964" s="85"/>
      <c r="F964" s="85"/>
      <c r="G964" s="85"/>
      <c r="H964" s="85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 spans="1:20" x14ac:dyDescent="0.2">
      <c r="A965" s="85"/>
      <c r="B965" s="85"/>
      <c r="C965" s="85"/>
      <c r="D965" s="85"/>
      <c r="E965" s="85"/>
      <c r="F965" s="85"/>
      <c r="G965" s="85"/>
      <c r="H965" s="85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 spans="1:20" x14ac:dyDescent="0.2">
      <c r="A966" s="85"/>
      <c r="B966" s="85"/>
      <c r="C966" s="85"/>
      <c r="D966" s="85"/>
      <c r="E966" s="85"/>
      <c r="F966" s="85"/>
      <c r="G966" s="85"/>
      <c r="H966" s="85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 spans="1:20" x14ac:dyDescent="0.2">
      <c r="A967" s="85"/>
      <c r="B967" s="85"/>
      <c r="C967" s="85"/>
      <c r="D967" s="85"/>
      <c r="E967" s="85"/>
      <c r="F967" s="85"/>
      <c r="G967" s="85"/>
      <c r="H967" s="85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 spans="1:20" x14ac:dyDescent="0.2">
      <c r="A968" s="85"/>
      <c r="B968" s="85"/>
      <c r="C968" s="85"/>
      <c r="D968" s="85"/>
      <c r="E968" s="85"/>
      <c r="F968" s="85"/>
      <c r="G968" s="85"/>
      <c r="H968" s="85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 spans="1:20" x14ac:dyDescent="0.2">
      <c r="A969" s="85"/>
      <c r="B969" s="85"/>
      <c r="C969" s="85"/>
      <c r="D969" s="85"/>
      <c r="E969" s="85"/>
      <c r="F969" s="85"/>
      <c r="G969" s="85"/>
      <c r="H969" s="85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 spans="1:20" x14ac:dyDescent="0.2">
      <c r="A970" s="85"/>
      <c r="B970" s="85"/>
      <c r="C970" s="85"/>
      <c r="D970" s="85"/>
      <c r="E970" s="85"/>
      <c r="F970" s="85"/>
      <c r="G970" s="85"/>
      <c r="H970" s="85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 spans="1:20" x14ac:dyDescent="0.2">
      <c r="A971" s="85"/>
      <c r="B971" s="85"/>
      <c r="C971" s="85"/>
      <c r="D971" s="85"/>
      <c r="E971" s="85"/>
      <c r="F971" s="85"/>
      <c r="G971" s="85"/>
      <c r="H971" s="85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 spans="1:20" x14ac:dyDescent="0.2">
      <c r="A972" s="85"/>
      <c r="B972" s="85"/>
      <c r="C972" s="85"/>
      <c r="D972" s="85"/>
      <c r="E972" s="85"/>
      <c r="F972" s="85"/>
      <c r="G972" s="85"/>
      <c r="H972" s="85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 spans="1:20" x14ac:dyDescent="0.2">
      <c r="A973" s="85"/>
      <c r="B973" s="85"/>
      <c r="C973" s="85"/>
      <c r="D973" s="85"/>
      <c r="E973" s="85"/>
      <c r="F973" s="85"/>
      <c r="G973" s="85"/>
      <c r="H973" s="85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 spans="1:20" x14ac:dyDescent="0.2">
      <c r="A974" s="85"/>
      <c r="B974" s="85"/>
      <c r="C974" s="85"/>
      <c r="D974" s="85"/>
      <c r="E974" s="85"/>
      <c r="F974" s="85"/>
      <c r="G974" s="85"/>
      <c r="H974" s="85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 spans="1:20" x14ac:dyDescent="0.2">
      <c r="A975" s="85"/>
      <c r="B975" s="85"/>
      <c r="C975" s="85"/>
      <c r="D975" s="85"/>
      <c r="E975" s="85"/>
      <c r="F975" s="85"/>
      <c r="G975" s="85"/>
      <c r="H975" s="85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 spans="1:20" x14ac:dyDescent="0.2">
      <c r="A976" s="85"/>
      <c r="B976" s="85"/>
      <c r="C976" s="85"/>
      <c r="D976" s="85"/>
      <c r="E976" s="85"/>
      <c r="F976" s="85"/>
      <c r="G976" s="85"/>
      <c r="H976" s="85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 spans="1:20" x14ac:dyDescent="0.2">
      <c r="A977" s="85"/>
      <c r="B977" s="85"/>
      <c r="C977" s="85"/>
      <c r="D977" s="85"/>
      <c r="E977" s="85"/>
      <c r="F977" s="85"/>
      <c r="G977" s="85"/>
      <c r="H977" s="85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1:20" x14ac:dyDescent="0.2">
      <c r="A978" s="85"/>
      <c r="B978" s="85"/>
      <c r="C978" s="85"/>
      <c r="D978" s="85"/>
      <c r="E978" s="85"/>
      <c r="F978" s="85"/>
      <c r="G978" s="85"/>
      <c r="H978" s="85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 spans="1:20" x14ac:dyDescent="0.2">
      <c r="A979" s="85"/>
      <c r="B979" s="85"/>
      <c r="C979" s="85"/>
      <c r="D979" s="85"/>
      <c r="E979" s="85"/>
      <c r="F979" s="85"/>
      <c r="G979" s="85"/>
      <c r="H979" s="85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 spans="1:20" x14ac:dyDescent="0.2">
      <c r="A980" s="85"/>
      <c r="B980" s="85"/>
      <c r="C980" s="85"/>
      <c r="D980" s="85"/>
      <c r="E980" s="85"/>
      <c r="F980" s="85"/>
      <c r="G980" s="85"/>
      <c r="H980" s="85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 spans="1:20" x14ac:dyDescent="0.2">
      <c r="A981" s="85"/>
      <c r="B981" s="85"/>
      <c r="C981" s="85"/>
      <c r="D981" s="85"/>
      <c r="E981" s="85"/>
      <c r="F981" s="85"/>
      <c r="G981" s="85"/>
      <c r="H981" s="85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 spans="1:20" x14ac:dyDescent="0.2">
      <c r="A982" s="85"/>
      <c r="B982" s="85"/>
      <c r="C982" s="85"/>
      <c r="D982" s="85"/>
      <c r="E982" s="85"/>
      <c r="F982" s="85"/>
      <c r="G982" s="85"/>
      <c r="H982" s="85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 spans="1:20" x14ac:dyDescent="0.2">
      <c r="A983" s="85"/>
      <c r="B983" s="85"/>
      <c r="C983" s="85"/>
      <c r="D983" s="85"/>
      <c r="E983" s="85"/>
      <c r="F983" s="85"/>
      <c r="G983" s="85"/>
      <c r="H983" s="85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 spans="1:20" x14ac:dyDescent="0.2">
      <c r="A984" s="85"/>
      <c r="B984" s="85"/>
      <c r="C984" s="85"/>
      <c r="D984" s="85"/>
      <c r="E984" s="85"/>
      <c r="F984" s="85"/>
      <c r="G984" s="85"/>
      <c r="H984" s="85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 spans="1:20" x14ac:dyDescent="0.2">
      <c r="A985" s="85"/>
      <c r="B985" s="85"/>
      <c r="C985" s="85"/>
      <c r="D985" s="85"/>
      <c r="E985" s="85"/>
      <c r="F985" s="85"/>
      <c r="G985" s="85"/>
      <c r="H985" s="85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 spans="1:20" x14ac:dyDescent="0.2">
      <c r="A986" s="85"/>
      <c r="B986" s="85"/>
      <c r="C986" s="85"/>
      <c r="D986" s="85"/>
      <c r="E986" s="85"/>
      <c r="F986" s="85"/>
      <c r="G986" s="85"/>
      <c r="H986" s="85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 spans="1:20" x14ac:dyDescent="0.2">
      <c r="A987" s="85"/>
      <c r="B987" s="85"/>
      <c r="C987" s="85"/>
      <c r="D987" s="85"/>
      <c r="E987" s="85"/>
      <c r="F987" s="85"/>
      <c r="G987" s="85"/>
      <c r="H987" s="85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 spans="1:20" x14ac:dyDescent="0.2">
      <c r="A988" s="85"/>
      <c r="B988" s="85"/>
      <c r="C988" s="85"/>
      <c r="D988" s="85"/>
      <c r="E988" s="85"/>
      <c r="F988" s="85"/>
      <c r="G988" s="85"/>
      <c r="H988" s="85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 spans="1:20" x14ac:dyDescent="0.2">
      <c r="A989" s="85"/>
      <c r="B989" s="85"/>
      <c r="C989" s="85"/>
      <c r="D989" s="85"/>
      <c r="E989" s="85"/>
      <c r="F989" s="85"/>
      <c r="G989" s="85"/>
      <c r="H989" s="85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 spans="1:20" x14ac:dyDescent="0.2">
      <c r="A990" s="85"/>
      <c r="B990" s="85"/>
      <c r="C990" s="85"/>
      <c r="D990" s="85"/>
      <c r="E990" s="85"/>
      <c r="F990" s="85"/>
      <c r="G990" s="85"/>
      <c r="H990" s="85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 spans="1:20" x14ac:dyDescent="0.2">
      <c r="A991" s="85"/>
      <c r="B991" s="85"/>
      <c r="C991" s="85"/>
      <c r="D991" s="85"/>
      <c r="E991" s="85"/>
      <c r="F991" s="85"/>
      <c r="G991" s="85"/>
      <c r="H991" s="85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 spans="1:20" x14ac:dyDescent="0.2">
      <c r="A992" s="85"/>
      <c r="B992" s="85"/>
      <c r="C992" s="85"/>
      <c r="D992" s="85"/>
      <c r="E992" s="85"/>
      <c r="F992" s="85"/>
      <c r="G992" s="85"/>
      <c r="H992" s="85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 spans="1:20" x14ac:dyDescent="0.2">
      <c r="A993" s="85"/>
      <c r="B993" s="85"/>
      <c r="C993" s="85"/>
      <c r="D993" s="85"/>
      <c r="E993" s="85"/>
      <c r="F993" s="85"/>
      <c r="G993" s="85"/>
      <c r="H993" s="85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 spans="1:20" x14ac:dyDescent="0.2">
      <c r="A994" s="85"/>
      <c r="B994" s="85"/>
      <c r="C994" s="85"/>
      <c r="D994" s="85"/>
      <c r="E994" s="85"/>
      <c r="F994" s="85"/>
      <c r="G994" s="85"/>
      <c r="H994" s="85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 spans="1:20" x14ac:dyDescent="0.2">
      <c r="A995" s="85"/>
      <c r="B995" s="85"/>
      <c r="C995" s="85"/>
      <c r="D995" s="85"/>
      <c r="E995" s="85"/>
      <c r="F995" s="85"/>
      <c r="G995" s="85"/>
      <c r="H995" s="85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 spans="1:20" x14ac:dyDescent="0.2">
      <c r="A996" s="85"/>
      <c r="B996" s="85"/>
      <c r="C996" s="85"/>
      <c r="D996" s="85"/>
      <c r="E996" s="85"/>
      <c r="F996" s="85"/>
      <c r="G996" s="85"/>
      <c r="H996" s="85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 spans="1:20" x14ac:dyDescent="0.2">
      <c r="A997" s="85"/>
      <c r="B997" s="85"/>
      <c r="C997" s="85"/>
      <c r="D997" s="85"/>
      <c r="E997" s="85"/>
      <c r="F997" s="85"/>
      <c r="G997" s="85"/>
      <c r="H997" s="85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 spans="1:20" x14ac:dyDescent="0.2">
      <c r="A998" s="85"/>
      <c r="B998" s="85"/>
      <c r="C998" s="85"/>
      <c r="D998" s="85"/>
      <c r="E998" s="85"/>
      <c r="F998" s="85"/>
      <c r="G998" s="85"/>
      <c r="H998" s="85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 spans="1:20" x14ac:dyDescent="0.2">
      <c r="A999" s="85"/>
      <c r="B999" s="85"/>
      <c r="C999" s="85"/>
      <c r="D999" s="85"/>
      <c r="E999" s="85"/>
      <c r="F999" s="85"/>
      <c r="G999" s="85"/>
      <c r="H999" s="85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 spans="1:20" x14ac:dyDescent="0.2">
      <c r="A1000" s="85"/>
      <c r="B1000" s="85"/>
      <c r="C1000" s="85"/>
      <c r="D1000" s="85"/>
      <c r="E1000" s="85"/>
      <c r="F1000" s="85"/>
      <c r="G1000" s="85"/>
      <c r="H1000" s="85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  <row r="1001" spans="1:20" x14ac:dyDescent="0.2">
      <c r="A1001" s="85"/>
      <c r="B1001" s="85"/>
      <c r="C1001" s="85"/>
      <c r="D1001" s="85"/>
      <c r="E1001" s="85"/>
      <c r="F1001" s="85"/>
      <c r="G1001" s="85"/>
      <c r="H1001" s="85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</row>
    <row r="1002" spans="1:20" x14ac:dyDescent="0.2">
      <c r="A1002" s="85"/>
      <c r="B1002" s="85"/>
      <c r="C1002" s="85"/>
      <c r="D1002" s="85"/>
      <c r="E1002" s="85"/>
      <c r="F1002" s="85"/>
      <c r="G1002" s="85"/>
      <c r="H1002" s="85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</row>
    <row r="1003" spans="1:20" x14ac:dyDescent="0.2">
      <c r="A1003" s="85"/>
      <c r="B1003" s="85"/>
      <c r="C1003" s="85"/>
      <c r="D1003" s="85"/>
      <c r="E1003" s="85"/>
      <c r="F1003" s="85"/>
      <c r="G1003" s="85"/>
      <c r="H1003" s="85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</row>
    <row r="1004" spans="1:20" x14ac:dyDescent="0.2">
      <c r="A1004" s="85"/>
      <c r="B1004" s="85"/>
      <c r="C1004" s="85"/>
      <c r="D1004" s="85"/>
      <c r="E1004" s="85"/>
      <c r="F1004" s="85"/>
      <c r="G1004" s="85"/>
      <c r="H1004" s="85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</row>
    <row r="1005" spans="1:20" x14ac:dyDescent="0.2">
      <c r="A1005" s="85"/>
      <c r="B1005" s="85"/>
      <c r="C1005" s="85"/>
      <c r="D1005" s="85"/>
      <c r="E1005" s="85"/>
      <c r="F1005" s="85"/>
      <c r="G1005" s="85"/>
      <c r="H1005" s="85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</row>
    <row r="1006" spans="1:20" x14ac:dyDescent="0.2">
      <c r="A1006" s="85"/>
      <c r="B1006" s="85"/>
      <c r="C1006" s="85"/>
      <c r="D1006" s="85"/>
      <c r="E1006" s="85"/>
      <c r="F1006" s="85"/>
      <c r="G1006" s="85"/>
      <c r="H1006" s="85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</row>
    <row r="1007" spans="1:20" x14ac:dyDescent="0.2">
      <c r="A1007" s="85"/>
      <c r="B1007" s="85"/>
      <c r="C1007" s="85"/>
      <c r="D1007" s="85"/>
      <c r="E1007" s="85"/>
      <c r="F1007" s="85"/>
      <c r="G1007" s="85"/>
      <c r="H1007" s="85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</row>
    <row r="1008" spans="1:20" x14ac:dyDescent="0.2">
      <c r="A1008" s="85"/>
      <c r="B1008" s="85"/>
      <c r="C1008" s="85"/>
      <c r="D1008" s="85"/>
      <c r="E1008" s="85"/>
      <c r="F1008" s="85"/>
      <c r="G1008" s="85"/>
      <c r="H1008" s="85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</row>
    <row r="1009" spans="1:20" x14ac:dyDescent="0.2">
      <c r="A1009" s="85"/>
      <c r="B1009" s="85"/>
      <c r="C1009" s="85"/>
      <c r="D1009" s="85"/>
      <c r="E1009" s="85"/>
      <c r="F1009" s="85"/>
      <c r="G1009" s="85"/>
      <c r="H1009" s="85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</row>
    <row r="1010" spans="1:20" x14ac:dyDescent="0.2">
      <c r="A1010" s="85"/>
      <c r="B1010" s="85"/>
      <c r="C1010" s="85"/>
      <c r="D1010" s="85"/>
      <c r="E1010" s="85"/>
      <c r="F1010" s="85"/>
      <c r="G1010" s="85"/>
      <c r="H1010" s="85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</row>
    <row r="1011" spans="1:20" x14ac:dyDescent="0.2">
      <c r="A1011" s="85"/>
      <c r="B1011" s="85"/>
      <c r="C1011" s="85"/>
      <c r="D1011" s="85"/>
      <c r="E1011" s="85"/>
      <c r="F1011" s="85"/>
      <c r="G1011" s="85"/>
      <c r="H1011" s="85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</row>
    <row r="1012" spans="1:20" x14ac:dyDescent="0.2">
      <c r="A1012" s="85"/>
      <c r="B1012" s="85"/>
      <c r="C1012" s="85"/>
      <c r="D1012" s="85"/>
      <c r="E1012" s="85"/>
      <c r="F1012" s="85"/>
      <c r="G1012" s="85"/>
      <c r="H1012" s="85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</row>
    <row r="1013" spans="1:20" x14ac:dyDescent="0.2">
      <c r="A1013" s="85"/>
      <c r="B1013" s="85"/>
      <c r="C1013" s="85"/>
      <c r="D1013" s="85"/>
      <c r="E1013" s="85"/>
      <c r="F1013" s="85"/>
      <c r="G1013" s="85"/>
      <c r="H1013" s="85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</row>
    <row r="1014" spans="1:20" x14ac:dyDescent="0.2">
      <c r="A1014" s="85"/>
      <c r="B1014" s="85"/>
      <c r="C1014" s="85"/>
      <c r="D1014" s="85"/>
      <c r="E1014" s="85"/>
      <c r="F1014" s="85"/>
      <c r="G1014" s="85"/>
      <c r="H1014" s="85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</row>
    <row r="1015" spans="1:20" x14ac:dyDescent="0.2">
      <c r="A1015" s="85"/>
      <c r="B1015" s="85"/>
      <c r="C1015" s="85"/>
      <c r="D1015" s="85"/>
      <c r="E1015" s="85"/>
      <c r="F1015" s="85"/>
      <c r="G1015" s="85"/>
      <c r="H1015" s="85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</row>
    <row r="1016" spans="1:20" x14ac:dyDescent="0.2">
      <c r="A1016" s="85"/>
      <c r="B1016" s="85"/>
      <c r="C1016" s="85"/>
      <c r="D1016" s="85"/>
      <c r="E1016" s="85"/>
      <c r="F1016" s="85"/>
      <c r="G1016" s="85"/>
      <c r="H1016" s="85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</row>
    <row r="1017" spans="1:20" x14ac:dyDescent="0.2">
      <c r="A1017" s="85"/>
      <c r="B1017" s="85"/>
      <c r="C1017" s="85"/>
      <c r="D1017" s="85"/>
      <c r="E1017" s="85"/>
      <c r="F1017" s="85"/>
      <c r="G1017" s="85"/>
      <c r="H1017" s="85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</row>
    <row r="1018" spans="1:20" x14ac:dyDescent="0.2">
      <c r="A1018" s="85"/>
      <c r="B1018" s="85"/>
      <c r="C1018" s="85"/>
      <c r="D1018" s="85"/>
      <c r="E1018" s="85"/>
      <c r="F1018" s="85"/>
      <c r="G1018" s="85"/>
      <c r="H1018" s="85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</row>
    <row r="1019" spans="1:20" x14ac:dyDescent="0.2">
      <c r="A1019" s="85"/>
      <c r="B1019" s="85"/>
      <c r="C1019" s="85"/>
      <c r="D1019" s="85"/>
      <c r="E1019" s="85"/>
      <c r="F1019" s="85"/>
      <c r="G1019" s="85"/>
      <c r="H1019" s="85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</row>
    <row r="1020" spans="1:20" x14ac:dyDescent="0.2">
      <c r="A1020" s="85"/>
      <c r="B1020" s="85"/>
      <c r="C1020" s="85"/>
      <c r="D1020" s="85"/>
      <c r="E1020" s="85"/>
      <c r="F1020" s="85"/>
      <c r="G1020" s="85"/>
      <c r="H1020" s="85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</row>
    <row r="1021" spans="1:20" x14ac:dyDescent="0.2">
      <c r="A1021" s="85"/>
      <c r="B1021" s="85"/>
      <c r="C1021" s="85"/>
      <c r="D1021" s="85"/>
      <c r="E1021" s="85"/>
      <c r="F1021" s="85"/>
      <c r="G1021" s="85"/>
      <c r="H1021" s="85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</row>
    <row r="1022" spans="1:20" x14ac:dyDescent="0.2">
      <c r="A1022" s="85"/>
      <c r="B1022" s="85"/>
      <c r="C1022" s="85"/>
      <c r="D1022" s="85"/>
      <c r="E1022" s="85"/>
      <c r="F1022" s="85"/>
      <c r="G1022" s="85"/>
      <c r="H1022" s="85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</row>
    <row r="1023" spans="1:20" x14ac:dyDescent="0.2">
      <c r="A1023" s="85"/>
      <c r="B1023" s="85"/>
      <c r="C1023" s="85"/>
      <c r="D1023" s="85"/>
      <c r="E1023" s="85"/>
      <c r="F1023" s="85"/>
      <c r="G1023" s="85"/>
      <c r="H1023" s="85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</row>
    <row r="1024" spans="1:20" x14ac:dyDescent="0.2">
      <c r="A1024" s="85"/>
      <c r="B1024" s="85"/>
      <c r="C1024" s="85"/>
      <c r="D1024" s="85"/>
      <c r="E1024" s="85"/>
      <c r="F1024" s="85"/>
      <c r="G1024" s="85"/>
      <c r="H1024" s="85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</row>
    <row r="1025" spans="1:20" x14ac:dyDescent="0.2">
      <c r="A1025" s="85"/>
      <c r="B1025" s="85"/>
      <c r="C1025" s="85"/>
      <c r="D1025" s="85"/>
      <c r="E1025" s="85"/>
      <c r="F1025" s="85"/>
      <c r="G1025" s="85"/>
      <c r="H1025" s="85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</row>
    <row r="1026" spans="1:20" x14ac:dyDescent="0.2">
      <c r="A1026" s="85"/>
      <c r="B1026" s="85"/>
      <c r="C1026" s="85"/>
      <c r="D1026" s="85"/>
      <c r="E1026" s="85"/>
      <c r="F1026" s="85"/>
      <c r="G1026" s="85"/>
      <c r="H1026" s="85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</row>
    <row r="1027" spans="1:20" x14ac:dyDescent="0.2">
      <c r="A1027" s="85"/>
      <c r="B1027" s="85"/>
      <c r="C1027" s="85"/>
      <c r="D1027" s="85"/>
      <c r="E1027" s="85"/>
      <c r="F1027" s="85"/>
      <c r="G1027" s="85"/>
      <c r="H1027" s="85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</row>
    <row r="1028" spans="1:20" x14ac:dyDescent="0.2">
      <c r="A1028" s="85"/>
      <c r="B1028" s="85"/>
      <c r="C1028" s="85"/>
      <c r="D1028" s="85"/>
      <c r="E1028" s="85"/>
      <c r="F1028" s="85"/>
      <c r="G1028" s="85"/>
      <c r="H1028" s="85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</row>
    <row r="1029" spans="1:20" x14ac:dyDescent="0.2">
      <c r="A1029" s="85"/>
      <c r="B1029" s="85"/>
      <c r="C1029" s="85"/>
      <c r="D1029" s="85"/>
      <c r="E1029" s="85"/>
      <c r="F1029" s="85"/>
      <c r="G1029" s="85"/>
      <c r="H1029" s="85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</row>
    <row r="1030" spans="1:20" x14ac:dyDescent="0.2">
      <c r="A1030" s="85"/>
      <c r="B1030" s="85"/>
      <c r="C1030" s="85"/>
      <c r="D1030" s="85"/>
      <c r="E1030" s="85"/>
      <c r="F1030" s="85"/>
      <c r="G1030" s="85"/>
      <c r="H1030" s="85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</row>
    <row r="1031" spans="1:20" x14ac:dyDescent="0.2">
      <c r="A1031" s="85"/>
      <c r="B1031" s="85"/>
      <c r="C1031" s="85"/>
      <c r="D1031" s="85"/>
      <c r="E1031" s="85"/>
      <c r="F1031" s="85"/>
      <c r="G1031" s="85"/>
      <c r="H1031" s="85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</row>
    <row r="1032" spans="1:20" x14ac:dyDescent="0.2">
      <c r="A1032" s="85"/>
      <c r="B1032" s="85"/>
      <c r="C1032" s="85"/>
      <c r="D1032" s="85"/>
      <c r="E1032" s="85"/>
      <c r="F1032" s="85"/>
      <c r="G1032" s="85"/>
      <c r="H1032" s="85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</row>
    <row r="1033" spans="1:20" x14ac:dyDescent="0.2">
      <c r="A1033" s="85"/>
      <c r="B1033" s="85"/>
      <c r="C1033" s="85"/>
      <c r="D1033" s="85"/>
      <c r="E1033" s="85"/>
      <c r="F1033" s="85"/>
      <c r="G1033" s="85"/>
      <c r="H1033" s="85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</row>
    <row r="1034" spans="1:20" x14ac:dyDescent="0.2">
      <c r="A1034" s="85"/>
      <c r="B1034" s="85"/>
      <c r="C1034" s="85"/>
      <c r="D1034" s="85"/>
      <c r="E1034" s="85"/>
      <c r="F1034" s="85"/>
      <c r="G1034" s="85"/>
      <c r="H1034" s="85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</row>
    <row r="1035" spans="1:20" x14ac:dyDescent="0.2">
      <c r="A1035" s="85"/>
      <c r="B1035" s="85"/>
      <c r="C1035" s="85"/>
      <c r="D1035" s="85"/>
      <c r="E1035" s="85"/>
      <c r="F1035" s="85"/>
      <c r="G1035" s="85"/>
      <c r="H1035" s="85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</row>
    <row r="1036" spans="1:20" x14ac:dyDescent="0.2">
      <c r="A1036" s="85"/>
      <c r="B1036" s="85"/>
      <c r="C1036" s="85"/>
      <c r="D1036" s="85"/>
      <c r="E1036" s="85"/>
      <c r="F1036" s="85"/>
      <c r="G1036" s="85"/>
      <c r="H1036" s="85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</row>
    <row r="1037" spans="1:20" x14ac:dyDescent="0.2">
      <c r="A1037" s="85"/>
      <c r="B1037" s="85"/>
      <c r="C1037" s="85"/>
      <c r="D1037" s="85"/>
      <c r="E1037" s="85"/>
      <c r="F1037" s="85"/>
      <c r="G1037" s="85"/>
      <c r="H1037" s="85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</row>
    <row r="1038" spans="1:20" x14ac:dyDescent="0.2">
      <c r="A1038" s="85"/>
      <c r="B1038" s="85"/>
      <c r="C1038" s="85"/>
      <c r="D1038" s="85"/>
      <c r="E1038" s="85"/>
      <c r="F1038" s="85"/>
      <c r="G1038" s="85"/>
      <c r="H1038" s="85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</row>
    <row r="1039" spans="1:20" x14ac:dyDescent="0.2">
      <c r="A1039" s="85"/>
      <c r="B1039" s="85"/>
      <c r="C1039" s="85"/>
      <c r="D1039" s="85"/>
      <c r="E1039" s="85"/>
      <c r="F1039" s="85"/>
      <c r="G1039" s="85"/>
      <c r="H1039" s="85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</row>
    <row r="1040" spans="1:20" x14ac:dyDescent="0.2">
      <c r="A1040" s="85"/>
      <c r="B1040" s="85"/>
      <c r="C1040" s="85"/>
      <c r="D1040" s="85"/>
      <c r="E1040" s="85"/>
      <c r="F1040" s="85"/>
      <c r="G1040" s="85"/>
      <c r="H1040" s="85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</row>
    <row r="1041" spans="1:20" x14ac:dyDescent="0.2">
      <c r="A1041" s="85"/>
      <c r="B1041" s="85"/>
      <c r="C1041" s="85"/>
      <c r="D1041" s="85"/>
      <c r="E1041" s="85"/>
      <c r="F1041" s="85"/>
      <c r="G1041" s="85"/>
      <c r="H1041" s="85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</row>
    <row r="1042" spans="1:20" x14ac:dyDescent="0.2">
      <c r="A1042" s="85"/>
      <c r="B1042" s="85"/>
      <c r="C1042" s="85"/>
      <c r="D1042" s="85"/>
      <c r="E1042" s="85"/>
      <c r="F1042" s="85"/>
      <c r="G1042" s="85"/>
      <c r="H1042" s="85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</row>
    <row r="1043" spans="1:20" x14ac:dyDescent="0.2">
      <c r="A1043" s="85"/>
      <c r="B1043" s="85"/>
      <c r="C1043" s="85"/>
      <c r="D1043" s="85"/>
      <c r="E1043" s="85"/>
      <c r="F1043" s="85"/>
      <c r="G1043" s="85"/>
      <c r="H1043" s="85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</row>
    <row r="1044" spans="1:20" x14ac:dyDescent="0.2">
      <c r="A1044" s="85"/>
      <c r="B1044" s="85"/>
      <c r="C1044" s="85"/>
      <c r="D1044" s="85"/>
      <c r="E1044" s="85"/>
      <c r="F1044" s="85"/>
      <c r="G1044" s="85"/>
      <c r="H1044" s="85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</row>
    <row r="1045" spans="1:20" x14ac:dyDescent="0.2">
      <c r="A1045" s="85"/>
      <c r="B1045" s="85"/>
      <c r="C1045" s="85"/>
      <c r="D1045" s="85"/>
      <c r="E1045" s="85"/>
      <c r="F1045" s="85"/>
      <c r="G1045" s="85"/>
      <c r="H1045" s="85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</row>
    <row r="1046" spans="1:20" x14ac:dyDescent="0.2">
      <c r="A1046" s="85"/>
      <c r="B1046" s="85"/>
      <c r="C1046" s="85"/>
      <c r="D1046" s="85"/>
      <c r="E1046" s="85"/>
      <c r="F1046" s="85"/>
      <c r="G1046" s="85"/>
      <c r="H1046" s="85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</row>
    <row r="1047" spans="1:20" x14ac:dyDescent="0.2">
      <c r="A1047" s="85"/>
      <c r="B1047" s="85"/>
      <c r="C1047" s="85"/>
      <c r="D1047" s="85"/>
      <c r="E1047" s="85"/>
      <c r="F1047" s="85"/>
      <c r="G1047" s="85"/>
      <c r="H1047" s="85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</row>
    <row r="1048" spans="1:20" x14ac:dyDescent="0.2">
      <c r="A1048" s="85"/>
      <c r="B1048" s="85"/>
      <c r="C1048" s="85"/>
      <c r="D1048" s="85"/>
      <c r="E1048" s="85"/>
      <c r="F1048" s="85"/>
      <c r="G1048" s="85"/>
      <c r="H1048" s="85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</row>
    <row r="1049" spans="1:20" x14ac:dyDescent="0.2">
      <c r="A1049" s="85"/>
      <c r="B1049" s="85"/>
      <c r="C1049" s="85"/>
      <c r="D1049" s="85"/>
      <c r="E1049" s="85"/>
      <c r="F1049" s="85"/>
      <c r="G1049" s="85"/>
      <c r="H1049" s="85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</row>
    <row r="1050" spans="1:20" x14ac:dyDescent="0.2">
      <c r="A1050" s="85"/>
      <c r="B1050" s="85"/>
      <c r="C1050" s="85"/>
      <c r="D1050" s="85"/>
      <c r="E1050" s="85"/>
      <c r="F1050" s="85"/>
      <c r="G1050" s="85"/>
      <c r="H1050" s="85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</row>
    <row r="1051" spans="1:20" x14ac:dyDescent="0.2">
      <c r="A1051" s="85"/>
      <c r="B1051" s="85"/>
      <c r="C1051" s="85"/>
      <c r="D1051" s="85"/>
      <c r="E1051" s="85"/>
      <c r="F1051" s="85"/>
      <c r="G1051" s="85"/>
      <c r="H1051" s="85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</row>
    <row r="1052" spans="1:20" x14ac:dyDescent="0.2">
      <c r="A1052" s="85"/>
      <c r="B1052" s="85"/>
      <c r="C1052" s="85"/>
      <c r="D1052" s="85"/>
      <c r="E1052" s="85"/>
      <c r="F1052" s="85"/>
      <c r="G1052" s="85"/>
      <c r="H1052" s="85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</row>
    <row r="1053" spans="1:20" x14ac:dyDescent="0.2">
      <c r="A1053" s="85"/>
      <c r="B1053" s="85"/>
      <c r="C1053" s="85"/>
      <c r="D1053" s="85"/>
      <c r="E1053" s="85"/>
      <c r="F1053" s="85"/>
      <c r="G1053" s="85"/>
      <c r="H1053" s="85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</row>
    <row r="1054" spans="1:20" x14ac:dyDescent="0.2">
      <c r="A1054" s="85"/>
      <c r="B1054" s="85"/>
      <c r="C1054" s="85"/>
      <c r="D1054" s="85"/>
      <c r="E1054" s="85"/>
      <c r="F1054" s="85"/>
      <c r="G1054" s="85"/>
      <c r="H1054" s="85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</row>
    <row r="1055" spans="1:20" x14ac:dyDescent="0.2">
      <c r="A1055" s="85"/>
      <c r="B1055" s="85"/>
      <c r="C1055" s="85"/>
      <c r="D1055" s="85"/>
      <c r="E1055" s="85"/>
      <c r="F1055" s="85"/>
      <c r="G1055" s="85"/>
      <c r="H1055" s="85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</row>
    <row r="1056" spans="1:20" x14ac:dyDescent="0.2">
      <c r="A1056" s="85"/>
      <c r="B1056" s="85"/>
      <c r="C1056" s="85"/>
      <c r="D1056" s="85"/>
      <c r="E1056" s="85"/>
      <c r="F1056" s="85"/>
      <c r="G1056" s="85"/>
      <c r="H1056" s="85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</row>
    <row r="1057" spans="1:20" x14ac:dyDescent="0.2">
      <c r="A1057" s="85"/>
      <c r="B1057" s="85"/>
      <c r="C1057" s="85"/>
      <c r="D1057" s="85"/>
      <c r="E1057" s="85"/>
      <c r="F1057" s="85"/>
      <c r="G1057" s="85"/>
      <c r="H1057" s="85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</row>
    <row r="1058" spans="1:20" x14ac:dyDescent="0.2">
      <c r="A1058" s="85"/>
      <c r="B1058" s="85"/>
      <c r="C1058" s="85"/>
      <c r="D1058" s="85"/>
      <c r="E1058" s="85"/>
      <c r="F1058" s="85"/>
      <c r="G1058" s="85"/>
      <c r="H1058" s="85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</row>
    <row r="1059" spans="1:20" x14ac:dyDescent="0.2">
      <c r="A1059" s="85"/>
      <c r="B1059" s="85"/>
      <c r="C1059" s="85"/>
      <c r="D1059" s="85"/>
      <c r="E1059" s="85"/>
      <c r="F1059" s="85"/>
      <c r="G1059" s="85"/>
      <c r="H1059" s="85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</row>
    <row r="1060" spans="1:20" x14ac:dyDescent="0.2">
      <c r="A1060" s="85"/>
      <c r="B1060" s="85"/>
      <c r="C1060" s="85"/>
      <c r="D1060" s="85"/>
      <c r="E1060" s="85"/>
      <c r="F1060" s="85"/>
      <c r="G1060" s="85"/>
      <c r="H1060" s="85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</row>
    <row r="1061" spans="1:20" x14ac:dyDescent="0.2">
      <c r="A1061" s="85"/>
      <c r="B1061" s="85"/>
      <c r="C1061" s="85"/>
      <c r="D1061" s="85"/>
      <c r="E1061" s="85"/>
      <c r="F1061" s="85"/>
      <c r="G1061" s="85"/>
      <c r="H1061" s="85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</row>
    <row r="1062" spans="1:20" x14ac:dyDescent="0.2">
      <c r="A1062" s="85"/>
      <c r="B1062" s="85"/>
      <c r="C1062" s="85"/>
      <c r="D1062" s="85"/>
      <c r="E1062" s="85"/>
      <c r="F1062" s="85"/>
      <c r="G1062" s="85"/>
      <c r="H1062" s="85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</row>
    <row r="1063" spans="1:20" x14ac:dyDescent="0.2">
      <c r="A1063" s="85"/>
      <c r="B1063" s="85"/>
      <c r="C1063" s="85"/>
      <c r="D1063" s="85"/>
      <c r="E1063" s="85"/>
      <c r="F1063" s="85"/>
      <c r="G1063" s="85"/>
      <c r="H1063" s="85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</row>
    <row r="1064" spans="1:20" x14ac:dyDescent="0.2">
      <c r="A1064" s="85"/>
      <c r="B1064" s="85"/>
      <c r="C1064" s="85"/>
      <c r="D1064" s="85"/>
      <c r="E1064" s="85"/>
      <c r="F1064" s="85"/>
      <c r="G1064" s="85"/>
      <c r="H1064" s="85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</row>
    <row r="1065" spans="1:20" x14ac:dyDescent="0.2">
      <c r="A1065" s="85"/>
      <c r="B1065" s="85"/>
      <c r="C1065" s="85"/>
      <c r="D1065" s="85"/>
      <c r="E1065" s="85"/>
      <c r="F1065" s="85"/>
      <c r="G1065" s="85"/>
      <c r="H1065" s="85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</row>
    <row r="1066" spans="1:20" x14ac:dyDescent="0.2">
      <c r="A1066" s="85"/>
      <c r="B1066" s="85"/>
      <c r="C1066" s="85"/>
      <c r="D1066" s="85"/>
      <c r="E1066" s="85"/>
      <c r="F1066" s="85"/>
      <c r="G1066" s="85"/>
      <c r="H1066" s="85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</row>
    <row r="1067" spans="1:20" x14ac:dyDescent="0.2">
      <c r="A1067" s="85"/>
      <c r="B1067" s="85"/>
      <c r="C1067" s="85"/>
      <c r="D1067" s="85"/>
      <c r="E1067" s="85"/>
      <c r="F1067" s="85"/>
      <c r="G1067" s="85"/>
      <c r="H1067" s="85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</row>
    <row r="1068" spans="1:20" x14ac:dyDescent="0.2">
      <c r="A1068" s="85"/>
      <c r="B1068" s="85"/>
      <c r="C1068" s="85"/>
      <c r="D1068" s="85"/>
      <c r="E1068" s="85"/>
      <c r="F1068" s="85"/>
      <c r="G1068" s="85"/>
      <c r="H1068" s="85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</row>
    <row r="1069" spans="1:20" x14ac:dyDescent="0.2">
      <c r="A1069" s="85"/>
      <c r="B1069" s="85"/>
      <c r="C1069" s="85"/>
      <c r="D1069" s="85"/>
      <c r="E1069" s="85"/>
      <c r="F1069" s="85"/>
      <c r="G1069" s="85"/>
      <c r="H1069" s="85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</row>
    <row r="1070" spans="1:20" x14ac:dyDescent="0.2">
      <c r="A1070" s="85"/>
      <c r="B1070" s="85"/>
      <c r="C1070" s="85"/>
      <c r="D1070" s="85"/>
      <c r="E1070" s="85"/>
      <c r="F1070" s="85"/>
      <c r="G1070" s="85"/>
      <c r="H1070" s="85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</row>
    <row r="1071" spans="1:20" x14ac:dyDescent="0.2">
      <c r="A1071" s="85"/>
      <c r="B1071" s="85"/>
      <c r="C1071" s="85"/>
      <c r="D1071" s="85"/>
      <c r="E1071" s="85"/>
      <c r="F1071" s="85"/>
      <c r="G1071" s="85"/>
      <c r="H1071" s="85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</row>
    <row r="1072" spans="1:20" x14ac:dyDescent="0.2">
      <c r="A1072" s="85"/>
      <c r="B1072" s="85"/>
      <c r="C1072" s="85"/>
      <c r="D1072" s="85"/>
      <c r="E1072" s="85"/>
      <c r="F1072" s="85"/>
      <c r="G1072" s="85"/>
      <c r="H1072" s="85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</row>
    <row r="1073" spans="1:20" x14ac:dyDescent="0.2">
      <c r="A1073" s="85"/>
      <c r="B1073" s="85"/>
      <c r="C1073" s="85"/>
      <c r="D1073" s="85"/>
      <c r="E1073" s="85"/>
      <c r="F1073" s="85"/>
      <c r="G1073" s="85"/>
      <c r="H1073" s="85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</row>
    <row r="1074" spans="1:20" x14ac:dyDescent="0.2">
      <c r="A1074" s="85"/>
      <c r="B1074" s="85"/>
      <c r="C1074" s="85"/>
      <c r="D1074" s="85"/>
      <c r="E1074" s="85"/>
      <c r="F1074" s="85"/>
      <c r="G1074" s="85"/>
      <c r="H1074" s="85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</row>
    <row r="1075" spans="1:20" x14ac:dyDescent="0.2">
      <c r="A1075" s="85"/>
      <c r="B1075" s="85"/>
      <c r="C1075" s="85"/>
      <c r="D1075" s="85"/>
      <c r="E1075" s="85"/>
      <c r="F1075" s="85"/>
      <c r="G1075" s="85"/>
      <c r="H1075" s="85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</row>
    <row r="1076" spans="1:20" x14ac:dyDescent="0.2">
      <c r="A1076" s="85"/>
      <c r="B1076" s="85"/>
      <c r="C1076" s="85"/>
      <c r="D1076" s="85"/>
      <c r="E1076" s="85"/>
      <c r="F1076" s="85"/>
      <c r="G1076" s="85"/>
      <c r="H1076" s="85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</row>
    <row r="1077" spans="1:20" x14ac:dyDescent="0.2">
      <c r="A1077" s="85"/>
      <c r="B1077" s="85"/>
      <c r="C1077" s="85"/>
      <c r="D1077" s="85"/>
      <c r="E1077" s="85"/>
      <c r="F1077" s="85"/>
      <c r="G1077" s="85"/>
      <c r="H1077" s="85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</row>
    <row r="1078" spans="1:20" x14ac:dyDescent="0.2">
      <c r="A1078" s="85"/>
      <c r="B1078" s="85"/>
      <c r="C1078" s="85"/>
      <c r="D1078" s="85"/>
      <c r="E1078" s="85"/>
      <c r="F1078" s="85"/>
      <c r="G1078" s="85"/>
      <c r="H1078" s="85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</row>
    <row r="1079" spans="1:20" x14ac:dyDescent="0.2">
      <c r="A1079" s="85"/>
      <c r="B1079" s="85"/>
      <c r="C1079" s="85"/>
      <c r="D1079" s="85"/>
      <c r="E1079" s="85"/>
      <c r="F1079" s="85"/>
      <c r="G1079" s="85"/>
      <c r="H1079" s="85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</row>
    <row r="1080" spans="1:20" x14ac:dyDescent="0.2">
      <c r="A1080" s="85"/>
      <c r="B1080" s="85"/>
      <c r="C1080" s="85"/>
      <c r="D1080" s="85"/>
      <c r="E1080" s="85"/>
      <c r="F1080" s="85"/>
      <c r="G1080" s="85"/>
      <c r="H1080" s="85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</row>
    <row r="1081" spans="1:20" x14ac:dyDescent="0.2">
      <c r="A1081" s="85"/>
      <c r="B1081" s="85"/>
      <c r="C1081" s="85"/>
      <c r="D1081" s="85"/>
      <c r="E1081" s="85"/>
      <c r="F1081" s="85"/>
      <c r="G1081" s="85"/>
      <c r="H1081" s="85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</row>
    <row r="1082" spans="1:20" x14ac:dyDescent="0.2">
      <c r="A1082" s="85"/>
      <c r="B1082" s="85"/>
      <c r="C1082" s="85"/>
      <c r="D1082" s="85"/>
      <c r="E1082" s="85"/>
      <c r="F1082" s="85"/>
      <c r="G1082" s="85"/>
      <c r="H1082" s="85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</row>
    <row r="1083" spans="1:20" x14ac:dyDescent="0.2">
      <c r="A1083" s="85"/>
      <c r="B1083" s="85"/>
      <c r="C1083" s="85"/>
      <c r="D1083" s="85"/>
      <c r="E1083" s="85"/>
      <c r="F1083" s="85"/>
      <c r="G1083" s="85"/>
      <c r="H1083" s="85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</row>
    <row r="1084" spans="1:20" x14ac:dyDescent="0.2">
      <c r="A1084" s="85"/>
      <c r="B1084" s="85"/>
      <c r="C1084" s="85"/>
      <c r="D1084" s="85"/>
      <c r="E1084" s="85"/>
      <c r="F1084" s="85"/>
      <c r="G1084" s="85"/>
      <c r="H1084" s="85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</row>
    <row r="1085" spans="1:20" x14ac:dyDescent="0.2">
      <c r="A1085" s="85"/>
      <c r="B1085" s="85"/>
      <c r="C1085" s="85"/>
      <c r="D1085" s="85"/>
      <c r="E1085" s="85"/>
      <c r="F1085" s="85"/>
      <c r="G1085" s="85"/>
      <c r="H1085" s="85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</row>
    <row r="1086" spans="1:20" x14ac:dyDescent="0.2">
      <c r="A1086" s="85"/>
      <c r="B1086" s="85"/>
      <c r="C1086" s="85"/>
      <c r="D1086" s="85"/>
      <c r="E1086" s="85"/>
      <c r="F1086" s="85"/>
      <c r="G1086" s="85"/>
      <c r="H1086" s="85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</row>
    <row r="1087" spans="1:20" x14ac:dyDescent="0.2">
      <c r="A1087" s="85"/>
      <c r="B1087" s="85"/>
      <c r="C1087" s="85"/>
      <c r="D1087" s="85"/>
      <c r="E1087" s="85"/>
      <c r="F1087" s="85"/>
      <c r="G1087" s="85"/>
      <c r="H1087" s="85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</row>
    <row r="1088" spans="1:20" x14ac:dyDescent="0.2">
      <c r="A1088" s="85"/>
      <c r="B1088" s="85"/>
      <c r="C1088" s="85"/>
      <c r="D1088" s="85"/>
      <c r="E1088" s="85"/>
      <c r="F1088" s="85"/>
      <c r="G1088" s="85"/>
      <c r="H1088" s="85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</row>
    <row r="1089" spans="1:20" x14ac:dyDescent="0.2">
      <c r="A1089" s="85"/>
      <c r="B1089" s="85"/>
      <c r="C1089" s="85"/>
      <c r="D1089" s="85"/>
      <c r="E1089" s="85"/>
      <c r="F1089" s="85"/>
      <c r="G1089" s="85"/>
      <c r="H1089" s="85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</row>
    <row r="1090" spans="1:20" x14ac:dyDescent="0.2">
      <c r="A1090" s="85"/>
      <c r="B1090" s="85"/>
      <c r="C1090" s="85"/>
      <c r="D1090" s="85"/>
      <c r="E1090" s="85"/>
      <c r="F1090" s="85"/>
      <c r="G1090" s="85"/>
      <c r="H1090" s="85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</row>
    <row r="1091" spans="1:20" x14ac:dyDescent="0.2">
      <c r="A1091" s="85"/>
      <c r="B1091" s="85"/>
      <c r="C1091" s="85"/>
      <c r="D1091" s="85"/>
      <c r="E1091" s="85"/>
      <c r="F1091" s="85"/>
      <c r="G1091" s="85"/>
      <c r="H1091" s="85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</row>
    <row r="1092" spans="1:20" x14ac:dyDescent="0.2">
      <c r="A1092" s="85"/>
      <c r="B1092" s="85"/>
      <c r="C1092" s="85"/>
      <c r="D1092" s="85"/>
      <c r="E1092" s="85"/>
      <c r="F1092" s="85"/>
      <c r="G1092" s="85"/>
      <c r="H1092" s="85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</row>
    <row r="1093" spans="1:20" x14ac:dyDescent="0.2">
      <c r="A1093" s="85"/>
      <c r="B1093" s="85"/>
      <c r="C1093" s="85"/>
      <c r="D1093" s="85"/>
      <c r="E1093" s="85"/>
      <c r="F1093" s="85"/>
      <c r="G1093" s="85"/>
      <c r="H1093" s="85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</row>
    <row r="1094" spans="1:20" x14ac:dyDescent="0.2">
      <c r="A1094" s="85"/>
      <c r="B1094" s="85"/>
      <c r="C1094" s="85"/>
      <c r="D1094" s="85"/>
      <c r="E1094" s="85"/>
      <c r="F1094" s="85"/>
      <c r="G1094" s="85"/>
      <c r="H1094" s="85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</row>
    <row r="1095" spans="1:20" x14ac:dyDescent="0.2">
      <c r="A1095" s="85"/>
      <c r="B1095" s="85"/>
      <c r="C1095" s="85"/>
      <c r="D1095" s="85"/>
      <c r="E1095" s="85"/>
      <c r="F1095" s="85"/>
      <c r="G1095" s="85"/>
      <c r="H1095" s="85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</row>
    <row r="1096" spans="1:20" x14ac:dyDescent="0.2">
      <c r="A1096" s="85"/>
      <c r="B1096" s="85"/>
      <c r="C1096" s="85"/>
      <c r="D1096" s="85"/>
      <c r="E1096" s="85"/>
      <c r="F1096" s="85"/>
      <c r="G1096" s="85"/>
      <c r="H1096" s="85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</row>
    <row r="1097" spans="1:20" x14ac:dyDescent="0.2">
      <c r="A1097" s="85"/>
      <c r="B1097" s="85"/>
      <c r="C1097" s="85"/>
      <c r="D1097" s="85"/>
      <c r="E1097" s="85"/>
      <c r="F1097" s="85"/>
      <c r="G1097" s="85"/>
      <c r="H1097" s="85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</row>
    <row r="1098" spans="1:20" x14ac:dyDescent="0.2">
      <c r="A1098" s="85"/>
      <c r="B1098" s="85"/>
      <c r="C1098" s="85"/>
      <c r="D1098" s="85"/>
      <c r="E1098" s="85"/>
      <c r="F1098" s="85"/>
      <c r="G1098" s="85"/>
      <c r="H1098" s="85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</row>
    <row r="1099" spans="1:20" x14ac:dyDescent="0.2">
      <c r="A1099" s="85"/>
      <c r="B1099" s="85"/>
      <c r="C1099" s="85"/>
      <c r="D1099" s="85"/>
      <c r="E1099" s="85"/>
      <c r="F1099" s="85"/>
      <c r="G1099" s="85"/>
      <c r="H1099" s="85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</row>
    <row r="1100" spans="1:20" x14ac:dyDescent="0.2">
      <c r="A1100" s="85"/>
      <c r="B1100" s="85"/>
      <c r="C1100" s="85"/>
      <c r="D1100" s="85"/>
      <c r="E1100" s="85"/>
      <c r="F1100" s="85"/>
      <c r="G1100" s="85"/>
      <c r="H1100" s="85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</row>
    <row r="1101" spans="1:20" x14ac:dyDescent="0.2">
      <c r="A1101" s="85"/>
      <c r="B1101" s="85"/>
      <c r="C1101" s="85"/>
      <c r="D1101" s="85"/>
      <c r="E1101" s="85"/>
      <c r="F1101" s="85"/>
      <c r="G1101" s="85"/>
      <c r="H1101" s="85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</row>
    <row r="1102" spans="1:20" x14ac:dyDescent="0.2">
      <c r="A1102" s="85"/>
      <c r="B1102" s="85"/>
      <c r="C1102" s="85"/>
      <c r="D1102" s="85"/>
      <c r="E1102" s="85"/>
      <c r="F1102" s="85"/>
      <c r="G1102" s="85"/>
      <c r="H1102" s="85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</row>
    <row r="1103" spans="1:20" x14ac:dyDescent="0.2">
      <c r="A1103" s="85"/>
      <c r="B1103" s="85"/>
      <c r="C1103" s="85"/>
      <c r="D1103" s="85"/>
      <c r="E1103" s="85"/>
      <c r="F1103" s="85"/>
      <c r="G1103" s="85"/>
      <c r="H1103" s="85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</row>
    <row r="1104" spans="1:20" x14ac:dyDescent="0.2">
      <c r="A1104" s="85"/>
      <c r="B1104" s="85"/>
      <c r="C1104" s="85"/>
      <c r="D1104" s="85"/>
      <c r="E1104" s="85"/>
      <c r="F1104" s="85"/>
      <c r="G1104" s="85"/>
      <c r="H1104" s="85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</row>
    <row r="1105" spans="1:20" x14ac:dyDescent="0.2">
      <c r="A1105" s="85"/>
      <c r="B1105" s="85"/>
      <c r="C1105" s="85"/>
      <c r="D1105" s="85"/>
      <c r="E1105" s="85"/>
      <c r="F1105" s="85"/>
      <c r="G1105" s="85"/>
      <c r="H1105" s="85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</row>
    <row r="1106" spans="1:20" x14ac:dyDescent="0.2">
      <c r="A1106" s="85"/>
      <c r="B1106" s="85"/>
      <c r="C1106" s="85"/>
      <c r="D1106" s="85"/>
      <c r="E1106" s="85"/>
      <c r="F1106" s="85"/>
      <c r="G1106" s="85"/>
      <c r="H1106" s="85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</row>
    <row r="1107" spans="1:20" x14ac:dyDescent="0.2">
      <c r="A1107" s="85"/>
      <c r="B1107" s="85"/>
      <c r="C1107" s="85"/>
      <c r="D1107" s="85"/>
      <c r="E1107" s="85"/>
      <c r="F1107" s="85"/>
      <c r="G1107" s="85"/>
      <c r="H1107" s="85"/>
      <c r="K1107" s="63"/>
      <c r="L1107" s="63"/>
      <c r="M1107" s="63"/>
      <c r="N1107" s="63"/>
      <c r="O1107" s="63"/>
      <c r="P1107" s="63"/>
      <c r="Q1107" s="63"/>
      <c r="R1107" s="63"/>
      <c r="S1107" s="63"/>
      <c r="T1107" s="63"/>
    </row>
    <row r="1108" spans="1:20" x14ac:dyDescent="0.2">
      <c r="A1108" s="85"/>
      <c r="B1108" s="85"/>
      <c r="C1108" s="85"/>
      <c r="D1108" s="85"/>
      <c r="E1108" s="85"/>
      <c r="F1108" s="85"/>
      <c r="G1108" s="85"/>
      <c r="H1108" s="85"/>
      <c r="K1108" s="63"/>
      <c r="L1108" s="63"/>
      <c r="M1108" s="63"/>
      <c r="N1108" s="63"/>
      <c r="O1108" s="63"/>
      <c r="P1108" s="63"/>
      <c r="Q1108" s="63"/>
      <c r="R1108" s="63"/>
      <c r="S1108" s="63"/>
      <c r="T1108" s="63"/>
    </row>
    <row r="1109" spans="1:20" x14ac:dyDescent="0.2">
      <c r="A1109" s="85"/>
      <c r="B1109" s="85"/>
      <c r="C1109" s="85"/>
      <c r="D1109" s="85"/>
      <c r="E1109" s="85"/>
      <c r="F1109" s="85"/>
      <c r="G1109" s="85"/>
      <c r="H1109" s="85"/>
      <c r="K1109" s="63"/>
      <c r="L1109" s="63"/>
      <c r="M1109" s="63"/>
      <c r="N1109" s="63"/>
      <c r="O1109" s="63"/>
      <c r="P1109" s="63"/>
      <c r="Q1109" s="63"/>
      <c r="R1109" s="63"/>
      <c r="S1109" s="63"/>
      <c r="T1109" s="63"/>
    </row>
    <row r="1110" spans="1:20" x14ac:dyDescent="0.2">
      <c r="A1110" s="85"/>
      <c r="B1110" s="85"/>
      <c r="C1110" s="85"/>
      <c r="D1110" s="85"/>
      <c r="E1110" s="85"/>
      <c r="F1110" s="85"/>
      <c r="G1110" s="85"/>
      <c r="H1110" s="85"/>
      <c r="K1110" s="63"/>
      <c r="L1110" s="63"/>
      <c r="M1110" s="63"/>
      <c r="N1110" s="63"/>
      <c r="O1110" s="63"/>
      <c r="P1110" s="63"/>
      <c r="Q1110" s="63"/>
      <c r="R1110" s="63"/>
      <c r="S1110" s="63"/>
      <c r="T1110" s="63"/>
    </row>
    <row r="1111" spans="1:20" x14ac:dyDescent="0.2">
      <c r="A1111" s="85"/>
      <c r="B1111" s="85"/>
      <c r="C1111" s="85"/>
      <c r="D1111" s="85"/>
      <c r="E1111" s="85"/>
      <c r="F1111" s="85"/>
      <c r="G1111" s="85"/>
      <c r="H1111" s="85"/>
      <c r="K1111" s="63"/>
      <c r="L1111" s="63"/>
      <c r="M1111" s="63"/>
      <c r="N1111" s="63"/>
      <c r="O1111" s="63"/>
      <c r="P1111" s="63"/>
      <c r="Q1111" s="63"/>
      <c r="R1111" s="63"/>
      <c r="S1111" s="63"/>
      <c r="T1111" s="63"/>
    </row>
    <row r="1112" spans="1:20" x14ac:dyDescent="0.2">
      <c r="A1112" s="85"/>
      <c r="B1112" s="85"/>
      <c r="C1112" s="85"/>
      <c r="D1112" s="85"/>
      <c r="E1112" s="85"/>
      <c r="F1112" s="85"/>
      <c r="G1112" s="85"/>
      <c r="H1112" s="85"/>
      <c r="K1112" s="63"/>
      <c r="L1112" s="63"/>
      <c r="M1112" s="63"/>
      <c r="N1112" s="63"/>
      <c r="O1112" s="63"/>
      <c r="P1112" s="63"/>
      <c r="Q1112" s="63"/>
      <c r="R1112" s="63"/>
      <c r="S1112" s="63"/>
      <c r="T1112" s="63"/>
    </row>
    <row r="1113" spans="1:20" x14ac:dyDescent="0.2">
      <c r="A1113" s="85"/>
      <c r="B1113" s="85"/>
      <c r="C1113" s="85"/>
      <c r="D1113" s="85"/>
      <c r="E1113" s="85"/>
      <c r="F1113" s="85"/>
      <c r="G1113" s="85"/>
      <c r="H1113" s="85"/>
      <c r="K1113" s="63"/>
      <c r="L1113" s="63"/>
      <c r="M1113" s="63"/>
      <c r="N1113" s="63"/>
      <c r="O1113" s="63"/>
      <c r="P1113" s="63"/>
      <c r="Q1113" s="63"/>
      <c r="R1113" s="63"/>
      <c r="S1113" s="63"/>
      <c r="T1113" s="63"/>
    </row>
    <row r="1114" spans="1:20" x14ac:dyDescent="0.2">
      <c r="A1114" s="85"/>
      <c r="B1114" s="85"/>
      <c r="C1114" s="85"/>
      <c r="D1114" s="85"/>
      <c r="E1114" s="85"/>
      <c r="F1114" s="85"/>
      <c r="G1114" s="85"/>
      <c r="H1114" s="85"/>
      <c r="K1114" s="63"/>
      <c r="L1114" s="63"/>
      <c r="M1114" s="63"/>
      <c r="N1114" s="63"/>
      <c r="O1114" s="63"/>
      <c r="P1114" s="63"/>
      <c r="Q1114" s="63"/>
      <c r="R1114" s="63"/>
      <c r="S1114" s="63"/>
      <c r="T1114" s="63"/>
    </row>
    <row r="1115" spans="1:20" x14ac:dyDescent="0.2">
      <c r="A1115" s="85"/>
      <c r="B1115" s="85"/>
      <c r="C1115" s="85"/>
      <c r="D1115" s="85"/>
      <c r="E1115" s="85"/>
      <c r="F1115" s="85"/>
      <c r="G1115" s="85"/>
      <c r="H1115" s="85"/>
      <c r="K1115" s="63"/>
      <c r="L1115" s="63"/>
      <c r="M1115" s="63"/>
      <c r="N1115" s="63"/>
      <c r="O1115" s="63"/>
      <c r="P1115" s="63"/>
      <c r="Q1115" s="63"/>
      <c r="R1115" s="63"/>
      <c r="S1115" s="63"/>
      <c r="T1115" s="63"/>
    </row>
    <row r="1116" spans="1:20" x14ac:dyDescent="0.2">
      <c r="A1116" s="85"/>
      <c r="B1116" s="85"/>
      <c r="C1116" s="85"/>
      <c r="D1116" s="85"/>
      <c r="E1116" s="85"/>
      <c r="F1116" s="85"/>
      <c r="G1116" s="85"/>
      <c r="H1116" s="85"/>
      <c r="K1116" s="63"/>
      <c r="L1116" s="63"/>
      <c r="M1116" s="63"/>
      <c r="N1116" s="63"/>
      <c r="O1116" s="63"/>
      <c r="P1116" s="63"/>
      <c r="Q1116" s="63"/>
      <c r="R1116" s="63"/>
      <c r="S1116" s="63"/>
      <c r="T1116" s="63"/>
    </row>
    <row r="1117" spans="1:20" x14ac:dyDescent="0.2">
      <c r="A1117" s="85"/>
      <c r="B1117" s="85"/>
      <c r="C1117" s="85"/>
      <c r="D1117" s="85"/>
      <c r="E1117" s="85"/>
      <c r="F1117" s="85"/>
      <c r="G1117" s="85"/>
      <c r="H1117" s="85"/>
      <c r="K1117" s="63"/>
      <c r="L1117" s="63"/>
      <c r="M1117" s="63"/>
      <c r="N1117" s="63"/>
      <c r="O1117" s="63"/>
      <c r="P1117" s="63"/>
      <c r="Q1117" s="63"/>
      <c r="R1117" s="63"/>
      <c r="S1117" s="63"/>
      <c r="T1117" s="63"/>
    </row>
    <row r="1118" spans="1:20" x14ac:dyDescent="0.2">
      <c r="A1118" s="85"/>
      <c r="B1118" s="85"/>
      <c r="C1118" s="85"/>
      <c r="D1118" s="85"/>
      <c r="E1118" s="85"/>
      <c r="F1118" s="85"/>
      <c r="G1118" s="85"/>
      <c r="H1118" s="85"/>
      <c r="K1118" s="63"/>
      <c r="L1118" s="63"/>
      <c r="M1118" s="63"/>
      <c r="N1118" s="63"/>
      <c r="O1118" s="63"/>
      <c r="P1118" s="63"/>
      <c r="Q1118" s="63"/>
      <c r="R1118" s="63"/>
      <c r="S1118" s="63"/>
      <c r="T1118" s="63"/>
    </row>
    <row r="1119" spans="1:20" x14ac:dyDescent="0.2">
      <c r="A1119" s="85"/>
      <c r="B1119" s="85"/>
      <c r="C1119" s="85"/>
      <c r="D1119" s="85"/>
      <c r="E1119" s="85"/>
      <c r="F1119" s="85"/>
      <c r="G1119" s="85"/>
      <c r="H1119" s="85"/>
      <c r="K1119" s="63"/>
      <c r="L1119" s="63"/>
      <c r="M1119" s="63"/>
      <c r="N1119" s="63"/>
      <c r="O1119" s="63"/>
      <c r="P1119" s="63"/>
      <c r="Q1119" s="63"/>
      <c r="R1119" s="63"/>
      <c r="S1119" s="63"/>
      <c r="T1119" s="63"/>
    </row>
    <row r="1120" spans="1:20" x14ac:dyDescent="0.2">
      <c r="A1120" s="85"/>
      <c r="B1120" s="85"/>
      <c r="C1120" s="85"/>
      <c r="D1120" s="85"/>
      <c r="E1120" s="85"/>
      <c r="F1120" s="85"/>
      <c r="G1120" s="85"/>
      <c r="H1120" s="85"/>
      <c r="K1120" s="63"/>
      <c r="L1120" s="63"/>
      <c r="M1120" s="63"/>
      <c r="N1120" s="63"/>
      <c r="O1120" s="63"/>
      <c r="P1120" s="63"/>
      <c r="Q1120" s="63"/>
      <c r="R1120" s="63"/>
      <c r="S1120" s="63"/>
      <c r="T1120" s="63"/>
    </row>
    <row r="1121" spans="1:20" x14ac:dyDescent="0.2">
      <c r="A1121" s="85"/>
      <c r="B1121" s="85"/>
      <c r="C1121" s="85"/>
      <c r="D1121" s="85"/>
      <c r="E1121" s="85"/>
      <c r="F1121" s="85"/>
      <c r="G1121" s="85"/>
      <c r="H1121" s="85"/>
      <c r="K1121" s="63"/>
      <c r="L1121" s="63"/>
      <c r="M1121" s="63"/>
      <c r="N1121" s="63"/>
      <c r="O1121" s="63"/>
      <c r="P1121" s="63"/>
      <c r="Q1121" s="63"/>
      <c r="R1121" s="63"/>
      <c r="S1121" s="63"/>
      <c r="T1121" s="63"/>
    </row>
    <row r="1122" spans="1:20" x14ac:dyDescent="0.2">
      <c r="A1122" s="85"/>
      <c r="B1122" s="85"/>
      <c r="C1122" s="85"/>
      <c r="D1122" s="85"/>
      <c r="E1122" s="85"/>
      <c r="F1122" s="85"/>
      <c r="G1122" s="85"/>
      <c r="H1122" s="85"/>
      <c r="K1122" s="63"/>
      <c r="L1122" s="63"/>
      <c r="M1122" s="63"/>
      <c r="N1122" s="63"/>
      <c r="O1122" s="63"/>
      <c r="P1122" s="63"/>
      <c r="Q1122" s="63"/>
      <c r="R1122" s="63"/>
      <c r="S1122" s="63"/>
      <c r="T1122" s="63"/>
    </row>
    <row r="1123" spans="1:20" x14ac:dyDescent="0.2">
      <c r="A1123" s="85"/>
      <c r="B1123" s="85"/>
      <c r="C1123" s="85"/>
      <c r="D1123" s="85"/>
      <c r="E1123" s="85"/>
      <c r="F1123" s="85"/>
      <c r="G1123" s="85"/>
      <c r="H1123" s="85"/>
      <c r="K1123" s="63"/>
      <c r="L1123" s="63"/>
      <c r="M1123" s="63"/>
      <c r="N1123" s="63"/>
      <c r="O1123" s="63"/>
      <c r="P1123" s="63"/>
      <c r="Q1123" s="63"/>
      <c r="R1123" s="63"/>
      <c r="S1123" s="63"/>
      <c r="T1123" s="63"/>
    </row>
    <row r="1124" spans="1:20" x14ac:dyDescent="0.2">
      <c r="A1124" s="85"/>
      <c r="B1124" s="85"/>
      <c r="C1124" s="85"/>
      <c r="D1124" s="85"/>
      <c r="E1124" s="85"/>
      <c r="F1124" s="85"/>
      <c r="G1124" s="85"/>
      <c r="H1124" s="85"/>
      <c r="K1124" s="63"/>
      <c r="L1124" s="63"/>
      <c r="M1124" s="63"/>
      <c r="N1124" s="63"/>
      <c r="O1124" s="63"/>
      <c r="P1124" s="63"/>
      <c r="Q1124" s="63"/>
      <c r="R1124" s="63"/>
      <c r="S1124" s="63"/>
      <c r="T1124" s="63"/>
    </row>
    <row r="1125" spans="1:20" x14ac:dyDescent="0.2">
      <c r="A1125" s="85"/>
      <c r="B1125" s="85"/>
      <c r="C1125" s="85"/>
      <c r="D1125" s="85"/>
      <c r="E1125" s="85"/>
      <c r="F1125" s="85"/>
      <c r="G1125" s="85"/>
      <c r="H1125" s="85"/>
      <c r="K1125" s="63"/>
      <c r="L1125" s="63"/>
      <c r="M1125" s="63"/>
      <c r="N1125" s="63"/>
      <c r="O1125" s="63"/>
      <c r="P1125" s="63"/>
      <c r="Q1125" s="63"/>
      <c r="R1125" s="63"/>
      <c r="S1125" s="63"/>
      <c r="T1125" s="63"/>
    </row>
    <row r="1126" spans="1:20" x14ac:dyDescent="0.2">
      <c r="A1126" s="85"/>
      <c r="B1126" s="85"/>
      <c r="C1126" s="85"/>
      <c r="D1126" s="85"/>
      <c r="E1126" s="85"/>
      <c r="F1126" s="85"/>
      <c r="G1126" s="85"/>
      <c r="H1126" s="85"/>
      <c r="K1126" s="63"/>
      <c r="L1126" s="63"/>
      <c r="M1126" s="63"/>
      <c r="N1126" s="63"/>
      <c r="O1126" s="63"/>
      <c r="P1126" s="63"/>
      <c r="Q1126" s="63"/>
      <c r="R1126" s="63"/>
      <c r="S1126" s="63"/>
      <c r="T1126" s="63"/>
    </row>
    <row r="1127" spans="1:20" x14ac:dyDescent="0.2">
      <c r="A1127" s="85"/>
      <c r="B1127" s="85"/>
      <c r="C1127" s="85"/>
      <c r="D1127" s="85"/>
      <c r="E1127" s="85"/>
      <c r="F1127" s="85"/>
      <c r="G1127" s="85"/>
      <c r="H1127" s="85"/>
      <c r="K1127" s="63"/>
      <c r="L1127" s="63"/>
      <c r="M1127" s="63"/>
      <c r="N1127" s="63"/>
      <c r="O1127" s="63"/>
      <c r="P1127" s="63"/>
      <c r="Q1127" s="63"/>
      <c r="R1127" s="63"/>
      <c r="S1127" s="63"/>
      <c r="T1127" s="63"/>
    </row>
    <row r="1128" spans="1:20" x14ac:dyDescent="0.2">
      <c r="A1128" s="85"/>
      <c r="B1128" s="85"/>
      <c r="C1128" s="85"/>
      <c r="D1128" s="85"/>
      <c r="E1128" s="85"/>
      <c r="F1128" s="85"/>
      <c r="G1128" s="85"/>
      <c r="H1128" s="85"/>
      <c r="K1128" s="63"/>
      <c r="L1128" s="63"/>
      <c r="M1128" s="63"/>
      <c r="N1128" s="63"/>
      <c r="O1128" s="63"/>
      <c r="P1128" s="63"/>
      <c r="Q1128" s="63"/>
      <c r="R1128" s="63"/>
      <c r="S1128" s="63"/>
      <c r="T1128" s="63"/>
    </row>
    <row r="1129" spans="1:20" x14ac:dyDescent="0.2">
      <c r="A1129" s="85"/>
      <c r="B1129" s="85"/>
      <c r="C1129" s="85"/>
      <c r="D1129" s="85"/>
      <c r="E1129" s="85"/>
      <c r="F1129" s="85"/>
      <c r="G1129" s="85"/>
      <c r="H1129" s="85"/>
      <c r="K1129" s="63"/>
      <c r="L1129" s="63"/>
      <c r="M1129" s="63"/>
      <c r="N1129" s="63"/>
      <c r="O1129" s="63"/>
      <c r="P1129" s="63"/>
      <c r="Q1129" s="63"/>
      <c r="R1129" s="63"/>
      <c r="S1129" s="63"/>
      <c r="T1129" s="63"/>
    </row>
    <row r="1130" spans="1:20" x14ac:dyDescent="0.2">
      <c r="A1130" s="85"/>
      <c r="B1130" s="85"/>
      <c r="C1130" s="85"/>
      <c r="D1130" s="85"/>
      <c r="E1130" s="85"/>
      <c r="F1130" s="85"/>
      <c r="G1130" s="85"/>
      <c r="H1130" s="85"/>
      <c r="K1130" s="63"/>
      <c r="L1130" s="63"/>
      <c r="M1130" s="63"/>
      <c r="N1130" s="63"/>
      <c r="O1130" s="63"/>
      <c r="P1130" s="63"/>
      <c r="Q1130" s="63"/>
      <c r="R1130" s="63"/>
      <c r="S1130" s="63"/>
      <c r="T1130" s="63"/>
    </row>
    <row r="1131" spans="1:20" x14ac:dyDescent="0.2">
      <c r="A1131" s="85"/>
      <c r="B1131" s="85"/>
      <c r="C1131" s="85"/>
      <c r="D1131" s="85"/>
      <c r="E1131" s="85"/>
      <c r="F1131" s="85"/>
      <c r="G1131" s="85"/>
      <c r="H1131" s="85"/>
      <c r="K1131" s="63"/>
      <c r="L1131" s="63"/>
      <c r="M1131" s="63"/>
      <c r="N1131" s="63"/>
      <c r="O1131" s="63"/>
      <c r="P1131" s="63"/>
      <c r="Q1131" s="63"/>
      <c r="R1131" s="63"/>
      <c r="S1131" s="63"/>
      <c r="T1131" s="63"/>
    </row>
    <row r="1132" spans="1:20" x14ac:dyDescent="0.2">
      <c r="A1132" s="85"/>
      <c r="B1132" s="85"/>
      <c r="C1132" s="85"/>
      <c r="D1132" s="85"/>
      <c r="E1132" s="85"/>
      <c r="F1132" s="85"/>
      <c r="G1132" s="85"/>
      <c r="H1132" s="85"/>
      <c r="K1132" s="63"/>
      <c r="L1132" s="63"/>
      <c r="M1132" s="63"/>
      <c r="N1132" s="63"/>
      <c r="O1132" s="63"/>
      <c r="P1132" s="63"/>
      <c r="Q1132" s="63"/>
      <c r="R1132" s="63"/>
      <c r="S1132" s="63"/>
      <c r="T1132" s="63"/>
    </row>
    <row r="1133" spans="1:20" x14ac:dyDescent="0.2">
      <c r="A1133" s="85"/>
      <c r="B1133" s="85"/>
      <c r="C1133" s="85"/>
      <c r="D1133" s="85"/>
      <c r="E1133" s="85"/>
      <c r="F1133" s="85"/>
      <c r="G1133" s="85"/>
      <c r="H1133" s="85"/>
      <c r="K1133" s="63"/>
      <c r="L1133" s="63"/>
      <c r="M1133" s="63"/>
      <c r="N1133" s="63"/>
      <c r="O1133" s="63"/>
      <c r="P1133" s="63"/>
      <c r="Q1133" s="63"/>
      <c r="R1133" s="63"/>
      <c r="S1133" s="63"/>
      <c r="T1133" s="63"/>
    </row>
    <row r="1134" spans="1:20" x14ac:dyDescent="0.2">
      <c r="A1134" s="85"/>
      <c r="B1134" s="85"/>
      <c r="C1134" s="85"/>
      <c r="D1134" s="85"/>
      <c r="E1134" s="85"/>
      <c r="F1134" s="85"/>
      <c r="G1134" s="85"/>
      <c r="H1134" s="85"/>
      <c r="K1134" s="63"/>
      <c r="L1134" s="63"/>
      <c r="M1134" s="63"/>
      <c r="N1134" s="63"/>
      <c r="O1134" s="63"/>
      <c r="P1134" s="63"/>
      <c r="Q1134" s="63"/>
      <c r="R1134" s="63"/>
      <c r="S1134" s="63"/>
      <c r="T1134" s="63"/>
    </row>
    <row r="1135" spans="1:20" x14ac:dyDescent="0.2">
      <c r="A1135" s="85"/>
      <c r="B1135" s="85"/>
      <c r="C1135" s="85"/>
      <c r="D1135" s="85"/>
      <c r="E1135" s="85"/>
      <c r="F1135" s="85"/>
      <c r="G1135" s="85"/>
      <c r="H1135" s="85"/>
      <c r="K1135" s="63"/>
      <c r="L1135" s="63"/>
      <c r="M1135" s="63"/>
      <c r="N1135" s="63"/>
      <c r="O1135" s="63"/>
      <c r="P1135" s="63"/>
      <c r="Q1135" s="63"/>
      <c r="R1135" s="63"/>
      <c r="S1135" s="63"/>
      <c r="T1135" s="63"/>
    </row>
    <row r="1136" spans="1:20" x14ac:dyDescent="0.2">
      <c r="A1136" s="85"/>
      <c r="B1136" s="85"/>
      <c r="C1136" s="85"/>
      <c r="D1136" s="85"/>
      <c r="E1136" s="85"/>
      <c r="F1136" s="85"/>
      <c r="G1136" s="85"/>
      <c r="H1136" s="85"/>
      <c r="K1136" s="63"/>
      <c r="L1136" s="63"/>
      <c r="M1136" s="63"/>
      <c r="N1136" s="63"/>
      <c r="O1136" s="63"/>
      <c r="P1136" s="63"/>
      <c r="Q1136" s="63"/>
      <c r="R1136" s="63"/>
      <c r="S1136" s="63"/>
      <c r="T1136" s="63"/>
    </row>
    <row r="1137" spans="1:20" x14ac:dyDescent="0.2">
      <c r="A1137" s="85"/>
      <c r="B1137" s="85"/>
      <c r="C1137" s="85"/>
      <c r="D1137" s="85"/>
      <c r="E1137" s="85"/>
      <c r="F1137" s="85"/>
      <c r="G1137" s="85"/>
      <c r="H1137" s="85"/>
      <c r="K1137" s="63"/>
      <c r="L1137" s="63"/>
      <c r="M1137" s="63"/>
      <c r="N1137" s="63"/>
      <c r="O1137" s="63"/>
      <c r="P1137" s="63"/>
      <c r="Q1137" s="63"/>
      <c r="R1137" s="63"/>
      <c r="S1137" s="63"/>
      <c r="T1137" s="63"/>
    </row>
    <row r="1138" spans="1:20" x14ac:dyDescent="0.2">
      <c r="A1138" s="85"/>
      <c r="B1138" s="85"/>
      <c r="C1138" s="85"/>
      <c r="D1138" s="85"/>
      <c r="E1138" s="85"/>
      <c r="F1138" s="85"/>
      <c r="G1138" s="85"/>
      <c r="H1138" s="85"/>
      <c r="K1138" s="63"/>
      <c r="L1138" s="63"/>
      <c r="M1138" s="63"/>
      <c r="N1138" s="63"/>
      <c r="O1138" s="63"/>
      <c r="P1138" s="63"/>
      <c r="Q1138" s="63"/>
      <c r="R1138" s="63"/>
      <c r="S1138" s="63"/>
      <c r="T1138" s="63"/>
    </row>
    <row r="1139" spans="1:20" x14ac:dyDescent="0.2">
      <c r="A1139" s="85"/>
      <c r="B1139" s="85"/>
      <c r="C1139" s="85"/>
      <c r="D1139" s="85"/>
      <c r="E1139" s="85"/>
      <c r="F1139" s="85"/>
      <c r="G1139" s="85"/>
      <c r="H1139" s="85"/>
      <c r="K1139" s="63"/>
      <c r="L1139" s="63"/>
      <c r="M1139" s="63"/>
      <c r="N1139" s="63"/>
      <c r="O1139" s="63"/>
      <c r="P1139" s="63"/>
      <c r="Q1139" s="63"/>
      <c r="R1139" s="63"/>
      <c r="S1139" s="63"/>
      <c r="T1139" s="63"/>
    </row>
    <row r="1140" spans="1:20" x14ac:dyDescent="0.2">
      <c r="A1140" s="85"/>
      <c r="B1140" s="85"/>
      <c r="C1140" s="85"/>
      <c r="D1140" s="85"/>
      <c r="E1140" s="85"/>
      <c r="F1140" s="85"/>
      <c r="G1140" s="85"/>
      <c r="H1140" s="85"/>
      <c r="K1140" s="63"/>
      <c r="L1140" s="63"/>
      <c r="M1140" s="63"/>
      <c r="N1140" s="63"/>
      <c r="O1140" s="63"/>
      <c r="P1140" s="63"/>
      <c r="Q1140" s="63"/>
      <c r="R1140" s="63"/>
      <c r="S1140" s="63"/>
      <c r="T1140" s="63"/>
    </row>
    <row r="1141" spans="1:20" x14ac:dyDescent="0.2">
      <c r="A1141" s="85"/>
      <c r="B1141" s="85"/>
      <c r="C1141" s="85"/>
      <c r="D1141" s="85"/>
      <c r="E1141" s="85"/>
      <c r="F1141" s="85"/>
      <c r="G1141" s="85"/>
      <c r="H1141" s="85"/>
      <c r="K1141" s="63"/>
      <c r="L1141" s="63"/>
      <c r="M1141" s="63"/>
      <c r="N1141" s="63"/>
      <c r="O1141" s="63"/>
      <c r="P1141" s="63"/>
      <c r="Q1141" s="63"/>
      <c r="R1141" s="63"/>
      <c r="S1141" s="63"/>
      <c r="T1141" s="63"/>
    </row>
    <row r="1142" spans="1:20" x14ac:dyDescent="0.2">
      <c r="A1142" s="85"/>
      <c r="B1142" s="85"/>
      <c r="C1142" s="85"/>
      <c r="D1142" s="85"/>
      <c r="E1142" s="85"/>
      <c r="F1142" s="85"/>
      <c r="G1142" s="85"/>
      <c r="H1142" s="85"/>
      <c r="K1142" s="63"/>
      <c r="L1142" s="63"/>
      <c r="M1142" s="63"/>
      <c r="N1142" s="63"/>
      <c r="O1142" s="63"/>
      <c r="P1142" s="63"/>
      <c r="Q1142" s="63"/>
      <c r="R1142" s="63"/>
      <c r="S1142" s="63"/>
      <c r="T1142" s="63"/>
    </row>
    <row r="1143" spans="1:20" x14ac:dyDescent="0.2">
      <c r="A1143" s="85"/>
      <c r="B1143" s="85"/>
      <c r="C1143" s="85"/>
      <c r="D1143" s="85"/>
      <c r="E1143" s="85"/>
      <c r="F1143" s="85"/>
      <c r="G1143" s="85"/>
      <c r="H1143" s="85"/>
      <c r="K1143" s="63"/>
      <c r="L1143" s="63"/>
      <c r="M1143" s="63"/>
      <c r="N1143" s="63"/>
      <c r="O1143" s="63"/>
      <c r="P1143" s="63"/>
      <c r="Q1143" s="63"/>
      <c r="R1143" s="63"/>
      <c r="S1143" s="63"/>
      <c r="T1143" s="63"/>
    </row>
    <row r="1144" spans="1:20" x14ac:dyDescent="0.2">
      <c r="A1144" s="85"/>
      <c r="B1144" s="85"/>
      <c r="C1144" s="85"/>
      <c r="D1144" s="85"/>
      <c r="E1144" s="85"/>
      <c r="F1144" s="85"/>
      <c r="G1144" s="85"/>
      <c r="H1144" s="85"/>
      <c r="K1144" s="63"/>
      <c r="L1144" s="63"/>
      <c r="M1144" s="63"/>
      <c r="N1144" s="63"/>
      <c r="O1144" s="63"/>
      <c r="P1144" s="63"/>
      <c r="Q1144" s="63"/>
      <c r="R1144" s="63"/>
      <c r="S1144" s="63"/>
      <c r="T1144" s="63"/>
    </row>
    <row r="1145" spans="1:20" x14ac:dyDescent="0.2">
      <c r="A1145" s="85"/>
      <c r="B1145" s="85"/>
      <c r="C1145" s="85"/>
      <c r="D1145" s="85"/>
      <c r="E1145" s="85"/>
      <c r="F1145" s="85"/>
      <c r="G1145" s="85"/>
      <c r="H1145" s="85"/>
      <c r="K1145" s="63"/>
      <c r="L1145" s="63"/>
      <c r="M1145" s="63"/>
      <c r="N1145" s="63"/>
      <c r="O1145" s="63"/>
      <c r="P1145" s="63"/>
      <c r="Q1145" s="63"/>
      <c r="R1145" s="63"/>
      <c r="S1145" s="63"/>
      <c r="T1145" s="63"/>
    </row>
    <row r="1146" spans="1:20" x14ac:dyDescent="0.2">
      <c r="A1146" s="85"/>
      <c r="B1146" s="85"/>
      <c r="C1146" s="85"/>
      <c r="D1146" s="85"/>
      <c r="E1146" s="85"/>
      <c r="F1146" s="85"/>
      <c r="G1146" s="85"/>
      <c r="H1146" s="85"/>
      <c r="K1146" s="63"/>
      <c r="L1146" s="63"/>
      <c r="M1146" s="63"/>
      <c r="N1146" s="63"/>
      <c r="O1146" s="63"/>
      <c r="P1146" s="63"/>
      <c r="Q1146" s="63"/>
      <c r="R1146" s="63"/>
      <c r="S1146" s="63"/>
      <c r="T1146" s="63"/>
    </row>
    <row r="1147" spans="1:20" x14ac:dyDescent="0.2">
      <c r="A1147" s="85"/>
      <c r="B1147" s="85"/>
      <c r="C1147" s="85"/>
      <c r="D1147" s="85"/>
      <c r="E1147" s="85"/>
      <c r="F1147" s="85"/>
      <c r="G1147" s="85"/>
      <c r="H1147" s="85"/>
      <c r="K1147" s="63"/>
      <c r="L1147" s="63"/>
      <c r="M1147" s="63"/>
      <c r="N1147" s="63"/>
      <c r="O1147" s="63"/>
      <c r="P1147" s="63"/>
      <c r="Q1147" s="63"/>
      <c r="R1147" s="63"/>
      <c r="S1147" s="63"/>
      <c r="T1147" s="63"/>
    </row>
    <row r="1148" spans="1:20" x14ac:dyDescent="0.2">
      <c r="A1148" s="85"/>
      <c r="B1148" s="85"/>
      <c r="C1148" s="85"/>
      <c r="D1148" s="85"/>
      <c r="E1148" s="85"/>
      <c r="F1148" s="85"/>
      <c r="G1148" s="85"/>
      <c r="H1148" s="85"/>
      <c r="K1148" s="63"/>
      <c r="L1148" s="63"/>
      <c r="M1148" s="63"/>
      <c r="N1148" s="63"/>
      <c r="O1148" s="63"/>
      <c r="P1148" s="63"/>
      <c r="Q1148" s="63"/>
      <c r="R1148" s="63"/>
      <c r="S1148" s="63"/>
      <c r="T1148" s="63"/>
    </row>
    <row r="1149" spans="1:20" x14ac:dyDescent="0.2">
      <c r="A1149" s="85"/>
      <c r="B1149" s="85"/>
      <c r="C1149" s="85"/>
      <c r="D1149" s="85"/>
      <c r="E1149" s="85"/>
      <c r="F1149" s="85"/>
      <c r="G1149" s="85"/>
      <c r="H1149" s="85"/>
      <c r="K1149" s="63"/>
      <c r="L1149" s="63"/>
      <c r="M1149" s="63"/>
      <c r="N1149" s="63"/>
      <c r="O1149" s="63"/>
      <c r="P1149" s="63"/>
      <c r="Q1149" s="63"/>
      <c r="R1149" s="63"/>
      <c r="S1149" s="63"/>
      <c r="T1149" s="63"/>
    </row>
    <row r="1150" spans="1:20" x14ac:dyDescent="0.2">
      <c r="A1150" s="85"/>
      <c r="B1150" s="85"/>
      <c r="C1150" s="85"/>
      <c r="D1150" s="85"/>
      <c r="E1150" s="85"/>
      <c r="F1150" s="85"/>
      <c r="G1150" s="85"/>
      <c r="H1150" s="85"/>
      <c r="K1150" s="63"/>
      <c r="L1150" s="63"/>
      <c r="M1150" s="63"/>
      <c r="N1150" s="63"/>
      <c r="O1150" s="63"/>
      <c r="P1150" s="63"/>
      <c r="Q1150" s="63"/>
      <c r="R1150" s="63"/>
      <c r="S1150" s="63"/>
      <c r="T1150" s="63"/>
    </row>
    <row r="1151" spans="1:20" x14ac:dyDescent="0.2">
      <c r="A1151" s="85"/>
      <c r="B1151" s="85"/>
      <c r="C1151" s="85"/>
      <c r="D1151" s="85"/>
      <c r="E1151" s="85"/>
      <c r="F1151" s="85"/>
      <c r="G1151" s="85"/>
      <c r="H1151" s="85"/>
      <c r="K1151" s="63"/>
      <c r="L1151" s="63"/>
      <c r="M1151" s="63"/>
      <c r="N1151" s="63"/>
      <c r="O1151" s="63"/>
      <c r="P1151" s="63"/>
      <c r="Q1151" s="63"/>
      <c r="R1151" s="63"/>
      <c r="S1151" s="63"/>
      <c r="T1151" s="63"/>
    </row>
    <row r="1152" spans="1:20" x14ac:dyDescent="0.2">
      <c r="A1152" s="85"/>
      <c r="B1152" s="85"/>
      <c r="C1152" s="85"/>
      <c r="D1152" s="85"/>
      <c r="E1152" s="85"/>
      <c r="F1152" s="85"/>
      <c r="G1152" s="85"/>
      <c r="H1152" s="85"/>
      <c r="K1152" s="63"/>
      <c r="L1152" s="63"/>
      <c r="M1152" s="63"/>
      <c r="N1152" s="63"/>
      <c r="O1152" s="63"/>
      <c r="P1152" s="63"/>
      <c r="Q1152" s="63"/>
      <c r="R1152" s="63"/>
      <c r="S1152" s="63"/>
      <c r="T1152" s="63"/>
    </row>
    <row r="1153" spans="1:20" x14ac:dyDescent="0.2">
      <c r="A1153" s="85"/>
      <c r="B1153" s="85"/>
      <c r="C1153" s="85"/>
      <c r="D1153" s="85"/>
      <c r="E1153" s="85"/>
      <c r="F1153" s="85"/>
      <c r="G1153" s="85"/>
      <c r="H1153" s="85"/>
      <c r="K1153" s="63"/>
      <c r="L1153" s="63"/>
      <c r="M1153" s="63"/>
      <c r="N1153" s="63"/>
      <c r="O1153" s="63"/>
      <c r="P1153" s="63"/>
      <c r="Q1153" s="63"/>
      <c r="R1153" s="63"/>
      <c r="S1153" s="63"/>
      <c r="T1153" s="63"/>
    </row>
    <row r="1154" spans="1:20" x14ac:dyDescent="0.2">
      <c r="A1154" s="85"/>
      <c r="B1154" s="85"/>
      <c r="C1154" s="85"/>
      <c r="D1154" s="85"/>
      <c r="E1154" s="85"/>
      <c r="F1154" s="85"/>
      <c r="G1154" s="85"/>
      <c r="H1154" s="85"/>
      <c r="K1154" s="63"/>
      <c r="L1154" s="63"/>
      <c r="M1154" s="63"/>
      <c r="N1154" s="63"/>
      <c r="O1154" s="63"/>
      <c r="P1154" s="63"/>
      <c r="Q1154" s="63"/>
      <c r="R1154" s="63"/>
      <c r="S1154" s="63"/>
      <c r="T1154" s="63"/>
    </row>
    <row r="1155" spans="1:20" x14ac:dyDescent="0.2">
      <c r="A1155" s="85"/>
      <c r="B1155" s="85"/>
      <c r="C1155" s="85"/>
      <c r="D1155" s="85"/>
      <c r="E1155" s="85"/>
      <c r="F1155" s="85"/>
      <c r="G1155" s="85"/>
      <c r="H1155" s="85"/>
      <c r="K1155" s="63"/>
      <c r="L1155" s="63"/>
      <c r="M1155" s="63"/>
      <c r="N1155" s="63"/>
      <c r="O1155" s="63"/>
      <c r="P1155" s="63"/>
      <c r="Q1155" s="63"/>
      <c r="R1155" s="63"/>
      <c r="S1155" s="63"/>
      <c r="T1155" s="63"/>
    </row>
    <row r="1156" spans="1:20" x14ac:dyDescent="0.2">
      <c r="A1156" s="85"/>
      <c r="B1156" s="85"/>
      <c r="C1156" s="85"/>
      <c r="D1156" s="85"/>
      <c r="E1156" s="85"/>
      <c r="F1156" s="85"/>
      <c r="G1156" s="85"/>
      <c r="H1156" s="85"/>
      <c r="K1156" s="63"/>
      <c r="L1156" s="63"/>
      <c r="M1156" s="63"/>
      <c r="N1156" s="63"/>
      <c r="O1156" s="63"/>
      <c r="P1156" s="63"/>
      <c r="Q1156" s="63"/>
      <c r="R1156" s="63"/>
      <c r="S1156" s="63"/>
      <c r="T1156" s="63"/>
    </row>
    <row r="1157" spans="1:20" x14ac:dyDescent="0.2">
      <c r="A1157" s="85"/>
      <c r="B1157" s="85"/>
      <c r="C1157" s="85"/>
      <c r="D1157" s="85"/>
      <c r="E1157" s="85"/>
      <c r="F1157" s="85"/>
      <c r="G1157" s="85"/>
      <c r="H1157" s="85"/>
      <c r="K1157" s="63"/>
      <c r="L1157" s="63"/>
      <c r="M1157" s="63"/>
      <c r="N1157" s="63"/>
      <c r="O1157" s="63"/>
      <c r="P1157" s="63"/>
      <c r="Q1157" s="63"/>
      <c r="R1157" s="63"/>
      <c r="S1157" s="63"/>
      <c r="T1157" s="63"/>
    </row>
    <row r="1158" spans="1:20" x14ac:dyDescent="0.2">
      <c r="A1158" s="85"/>
      <c r="B1158" s="85"/>
      <c r="C1158" s="85"/>
      <c r="D1158" s="85"/>
      <c r="E1158" s="85"/>
      <c r="F1158" s="85"/>
      <c r="G1158" s="85"/>
      <c r="H1158" s="85"/>
      <c r="K1158" s="63"/>
      <c r="L1158" s="63"/>
      <c r="M1158" s="63"/>
      <c r="N1158" s="63"/>
      <c r="O1158" s="63"/>
      <c r="P1158" s="63"/>
      <c r="Q1158" s="63"/>
      <c r="R1158" s="63"/>
      <c r="S1158" s="63"/>
      <c r="T1158" s="63"/>
    </row>
    <row r="1159" spans="1:20" x14ac:dyDescent="0.2">
      <c r="A1159" s="85"/>
      <c r="B1159" s="85"/>
      <c r="C1159" s="85"/>
      <c r="D1159" s="85"/>
      <c r="E1159" s="85"/>
      <c r="F1159" s="85"/>
      <c r="G1159" s="85"/>
      <c r="H1159" s="85"/>
      <c r="K1159" s="63"/>
      <c r="L1159" s="63"/>
      <c r="M1159" s="63"/>
      <c r="N1159" s="63"/>
      <c r="O1159" s="63"/>
      <c r="P1159" s="63"/>
      <c r="Q1159" s="63"/>
      <c r="R1159" s="63"/>
      <c r="S1159" s="63"/>
      <c r="T1159" s="63"/>
    </row>
    <row r="1160" spans="1:20" x14ac:dyDescent="0.2">
      <c r="A1160" s="85"/>
      <c r="B1160" s="85"/>
      <c r="C1160" s="85"/>
      <c r="D1160" s="85"/>
      <c r="E1160" s="85"/>
      <c r="F1160" s="85"/>
      <c r="G1160" s="85"/>
      <c r="H1160" s="85"/>
      <c r="K1160" s="63"/>
      <c r="L1160" s="63"/>
      <c r="M1160" s="63"/>
      <c r="N1160" s="63"/>
      <c r="O1160" s="63"/>
      <c r="P1160" s="63"/>
      <c r="Q1160" s="63"/>
      <c r="R1160" s="63"/>
      <c r="S1160" s="63"/>
      <c r="T1160" s="63"/>
    </row>
    <row r="1161" spans="1:20" x14ac:dyDescent="0.2">
      <c r="A1161" s="85"/>
      <c r="B1161" s="85"/>
      <c r="C1161" s="85"/>
      <c r="D1161" s="85"/>
      <c r="E1161" s="85"/>
      <c r="F1161" s="85"/>
      <c r="G1161" s="85"/>
      <c r="H1161" s="85"/>
      <c r="K1161" s="63"/>
      <c r="L1161" s="63"/>
      <c r="M1161" s="63"/>
      <c r="N1161" s="63"/>
      <c r="O1161" s="63"/>
      <c r="P1161" s="63"/>
      <c r="Q1161" s="63"/>
      <c r="R1161" s="63"/>
      <c r="S1161" s="63"/>
      <c r="T1161" s="63"/>
    </row>
    <row r="1162" spans="1:20" x14ac:dyDescent="0.2">
      <c r="A1162" s="85"/>
      <c r="B1162" s="85"/>
      <c r="C1162" s="85"/>
      <c r="D1162" s="85"/>
      <c r="E1162" s="85"/>
      <c r="F1162" s="85"/>
      <c r="G1162" s="85"/>
      <c r="H1162" s="85"/>
      <c r="K1162" s="63"/>
      <c r="L1162" s="63"/>
      <c r="M1162" s="63"/>
      <c r="N1162" s="63"/>
      <c r="O1162" s="63"/>
      <c r="P1162" s="63"/>
      <c r="Q1162" s="63"/>
      <c r="R1162" s="63"/>
      <c r="S1162" s="63"/>
      <c r="T1162" s="63"/>
    </row>
    <row r="1163" spans="1:20" x14ac:dyDescent="0.2">
      <c r="A1163" s="85"/>
      <c r="B1163" s="85"/>
      <c r="C1163" s="85"/>
      <c r="D1163" s="85"/>
      <c r="E1163" s="85"/>
      <c r="F1163" s="85"/>
      <c r="G1163" s="85"/>
      <c r="H1163" s="85"/>
      <c r="K1163" s="63"/>
      <c r="L1163" s="63"/>
      <c r="M1163" s="63"/>
      <c r="N1163" s="63"/>
      <c r="O1163" s="63"/>
      <c r="P1163" s="63"/>
      <c r="Q1163" s="63"/>
      <c r="R1163" s="63"/>
      <c r="S1163" s="63"/>
      <c r="T1163" s="63"/>
    </row>
    <row r="1164" spans="1:20" x14ac:dyDescent="0.2">
      <c r="A1164" s="85"/>
      <c r="B1164" s="85"/>
      <c r="C1164" s="85"/>
      <c r="D1164" s="85"/>
      <c r="E1164" s="85"/>
      <c r="F1164" s="85"/>
      <c r="G1164" s="85"/>
      <c r="H1164" s="85"/>
      <c r="K1164" s="63"/>
      <c r="L1164" s="63"/>
      <c r="M1164" s="63"/>
      <c r="N1164" s="63"/>
      <c r="O1164" s="63"/>
      <c r="P1164" s="63"/>
      <c r="Q1164" s="63"/>
      <c r="R1164" s="63"/>
      <c r="S1164" s="63"/>
      <c r="T1164" s="63"/>
    </row>
    <row r="1165" spans="1:20" x14ac:dyDescent="0.2">
      <c r="A1165" s="85"/>
      <c r="B1165" s="85"/>
      <c r="C1165" s="85"/>
      <c r="D1165" s="85"/>
      <c r="E1165" s="85"/>
      <c r="F1165" s="85"/>
      <c r="G1165" s="85"/>
      <c r="H1165" s="85"/>
      <c r="K1165" s="63"/>
      <c r="L1165" s="63"/>
      <c r="M1165" s="63"/>
      <c r="N1165" s="63"/>
      <c r="O1165" s="63"/>
      <c r="P1165" s="63"/>
      <c r="Q1165" s="63"/>
      <c r="R1165" s="63"/>
      <c r="S1165" s="63"/>
      <c r="T1165" s="63"/>
    </row>
    <row r="1166" spans="1:20" x14ac:dyDescent="0.2">
      <c r="A1166" s="85"/>
      <c r="B1166" s="85"/>
      <c r="C1166" s="85"/>
      <c r="D1166" s="85"/>
      <c r="E1166" s="85"/>
      <c r="F1166" s="85"/>
      <c r="G1166" s="85"/>
      <c r="H1166" s="85"/>
      <c r="K1166" s="63"/>
      <c r="L1166" s="63"/>
      <c r="M1166" s="63"/>
      <c r="N1166" s="63"/>
      <c r="O1166" s="63"/>
      <c r="P1166" s="63"/>
      <c r="Q1166" s="63"/>
      <c r="R1166" s="63"/>
      <c r="S1166" s="63"/>
      <c r="T1166" s="63"/>
    </row>
    <row r="1167" spans="1:20" x14ac:dyDescent="0.2">
      <c r="A1167" s="85"/>
      <c r="B1167" s="85"/>
      <c r="C1167" s="85"/>
      <c r="D1167" s="85"/>
      <c r="E1167" s="85"/>
      <c r="F1167" s="85"/>
      <c r="G1167" s="85"/>
      <c r="H1167" s="85"/>
      <c r="K1167" s="63"/>
      <c r="L1167" s="63"/>
      <c r="M1167" s="63"/>
      <c r="N1167" s="63"/>
      <c r="O1167" s="63"/>
      <c r="P1167" s="63"/>
      <c r="Q1167" s="63"/>
      <c r="R1167" s="63"/>
      <c r="S1167" s="63"/>
      <c r="T1167" s="63"/>
    </row>
    <row r="1168" spans="1:20" x14ac:dyDescent="0.2">
      <c r="A1168" s="85"/>
      <c r="B1168" s="85"/>
      <c r="C1168" s="85"/>
      <c r="D1168" s="85"/>
      <c r="E1168" s="85"/>
      <c r="F1168" s="85"/>
      <c r="G1168" s="85"/>
      <c r="H1168" s="85"/>
      <c r="K1168" s="63"/>
      <c r="L1168" s="63"/>
      <c r="M1168" s="63"/>
      <c r="N1168" s="63"/>
      <c r="O1168" s="63"/>
      <c r="P1168" s="63"/>
      <c r="Q1168" s="63"/>
      <c r="R1168" s="63"/>
      <c r="S1168" s="63"/>
      <c r="T1168" s="63"/>
    </row>
    <row r="1169" spans="1:20" x14ac:dyDescent="0.2">
      <c r="A1169" s="85"/>
      <c r="B1169" s="85"/>
      <c r="C1169" s="85"/>
      <c r="D1169" s="85"/>
      <c r="E1169" s="85"/>
      <c r="F1169" s="85"/>
      <c r="G1169" s="85"/>
      <c r="H1169" s="85"/>
      <c r="K1169" s="63"/>
      <c r="L1169" s="63"/>
      <c r="M1169" s="63"/>
      <c r="N1169" s="63"/>
      <c r="O1169" s="63"/>
      <c r="P1169" s="63"/>
      <c r="Q1169" s="63"/>
      <c r="R1169" s="63"/>
      <c r="S1169" s="63"/>
      <c r="T1169" s="63"/>
    </row>
    <row r="1170" spans="1:20" x14ac:dyDescent="0.2">
      <c r="A1170" s="85"/>
      <c r="B1170" s="85"/>
      <c r="C1170" s="85"/>
      <c r="D1170" s="85"/>
      <c r="E1170" s="85"/>
      <c r="F1170" s="85"/>
      <c r="G1170" s="85"/>
      <c r="H1170" s="85"/>
      <c r="K1170" s="63"/>
      <c r="L1170" s="63"/>
      <c r="M1170" s="63"/>
      <c r="N1170" s="63"/>
      <c r="O1170" s="63"/>
      <c r="P1170" s="63"/>
      <c r="Q1170" s="63"/>
      <c r="R1170" s="63"/>
      <c r="S1170" s="63"/>
      <c r="T1170" s="63"/>
    </row>
    <row r="1171" spans="1:20" x14ac:dyDescent="0.2">
      <c r="A1171" s="85"/>
      <c r="B1171" s="85"/>
      <c r="C1171" s="85"/>
      <c r="D1171" s="85"/>
      <c r="E1171" s="85"/>
      <c r="F1171" s="85"/>
      <c r="G1171" s="85"/>
      <c r="H1171" s="85"/>
      <c r="K1171" s="63"/>
      <c r="L1171" s="63"/>
      <c r="M1171" s="63"/>
      <c r="N1171" s="63"/>
      <c r="O1171" s="63"/>
      <c r="P1171" s="63"/>
      <c r="Q1171" s="63"/>
      <c r="R1171" s="63"/>
      <c r="S1171" s="63"/>
      <c r="T1171" s="63"/>
    </row>
    <row r="1172" spans="1:20" x14ac:dyDescent="0.2">
      <c r="A1172" s="85"/>
      <c r="B1172" s="85"/>
      <c r="C1172" s="85"/>
      <c r="D1172" s="85"/>
      <c r="E1172" s="85"/>
      <c r="F1172" s="85"/>
      <c r="G1172" s="85"/>
      <c r="H1172" s="85"/>
      <c r="K1172" s="63"/>
      <c r="L1172" s="63"/>
      <c r="M1172" s="63"/>
      <c r="N1172" s="63"/>
      <c r="O1172" s="63"/>
      <c r="P1172" s="63"/>
      <c r="Q1172" s="63"/>
      <c r="R1172" s="63"/>
      <c r="S1172" s="63"/>
      <c r="T1172" s="63"/>
    </row>
    <row r="1173" spans="1:20" x14ac:dyDescent="0.2">
      <c r="A1173" s="85"/>
      <c r="B1173" s="85"/>
      <c r="C1173" s="85"/>
      <c r="D1173" s="85"/>
      <c r="E1173" s="85"/>
      <c r="F1173" s="85"/>
      <c r="G1173" s="85"/>
      <c r="H1173" s="85"/>
      <c r="K1173" s="63"/>
      <c r="L1173" s="63"/>
      <c r="M1173" s="63"/>
      <c r="N1173" s="63"/>
      <c r="O1173" s="63"/>
      <c r="P1173" s="63"/>
      <c r="Q1173" s="63"/>
      <c r="R1173" s="63"/>
      <c r="S1173" s="63"/>
      <c r="T1173" s="63"/>
    </row>
    <row r="1174" spans="1:20" x14ac:dyDescent="0.2">
      <c r="A1174" s="85"/>
      <c r="B1174" s="85"/>
      <c r="C1174" s="85"/>
      <c r="D1174" s="85"/>
      <c r="E1174" s="85"/>
      <c r="F1174" s="85"/>
      <c r="G1174" s="85"/>
      <c r="H1174" s="85"/>
      <c r="K1174" s="63"/>
      <c r="L1174" s="63"/>
      <c r="M1174" s="63"/>
      <c r="N1174" s="63"/>
      <c r="O1174" s="63"/>
      <c r="P1174" s="63"/>
      <c r="Q1174" s="63"/>
      <c r="R1174" s="63"/>
      <c r="S1174" s="63"/>
      <c r="T1174" s="63"/>
    </row>
    <row r="1175" spans="1:20" x14ac:dyDescent="0.2">
      <c r="A1175" s="85"/>
      <c r="B1175" s="85"/>
      <c r="C1175" s="85"/>
      <c r="D1175" s="85"/>
      <c r="E1175" s="85"/>
      <c r="F1175" s="85"/>
      <c r="G1175" s="85"/>
      <c r="H1175" s="85"/>
      <c r="K1175" s="63"/>
      <c r="L1175" s="63"/>
      <c r="M1175" s="63"/>
      <c r="N1175" s="63"/>
      <c r="O1175" s="63"/>
      <c r="P1175" s="63"/>
      <c r="Q1175" s="63"/>
      <c r="R1175" s="63"/>
      <c r="S1175" s="63"/>
      <c r="T1175" s="63"/>
    </row>
    <row r="1176" spans="1:20" x14ac:dyDescent="0.2">
      <c r="A1176" s="85"/>
      <c r="B1176" s="85"/>
      <c r="C1176" s="85"/>
      <c r="D1176" s="85"/>
      <c r="E1176" s="85"/>
      <c r="F1176" s="85"/>
      <c r="G1176" s="85"/>
      <c r="H1176" s="85"/>
      <c r="K1176" s="63"/>
      <c r="L1176" s="63"/>
      <c r="M1176" s="63"/>
      <c r="N1176" s="63"/>
      <c r="O1176" s="63"/>
      <c r="P1176" s="63"/>
      <c r="Q1176" s="63"/>
      <c r="R1176" s="63"/>
      <c r="S1176" s="63"/>
      <c r="T1176" s="63"/>
    </row>
    <row r="1177" spans="1:20" x14ac:dyDescent="0.2">
      <c r="A1177" s="85"/>
      <c r="B1177" s="85"/>
      <c r="C1177" s="85"/>
      <c r="D1177" s="85"/>
      <c r="E1177" s="85"/>
      <c r="F1177" s="85"/>
      <c r="G1177" s="85"/>
      <c r="H1177" s="85"/>
      <c r="K1177" s="63"/>
      <c r="L1177" s="63"/>
      <c r="M1177" s="63"/>
      <c r="N1177" s="63"/>
      <c r="O1177" s="63"/>
      <c r="P1177" s="63"/>
      <c r="Q1177" s="63"/>
      <c r="R1177" s="63"/>
      <c r="S1177" s="63"/>
      <c r="T1177" s="63"/>
    </row>
    <row r="1178" spans="1:20" x14ac:dyDescent="0.2">
      <c r="A1178" s="85"/>
      <c r="B1178" s="85"/>
      <c r="C1178" s="85"/>
      <c r="D1178" s="85"/>
      <c r="E1178" s="85"/>
      <c r="F1178" s="85"/>
      <c r="G1178" s="85"/>
      <c r="H1178" s="85"/>
      <c r="K1178" s="63"/>
      <c r="L1178" s="63"/>
      <c r="M1178" s="63"/>
      <c r="N1178" s="63"/>
      <c r="O1178" s="63"/>
      <c r="P1178" s="63"/>
      <c r="Q1178" s="63"/>
      <c r="R1178" s="63"/>
      <c r="S1178" s="63"/>
      <c r="T1178" s="63"/>
    </row>
    <row r="1179" spans="1:20" x14ac:dyDescent="0.2">
      <c r="A1179" s="85"/>
      <c r="B1179" s="85"/>
      <c r="C1179" s="85"/>
      <c r="D1179" s="85"/>
      <c r="E1179" s="85"/>
      <c r="F1179" s="85"/>
      <c r="G1179" s="85"/>
      <c r="H1179" s="85"/>
      <c r="K1179" s="63"/>
      <c r="L1179" s="63"/>
      <c r="M1179" s="63"/>
      <c r="N1179" s="63"/>
      <c r="O1179" s="63"/>
      <c r="P1179" s="63"/>
      <c r="Q1179" s="63"/>
      <c r="R1179" s="63"/>
      <c r="S1179" s="63"/>
      <c r="T1179" s="63"/>
    </row>
    <row r="1180" spans="1:20" x14ac:dyDescent="0.2">
      <c r="A1180" s="85"/>
      <c r="B1180" s="85"/>
      <c r="C1180" s="85"/>
      <c r="D1180" s="85"/>
      <c r="E1180" s="85"/>
      <c r="F1180" s="85"/>
      <c r="G1180" s="85"/>
      <c r="H1180" s="85"/>
      <c r="K1180" s="63"/>
      <c r="L1180" s="63"/>
      <c r="M1180" s="63"/>
      <c r="N1180" s="63"/>
      <c r="O1180" s="63"/>
      <c r="P1180" s="63"/>
      <c r="Q1180" s="63"/>
      <c r="R1180" s="63"/>
      <c r="S1180" s="63"/>
      <c r="T1180" s="63"/>
    </row>
    <row r="1181" spans="1:20" x14ac:dyDescent="0.2">
      <c r="A1181" s="85"/>
      <c r="B1181" s="85"/>
      <c r="C1181" s="85"/>
      <c r="D1181" s="85"/>
      <c r="E1181" s="85"/>
      <c r="F1181" s="85"/>
      <c r="G1181" s="85"/>
      <c r="H1181" s="85"/>
      <c r="K1181" s="63"/>
      <c r="L1181" s="63"/>
      <c r="M1181" s="63"/>
      <c r="N1181" s="63"/>
      <c r="O1181" s="63"/>
      <c r="P1181" s="63"/>
      <c r="Q1181" s="63"/>
      <c r="R1181" s="63"/>
      <c r="S1181" s="63"/>
      <c r="T1181" s="63"/>
    </row>
    <row r="1182" spans="1:20" x14ac:dyDescent="0.2">
      <c r="A1182" s="85"/>
      <c r="B1182" s="85"/>
      <c r="C1182" s="85"/>
      <c r="D1182" s="85"/>
      <c r="E1182" s="85"/>
      <c r="F1182" s="85"/>
      <c r="G1182" s="85"/>
      <c r="H1182" s="85"/>
      <c r="K1182" s="63"/>
      <c r="L1182" s="63"/>
      <c r="M1182" s="63"/>
      <c r="N1182" s="63"/>
      <c r="O1182" s="63"/>
      <c r="P1182" s="63"/>
      <c r="Q1182" s="63"/>
      <c r="R1182" s="63"/>
      <c r="S1182" s="63"/>
      <c r="T1182" s="63"/>
    </row>
    <row r="1183" spans="1:20" x14ac:dyDescent="0.2">
      <c r="A1183" s="85"/>
      <c r="B1183" s="85"/>
      <c r="C1183" s="85"/>
      <c r="D1183" s="85"/>
      <c r="E1183" s="85"/>
      <c r="F1183" s="85"/>
      <c r="G1183" s="85"/>
      <c r="H1183" s="85"/>
      <c r="K1183" s="63"/>
      <c r="L1183" s="63"/>
      <c r="M1183" s="63"/>
      <c r="N1183" s="63"/>
      <c r="O1183" s="63"/>
      <c r="P1183" s="63"/>
      <c r="Q1183" s="63"/>
      <c r="R1183" s="63"/>
      <c r="S1183" s="63"/>
      <c r="T1183" s="63"/>
    </row>
    <row r="1184" spans="1:20" x14ac:dyDescent="0.2">
      <c r="A1184" s="85"/>
      <c r="B1184" s="85"/>
      <c r="C1184" s="85"/>
      <c r="D1184" s="85"/>
      <c r="E1184" s="85"/>
      <c r="F1184" s="85"/>
      <c r="G1184" s="85"/>
      <c r="H1184" s="85"/>
      <c r="K1184" s="63"/>
      <c r="L1184" s="63"/>
      <c r="M1184" s="63"/>
      <c r="N1184" s="63"/>
      <c r="O1184" s="63"/>
      <c r="P1184" s="63"/>
      <c r="Q1184" s="63"/>
      <c r="R1184" s="63"/>
      <c r="S1184" s="63"/>
      <c r="T1184" s="63"/>
    </row>
    <row r="1185" spans="1:20" x14ac:dyDescent="0.2">
      <c r="A1185" s="85"/>
      <c r="B1185" s="85"/>
      <c r="C1185" s="85"/>
      <c r="D1185" s="85"/>
      <c r="E1185" s="85"/>
      <c r="F1185" s="85"/>
      <c r="G1185" s="85"/>
      <c r="H1185" s="85"/>
      <c r="K1185" s="63"/>
      <c r="L1185" s="63"/>
      <c r="M1185" s="63"/>
      <c r="N1185" s="63"/>
      <c r="O1185" s="63"/>
      <c r="P1185" s="63"/>
      <c r="Q1185" s="63"/>
      <c r="R1185" s="63"/>
      <c r="S1185" s="63"/>
      <c r="T1185" s="63"/>
    </row>
    <row r="1186" spans="1:20" x14ac:dyDescent="0.2">
      <c r="A1186" s="85"/>
      <c r="B1186" s="85"/>
      <c r="C1186" s="85"/>
      <c r="D1186" s="85"/>
      <c r="E1186" s="85"/>
      <c r="F1186" s="85"/>
      <c r="G1186" s="85"/>
      <c r="H1186" s="85"/>
      <c r="K1186" s="63"/>
      <c r="L1186" s="63"/>
      <c r="M1186" s="63"/>
      <c r="N1186" s="63"/>
      <c r="O1186" s="63"/>
      <c r="P1186" s="63"/>
      <c r="Q1186" s="63"/>
      <c r="R1186" s="63"/>
      <c r="S1186" s="63"/>
      <c r="T1186" s="63"/>
    </row>
    <row r="1187" spans="1:20" x14ac:dyDescent="0.2">
      <c r="A1187" s="85"/>
      <c r="B1187" s="85"/>
      <c r="C1187" s="85"/>
      <c r="D1187" s="85"/>
      <c r="E1187" s="85"/>
      <c r="F1187" s="85"/>
      <c r="G1187" s="85"/>
      <c r="H1187" s="85"/>
      <c r="K1187" s="63"/>
      <c r="L1187" s="63"/>
      <c r="M1187" s="63"/>
      <c r="N1187" s="63"/>
      <c r="O1187" s="63"/>
      <c r="P1187" s="63"/>
      <c r="Q1187" s="63"/>
      <c r="R1187" s="63"/>
      <c r="S1187" s="63"/>
      <c r="T1187" s="63"/>
    </row>
    <row r="1188" spans="1:20" x14ac:dyDescent="0.2">
      <c r="A1188" s="85"/>
      <c r="B1188" s="85"/>
      <c r="C1188" s="85"/>
      <c r="D1188" s="85"/>
      <c r="E1188" s="85"/>
      <c r="F1188" s="85"/>
      <c r="G1188" s="85"/>
      <c r="H1188" s="85"/>
      <c r="K1188" s="63"/>
      <c r="L1188" s="63"/>
      <c r="M1188" s="63"/>
      <c r="N1188" s="63"/>
      <c r="O1188" s="63"/>
      <c r="P1188" s="63"/>
      <c r="Q1188" s="63"/>
      <c r="R1188" s="63"/>
      <c r="S1188" s="63"/>
      <c r="T1188" s="63"/>
    </row>
    <row r="1189" spans="1:20" x14ac:dyDescent="0.2">
      <c r="A1189" s="85"/>
      <c r="B1189" s="85"/>
      <c r="C1189" s="85"/>
      <c r="D1189" s="85"/>
      <c r="E1189" s="85"/>
      <c r="F1189" s="85"/>
      <c r="G1189" s="85"/>
      <c r="H1189" s="85"/>
      <c r="K1189" s="63"/>
      <c r="L1189" s="63"/>
      <c r="M1189" s="63"/>
      <c r="N1189" s="63"/>
      <c r="O1189" s="63"/>
      <c r="P1189" s="63"/>
      <c r="Q1189" s="63"/>
      <c r="R1189" s="63"/>
      <c r="S1189" s="63"/>
      <c r="T1189" s="63"/>
    </row>
    <row r="1190" spans="1:20" x14ac:dyDescent="0.2">
      <c r="A1190" s="85"/>
      <c r="B1190" s="85"/>
      <c r="C1190" s="85"/>
      <c r="D1190" s="85"/>
      <c r="E1190" s="85"/>
      <c r="F1190" s="85"/>
      <c r="G1190" s="85"/>
      <c r="H1190" s="85"/>
      <c r="K1190" s="63"/>
      <c r="L1190" s="63"/>
      <c r="M1190" s="63"/>
      <c r="N1190" s="63"/>
      <c r="O1190" s="63"/>
      <c r="P1190" s="63"/>
      <c r="Q1190" s="63"/>
      <c r="R1190" s="63"/>
      <c r="S1190" s="63"/>
      <c r="T1190" s="63"/>
    </row>
    <row r="1191" spans="1:20" x14ac:dyDescent="0.2">
      <c r="A1191" s="85"/>
      <c r="B1191" s="85"/>
      <c r="C1191" s="85"/>
      <c r="D1191" s="85"/>
      <c r="E1191" s="85"/>
      <c r="F1191" s="85"/>
      <c r="G1191" s="85"/>
      <c r="H1191" s="85"/>
      <c r="K1191" s="63"/>
      <c r="L1191" s="63"/>
      <c r="M1191" s="63"/>
      <c r="N1191" s="63"/>
      <c r="O1191" s="63"/>
      <c r="P1191" s="63"/>
      <c r="Q1191" s="63"/>
      <c r="R1191" s="63"/>
      <c r="S1191" s="63"/>
      <c r="T1191" s="63"/>
    </row>
    <row r="1192" spans="1:20" x14ac:dyDescent="0.2">
      <c r="A1192" s="85"/>
      <c r="B1192" s="85"/>
      <c r="C1192" s="85"/>
      <c r="D1192" s="85"/>
      <c r="E1192" s="85"/>
      <c r="F1192" s="85"/>
      <c r="G1192" s="85"/>
      <c r="H1192" s="85"/>
      <c r="K1192" s="63"/>
      <c r="L1192" s="63"/>
      <c r="M1192" s="63"/>
      <c r="N1192" s="63"/>
      <c r="O1192" s="63"/>
      <c r="P1192" s="63"/>
      <c r="Q1192" s="63"/>
      <c r="R1192" s="63"/>
      <c r="S1192" s="63"/>
      <c r="T1192" s="63"/>
    </row>
    <row r="1193" spans="1:20" x14ac:dyDescent="0.2">
      <c r="A1193" s="85"/>
      <c r="B1193" s="85"/>
      <c r="C1193" s="85"/>
      <c r="D1193" s="85"/>
      <c r="E1193" s="85"/>
      <c r="F1193" s="85"/>
      <c r="G1193" s="85"/>
      <c r="H1193" s="85"/>
      <c r="K1193" s="63"/>
      <c r="L1193" s="63"/>
      <c r="M1193" s="63"/>
      <c r="N1193" s="63"/>
      <c r="O1193" s="63"/>
      <c r="P1193" s="63"/>
      <c r="Q1193" s="63"/>
      <c r="R1193" s="63"/>
      <c r="S1193" s="63"/>
      <c r="T1193" s="63"/>
    </row>
    <row r="1194" spans="1:20" x14ac:dyDescent="0.2">
      <c r="A1194" s="85"/>
      <c r="B1194" s="85"/>
      <c r="C1194" s="85"/>
      <c r="D1194" s="85"/>
      <c r="E1194" s="85"/>
      <c r="F1194" s="85"/>
      <c r="G1194" s="85"/>
      <c r="H1194" s="85"/>
      <c r="K1194" s="63"/>
      <c r="L1194" s="63"/>
      <c r="M1194" s="63"/>
      <c r="N1194" s="63"/>
      <c r="O1194" s="63"/>
      <c r="P1194" s="63"/>
      <c r="Q1194" s="63"/>
      <c r="R1194" s="63"/>
      <c r="S1194" s="63"/>
      <c r="T1194" s="63"/>
    </row>
    <row r="1195" spans="1:20" x14ac:dyDescent="0.2">
      <c r="A1195" s="85"/>
      <c r="B1195" s="85"/>
      <c r="C1195" s="85"/>
      <c r="D1195" s="85"/>
      <c r="E1195" s="85"/>
      <c r="F1195" s="85"/>
      <c r="G1195" s="85"/>
      <c r="H1195" s="85"/>
      <c r="K1195" s="63"/>
      <c r="L1195" s="63"/>
      <c r="M1195" s="63"/>
      <c r="N1195" s="63"/>
      <c r="O1195" s="63"/>
      <c r="P1195" s="63"/>
      <c r="Q1195" s="63"/>
      <c r="R1195" s="63"/>
      <c r="S1195" s="63"/>
      <c r="T1195" s="63"/>
    </row>
    <row r="1196" spans="1:20" x14ac:dyDescent="0.2">
      <c r="A1196" s="85"/>
      <c r="B1196" s="85"/>
      <c r="C1196" s="85"/>
      <c r="D1196" s="85"/>
      <c r="E1196" s="85"/>
      <c r="F1196" s="85"/>
      <c r="G1196" s="85"/>
      <c r="H1196" s="85"/>
      <c r="K1196" s="63"/>
      <c r="L1196" s="63"/>
      <c r="M1196" s="63"/>
      <c r="N1196" s="63"/>
      <c r="O1196" s="63"/>
      <c r="P1196" s="63"/>
      <c r="Q1196" s="63"/>
      <c r="R1196" s="63"/>
      <c r="S1196" s="63"/>
      <c r="T1196" s="63"/>
    </row>
    <row r="1197" spans="1:20" x14ac:dyDescent="0.2">
      <c r="A1197" s="85"/>
      <c r="B1197" s="85"/>
      <c r="C1197" s="85"/>
      <c r="D1197" s="85"/>
      <c r="E1197" s="85"/>
      <c r="F1197" s="85"/>
      <c r="G1197" s="85"/>
      <c r="H1197" s="85"/>
      <c r="K1197" s="63"/>
      <c r="L1197" s="63"/>
      <c r="M1197" s="63"/>
      <c r="N1197" s="63"/>
      <c r="O1197" s="63"/>
      <c r="P1197" s="63"/>
      <c r="Q1197" s="63"/>
      <c r="R1197" s="63"/>
      <c r="S1197" s="63"/>
      <c r="T1197" s="63"/>
    </row>
    <row r="1198" spans="1:20" x14ac:dyDescent="0.2">
      <c r="A1198" s="85"/>
      <c r="B1198" s="85"/>
      <c r="C1198" s="85"/>
      <c r="D1198" s="85"/>
      <c r="E1198" s="85"/>
      <c r="F1198" s="85"/>
      <c r="G1198" s="85"/>
      <c r="H1198" s="85"/>
      <c r="K1198" s="63"/>
      <c r="L1198" s="63"/>
      <c r="M1198" s="63"/>
      <c r="N1198" s="63"/>
      <c r="O1198" s="63"/>
      <c r="P1198" s="63"/>
      <c r="Q1198" s="63"/>
      <c r="R1198" s="63"/>
      <c r="S1198" s="63"/>
      <c r="T1198" s="63"/>
    </row>
    <row r="1199" spans="1:20" x14ac:dyDescent="0.2">
      <c r="A1199" s="85"/>
      <c r="B1199" s="85"/>
      <c r="C1199" s="85"/>
      <c r="D1199" s="85"/>
      <c r="E1199" s="85"/>
      <c r="F1199" s="85"/>
      <c r="G1199" s="85"/>
      <c r="H1199" s="85"/>
      <c r="K1199" s="63"/>
      <c r="L1199" s="63"/>
      <c r="M1199" s="63"/>
      <c r="N1199" s="63"/>
      <c r="O1199" s="63"/>
      <c r="P1199" s="63"/>
      <c r="Q1199" s="63"/>
      <c r="R1199" s="63"/>
      <c r="S1199" s="63"/>
      <c r="T1199" s="63"/>
    </row>
    <row r="1200" spans="1:20" x14ac:dyDescent="0.2">
      <c r="A1200" s="85"/>
      <c r="B1200" s="85"/>
      <c r="C1200" s="85"/>
      <c r="D1200" s="85"/>
      <c r="E1200" s="85"/>
      <c r="F1200" s="85"/>
      <c r="G1200" s="85"/>
      <c r="H1200" s="85"/>
      <c r="K1200" s="63"/>
      <c r="L1200" s="63"/>
      <c r="M1200" s="63"/>
      <c r="N1200" s="63"/>
      <c r="O1200" s="63"/>
      <c r="P1200" s="63"/>
      <c r="Q1200" s="63"/>
      <c r="R1200" s="63"/>
      <c r="S1200" s="63"/>
      <c r="T1200" s="63"/>
    </row>
    <row r="1201" spans="1:20" x14ac:dyDescent="0.2">
      <c r="A1201" s="85"/>
      <c r="B1201" s="85"/>
      <c r="C1201" s="85"/>
      <c r="D1201" s="85"/>
      <c r="E1201" s="85"/>
      <c r="F1201" s="85"/>
      <c r="G1201" s="85"/>
      <c r="H1201" s="85"/>
      <c r="K1201" s="63"/>
      <c r="L1201" s="63"/>
      <c r="M1201" s="63"/>
      <c r="N1201" s="63"/>
      <c r="O1201" s="63"/>
      <c r="P1201" s="63"/>
      <c r="Q1201" s="63"/>
      <c r="R1201" s="63"/>
      <c r="S1201" s="63"/>
      <c r="T1201" s="63"/>
    </row>
    <row r="1202" spans="1:20" x14ac:dyDescent="0.2">
      <c r="A1202" s="85"/>
      <c r="B1202" s="85"/>
      <c r="C1202" s="85"/>
      <c r="D1202" s="85"/>
      <c r="E1202" s="85"/>
      <c r="F1202" s="85"/>
      <c r="G1202" s="85"/>
      <c r="H1202" s="85"/>
      <c r="K1202" s="63"/>
      <c r="L1202" s="63"/>
      <c r="M1202" s="63"/>
      <c r="N1202" s="63"/>
      <c r="O1202" s="63"/>
      <c r="P1202" s="63"/>
      <c r="Q1202" s="63"/>
      <c r="R1202" s="63"/>
      <c r="S1202" s="63"/>
      <c r="T1202" s="63"/>
    </row>
    <row r="1203" spans="1:20" x14ac:dyDescent="0.2">
      <c r="A1203" s="85"/>
      <c r="B1203" s="85"/>
      <c r="C1203" s="85"/>
      <c r="D1203" s="85"/>
      <c r="E1203" s="85"/>
      <c r="F1203" s="85"/>
      <c r="G1203" s="85"/>
      <c r="H1203" s="85"/>
      <c r="K1203" s="63"/>
      <c r="L1203" s="63"/>
      <c r="M1203" s="63"/>
      <c r="N1203" s="63"/>
      <c r="O1203" s="63"/>
      <c r="P1203" s="63"/>
      <c r="Q1203" s="63"/>
      <c r="R1203" s="63"/>
      <c r="S1203" s="63"/>
      <c r="T1203" s="63"/>
    </row>
    <row r="1204" spans="1:20" x14ac:dyDescent="0.2">
      <c r="A1204" s="85"/>
      <c r="B1204" s="85"/>
      <c r="C1204" s="85"/>
      <c r="D1204" s="85"/>
      <c r="E1204" s="85"/>
      <c r="F1204" s="85"/>
      <c r="G1204" s="85"/>
      <c r="H1204" s="85"/>
      <c r="K1204" s="63"/>
      <c r="L1204" s="63"/>
      <c r="M1204" s="63"/>
      <c r="N1204" s="63"/>
      <c r="O1204" s="63"/>
      <c r="P1204" s="63"/>
      <c r="Q1204" s="63"/>
      <c r="R1204" s="63"/>
      <c r="S1204" s="63"/>
      <c r="T1204" s="63"/>
    </row>
    <row r="1205" spans="1:20" x14ac:dyDescent="0.2">
      <c r="A1205" s="85"/>
      <c r="B1205" s="85"/>
      <c r="C1205" s="85"/>
      <c r="D1205" s="85"/>
      <c r="E1205" s="85"/>
      <c r="F1205" s="85"/>
      <c r="G1205" s="85"/>
      <c r="H1205" s="85"/>
      <c r="K1205" s="63"/>
      <c r="L1205" s="63"/>
      <c r="M1205" s="63"/>
      <c r="N1205" s="63"/>
      <c r="O1205" s="63"/>
      <c r="P1205" s="63"/>
      <c r="Q1205" s="63"/>
      <c r="R1205" s="63"/>
      <c r="S1205" s="63"/>
      <c r="T1205" s="63"/>
    </row>
    <row r="1206" spans="1:20" x14ac:dyDescent="0.2">
      <c r="A1206" s="85"/>
      <c r="B1206" s="85"/>
      <c r="C1206" s="85"/>
      <c r="D1206" s="85"/>
      <c r="E1206" s="85"/>
      <c r="F1206" s="85"/>
      <c r="G1206" s="85"/>
      <c r="H1206" s="85"/>
      <c r="K1206" s="63"/>
      <c r="L1206" s="63"/>
      <c r="M1206" s="63"/>
      <c r="N1206" s="63"/>
      <c r="O1206" s="63"/>
      <c r="P1206" s="63"/>
      <c r="Q1206" s="63"/>
      <c r="R1206" s="63"/>
      <c r="S1206" s="63"/>
      <c r="T1206" s="63"/>
    </row>
    <row r="1207" spans="1:20" x14ac:dyDescent="0.2">
      <c r="A1207" s="85"/>
      <c r="B1207" s="85"/>
      <c r="C1207" s="85"/>
      <c r="D1207" s="85"/>
      <c r="E1207" s="85"/>
      <c r="F1207" s="85"/>
      <c r="G1207" s="85"/>
      <c r="H1207" s="85"/>
      <c r="K1207" s="63"/>
      <c r="L1207" s="63"/>
      <c r="M1207" s="63"/>
      <c r="N1207" s="63"/>
      <c r="O1207" s="63"/>
      <c r="P1207" s="63"/>
      <c r="Q1207" s="63"/>
      <c r="R1207" s="63"/>
      <c r="S1207" s="63"/>
      <c r="T1207" s="63"/>
    </row>
    <row r="1208" spans="1:20" x14ac:dyDescent="0.2">
      <c r="A1208" s="85"/>
      <c r="B1208" s="85"/>
      <c r="C1208" s="85"/>
      <c r="D1208" s="85"/>
      <c r="E1208" s="85"/>
      <c r="F1208" s="85"/>
      <c r="G1208" s="85"/>
      <c r="H1208" s="85"/>
      <c r="K1208" s="63"/>
      <c r="L1208" s="63"/>
      <c r="M1208" s="63"/>
      <c r="N1208" s="63"/>
      <c r="O1208" s="63"/>
      <c r="P1208" s="63"/>
      <c r="Q1208" s="63"/>
      <c r="R1208" s="63"/>
      <c r="S1208" s="63"/>
      <c r="T1208" s="63"/>
    </row>
    <row r="1209" spans="1:20" x14ac:dyDescent="0.2">
      <c r="A1209" s="85"/>
      <c r="B1209" s="85"/>
      <c r="C1209" s="85"/>
      <c r="D1209" s="85"/>
      <c r="E1209" s="85"/>
      <c r="F1209" s="85"/>
      <c r="G1209" s="85"/>
      <c r="H1209" s="85"/>
      <c r="K1209" s="63"/>
      <c r="L1209" s="63"/>
      <c r="M1209" s="63"/>
      <c r="N1209" s="63"/>
      <c r="O1209" s="63"/>
      <c r="P1209" s="63"/>
      <c r="Q1209" s="63"/>
      <c r="R1209" s="63"/>
      <c r="S1209" s="63"/>
      <c r="T1209" s="63"/>
    </row>
    <row r="1210" spans="1:20" x14ac:dyDescent="0.2">
      <c r="A1210" s="85"/>
      <c r="B1210" s="85"/>
      <c r="C1210" s="85"/>
      <c r="D1210" s="85"/>
      <c r="E1210" s="85"/>
      <c r="F1210" s="85"/>
      <c r="G1210" s="85"/>
      <c r="H1210" s="85"/>
      <c r="K1210" s="63"/>
      <c r="L1210" s="63"/>
      <c r="M1210" s="63"/>
      <c r="N1210" s="63"/>
      <c r="O1210" s="63"/>
      <c r="P1210" s="63"/>
      <c r="Q1210" s="63"/>
      <c r="R1210" s="63"/>
      <c r="S1210" s="63"/>
      <c r="T1210" s="63"/>
    </row>
    <row r="1211" spans="1:20" x14ac:dyDescent="0.2">
      <c r="A1211" s="85"/>
      <c r="B1211" s="85"/>
      <c r="C1211" s="85"/>
      <c r="D1211" s="85"/>
      <c r="E1211" s="85"/>
      <c r="F1211" s="85"/>
      <c r="G1211" s="85"/>
      <c r="H1211" s="85"/>
      <c r="K1211" s="63"/>
      <c r="L1211" s="63"/>
      <c r="M1211" s="63"/>
      <c r="N1211" s="63"/>
      <c r="O1211" s="63"/>
      <c r="P1211" s="63"/>
      <c r="Q1211" s="63"/>
      <c r="R1211" s="63"/>
      <c r="S1211" s="63"/>
      <c r="T1211" s="63"/>
    </row>
    <row r="1212" spans="1:20" x14ac:dyDescent="0.2">
      <c r="A1212" s="85"/>
      <c r="B1212" s="85"/>
      <c r="C1212" s="85"/>
      <c r="D1212" s="85"/>
      <c r="E1212" s="85"/>
      <c r="F1212" s="85"/>
      <c r="G1212" s="85"/>
      <c r="H1212" s="85"/>
      <c r="K1212" s="63"/>
      <c r="L1212" s="63"/>
      <c r="M1212" s="63"/>
      <c r="N1212" s="63"/>
      <c r="O1212" s="63"/>
      <c r="P1212" s="63"/>
      <c r="Q1212" s="63"/>
      <c r="R1212" s="63"/>
      <c r="S1212" s="63"/>
      <c r="T1212" s="63"/>
    </row>
    <row r="1213" spans="1:20" x14ac:dyDescent="0.2">
      <c r="A1213" s="85"/>
      <c r="B1213" s="85"/>
      <c r="C1213" s="85"/>
      <c r="D1213" s="85"/>
      <c r="E1213" s="85"/>
      <c r="F1213" s="85"/>
      <c r="G1213" s="85"/>
      <c r="H1213" s="85"/>
      <c r="K1213" s="63"/>
      <c r="L1213" s="63"/>
      <c r="M1213" s="63"/>
      <c r="N1213" s="63"/>
      <c r="O1213" s="63"/>
      <c r="P1213" s="63"/>
      <c r="Q1213" s="63"/>
      <c r="R1213" s="63"/>
      <c r="S1213" s="63"/>
      <c r="T1213" s="63"/>
    </row>
    <row r="1214" spans="1:20" x14ac:dyDescent="0.2">
      <c r="A1214" s="85"/>
      <c r="B1214" s="85"/>
      <c r="C1214" s="85"/>
      <c r="D1214" s="85"/>
      <c r="E1214" s="85"/>
      <c r="F1214" s="85"/>
      <c r="G1214" s="85"/>
      <c r="H1214" s="85"/>
      <c r="K1214" s="63"/>
      <c r="L1214" s="63"/>
      <c r="M1214" s="63"/>
      <c r="N1214" s="63"/>
      <c r="O1214" s="63"/>
      <c r="P1214" s="63"/>
      <c r="Q1214" s="63"/>
      <c r="R1214" s="63"/>
      <c r="S1214" s="63"/>
      <c r="T1214" s="63"/>
    </row>
    <row r="1215" spans="1:20" x14ac:dyDescent="0.2">
      <c r="A1215" s="85"/>
      <c r="B1215" s="85"/>
      <c r="C1215" s="85"/>
      <c r="D1215" s="85"/>
      <c r="E1215" s="85"/>
      <c r="F1215" s="85"/>
      <c r="G1215" s="85"/>
      <c r="H1215" s="85"/>
      <c r="K1215" s="63"/>
      <c r="L1215" s="63"/>
      <c r="M1215" s="63"/>
      <c r="N1215" s="63"/>
      <c r="O1215" s="63"/>
      <c r="P1215" s="63"/>
      <c r="Q1215" s="63"/>
      <c r="R1215" s="63"/>
      <c r="S1215" s="63"/>
      <c r="T1215" s="63"/>
    </row>
    <row r="1216" spans="1:20" x14ac:dyDescent="0.2">
      <c r="A1216" s="85"/>
      <c r="B1216" s="85"/>
      <c r="C1216" s="85"/>
      <c r="D1216" s="85"/>
      <c r="E1216" s="85"/>
      <c r="F1216" s="85"/>
      <c r="G1216" s="85"/>
      <c r="H1216" s="85"/>
      <c r="K1216" s="63"/>
      <c r="L1216" s="63"/>
      <c r="M1216" s="63"/>
      <c r="N1216" s="63"/>
      <c r="O1216" s="63"/>
      <c r="P1216" s="63"/>
      <c r="Q1216" s="63"/>
      <c r="R1216" s="63"/>
      <c r="S1216" s="63"/>
      <c r="T1216" s="63"/>
    </row>
    <row r="1217" spans="1:20" x14ac:dyDescent="0.2">
      <c r="A1217" s="85"/>
      <c r="B1217" s="85"/>
      <c r="C1217" s="85"/>
      <c r="D1217" s="85"/>
      <c r="E1217" s="85"/>
      <c r="F1217" s="85"/>
      <c r="G1217" s="85"/>
      <c r="H1217" s="85"/>
      <c r="K1217" s="63"/>
      <c r="L1217" s="63"/>
      <c r="M1217" s="63"/>
      <c r="N1217" s="63"/>
      <c r="O1217" s="63"/>
      <c r="P1217" s="63"/>
      <c r="Q1217" s="63"/>
      <c r="R1217" s="63"/>
      <c r="S1217" s="63"/>
      <c r="T1217" s="63"/>
    </row>
    <row r="1218" spans="1:20" x14ac:dyDescent="0.2">
      <c r="A1218" s="85"/>
      <c r="B1218" s="85"/>
      <c r="C1218" s="85"/>
      <c r="D1218" s="85"/>
      <c r="E1218" s="85"/>
      <c r="F1218" s="85"/>
      <c r="G1218" s="85"/>
      <c r="H1218" s="85"/>
      <c r="K1218" s="63"/>
      <c r="L1218" s="63"/>
      <c r="M1218" s="63"/>
      <c r="N1218" s="63"/>
      <c r="O1218" s="63"/>
      <c r="P1218" s="63"/>
      <c r="Q1218" s="63"/>
      <c r="R1218" s="63"/>
      <c r="S1218" s="63"/>
      <c r="T1218" s="63"/>
    </row>
    <row r="1219" spans="1:20" x14ac:dyDescent="0.2">
      <c r="A1219" s="85"/>
      <c r="B1219" s="85"/>
      <c r="C1219" s="85"/>
      <c r="D1219" s="85"/>
      <c r="E1219" s="85"/>
      <c r="F1219" s="85"/>
      <c r="G1219" s="85"/>
      <c r="H1219" s="85"/>
      <c r="K1219" s="63"/>
      <c r="L1219" s="63"/>
      <c r="M1219" s="63"/>
      <c r="N1219" s="63"/>
      <c r="O1219" s="63"/>
      <c r="P1219" s="63"/>
      <c r="Q1219" s="63"/>
      <c r="R1219" s="63"/>
      <c r="S1219" s="63"/>
      <c r="T1219" s="63"/>
    </row>
    <row r="1220" spans="1:20" x14ac:dyDescent="0.2">
      <c r="A1220" s="85"/>
      <c r="B1220" s="85"/>
      <c r="C1220" s="85"/>
      <c r="D1220" s="85"/>
      <c r="E1220" s="85"/>
      <c r="F1220" s="85"/>
      <c r="G1220" s="85"/>
      <c r="H1220" s="85"/>
      <c r="K1220" s="63"/>
      <c r="L1220" s="63"/>
      <c r="M1220" s="63"/>
      <c r="N1220" s="63"/>
      <c r="O1220" s="63"/>
      <c r="P1220" s="63"/>
      <c r="Q1220" s="63"/>
      <c r="R1220" s="63"/>
      <c r="S1220" s="63"/>
      <c r="T1220" s="63"/>
    </row>
    <row r="1221" spans="1:20" x14ac:dyDescent="0.2">
      <c r="A1221" s="85"/>
      <c r="B1221" s="85"/>
      <c r="C1221" s="85"/>
      <c r="D1221" s="85"/>
      <c r="E1221" s="85"/>
      <c r="F1221" s="85"/>
      <c r="G1221" s="85"/>
      <c r="H1221" s="85"/>
      <c r="K1221" s="63"/>
      <c r="L1221" s="63"/>
      <c r="M1221" s="63"/>
      <c r="N1221" s="63"/>
      <c r="O1221" s="63"/>
      <c r="P1221" s="63"/>
      <c r="Q1221" s="63"/>
      <c r="R1221" s="63"/>
      <c r="S1221" s="63"/>
      <c r="T1221" s="63"/>
    </row>
    <row r="1222" spans="1:20" x14ac:dyDescent="0.2">
      <c r="A1222" s="85"/>
      <c r="B1222" s="85"/>
      <c r="C1222" s="85"/>
      <c r="D1222" s="85"/>
      <c r="E1222" s="85"/>
      <c r="F1222" s="85"/>
      <c r="G1222" s="85"/>
      <c r="H1222" s="85"/>
      <c r="K1222" s="63"/>
      <c r="L1222" s="63"/>
      <c r="M1222" s="63"/>
      <c r="N1222" s="63"/>
      <c r="O1222" s="63"/>
      <c r="P1222" s="63"/>
      <c r="Q1222" s="63"/>
      <c r="R1222" s="63"/>
      <c r="S1222" s="63"/>
      <c r="T1222" s="63"/>
    </row>
    <row r="1223" spans="1:20" x14ac:dyDescent="0.2">
      <c r="A1223" s="85"/>
      <c r="B1223" s="85"/>
      <c r="C1223" s="85"/>
      <c r="D1223" s="85"/>
      <c r="E1223" s="85"/>
      <c r="F1223" s="85"/>
      <c r="G1223" s="85"/>
      <c r="H1223" s="85"/>
      <c r="K1223" s="63"/>
      <c r="L1223" s="63"/>
      <c r="M1223" s="63"/>
      <c r="N1223" s="63"/>
      <c r="O1223" s="63"/>
      <c r="P1223" s="63"/>
      <c r="Q1223" s="63"/>
      <c r="R1223" s="63"/>
      <c r="S1223" s="63"/>
      <c r="T1223" s="63"/>
    </row>
    <row r="1224" spans="1:20" x14ac:dyDescent="0.2">
      <c r="A1224" s="85"/>
      <c r="B1224" s="85"/>
      <c r="C1224" s="85"/>
      <c r="D1224" s="85"/>
      <c r="E1224" s="85"/>
      <c r="F1224" s="85"/>
      <c r="G1224" s="85"/>
      <c r="H1224" s="85"/>
      <c r="K1224" s="63"/>
      <c r="L1224" s="63"/>
      <c r="M1224" s="63"/>
      <c r="N1224" s="63"/>
      <c r="O1224" s="63"/>
      <c r="P1224" s="63"/>
      <c r="Q1224" s="63"/>
      <c r="R1224" s="63"/>
      <c r="S1224" s="63"/>
      <c r="T1224" s="63"/>
    </row>
    <row r="1225" spans="1:20" x14ac:dyDescent="0.2">
      <c r="A1225" s="85"/>
      <c r="B1225" s="85"/>
      <c r="C1225" s="85"/>
      <c r="D1225" s="85"/>
      <c r="E1225" s="85"/>
      <c r="F1225" s="85"/>
      <c r="G1225" s="85"/>
      <c r="H1225" s="85"/>
      <c r="K1225" s="63"/>
      <c r="L1225" s="63"/>
      <c r="M1225" s="63"/>
      <c r="N1225" s="63"/>
      <c r="O1225" s="63"/>
      <c r="P1225" s="63"/>
      <c r="Q1225" s="63"/>
      <c r="R1225" s="63"/>
      <c r="S1225" s="63"/>
      <c r="T1225" s="63"/>
    </row>
    <row r="1226" spans="1:20" x14ac:dyDescent="0.2">
      <c r="A1226" s="85"/>
      <c r="B1226" s="85"/>
      <c r="C1226" s="85"/>
      <c r="D1226" s="85"/>
      <c r="E1226" s="85"/>
      <c r="F1226" s="85"/>
      <c r="G1226" s="85"/>
      <c r="H1226" s="85"/>
      <c r="K1226" s="63"/>
      <c r="L1226" s="63"/>
      <c r="M1226" s="63"/>
      <c r="N1226" s="63"/>
      <c r="O1226" s="63"/>
      <c r="P1226" s="63"/>
      <c r="Q1226" s="63"/>
      <c r="R1226" s="63"/>
      <c r="S1226" s="63"/>
      <c r="T1226" s="63"/>
    </row>
    <row r="1227" spans="1:20" x14ac:dyDescent="0.2">
      <c r="A1227" s="85"/>
      <c r="B1227" s="85"/>
      <c r="C1227" s="85"/>
      <c r="D1227" s="85"/>
      <c r="E1227" s="85"/>
      <c r="F1227" s="85"/>
      <c r="G1227" s="85"/>
      <c r="H1227" s="85"/>
      <c r="K1227" s="63"/>
      <c r="L1227" s="63"/>
      <c r="M1227" s="63"/>
      <c r="N1227" s="63"/>
      <c r="O1227" s="63"/>
      <c r="P1227" s="63"/>
      <c r="Q1227" s="63"/>
      <c r="R1227" s="63"/>
      <c r="S1227" s="63"/>
      <c r="T1227" s="63"/>
    </row>
    <row r="1228" spans="1:20" x14ac:dyDescent="0.2">
      <c r="A1228" s="85"/>
      <c r="B1228" s="85"/>
      <c r="C1228" s="85"/>
      <c r="D1228" s="85"/>
      <c r="E1228" s="85"/>
      <c r="F1228" s="85"/>
      <c r="G1228" s="85"/>
      <c r="H1228" s="85"/>
      <c r="K1228" s="63"/>
      <c r="L1228" s="63"/>
      <c r="M1228" s="63"/>
      <c r="N1228" s="63"/>
      <c r="O1228" s="63"/>
      <c r="P1228" s="63"/>
      <c r="Q1228" s="63"/>
      <c r="R1228" s="63"/>
      <c r="S1228" s="63"/>
      <c r="T1228" s="63"/>
    </row>
    <row r="1229" spans="1:20" x14ac:dyDescent="0.2">
      <c r="A1229" s="85"/>
      <c r="B1229" s="85"/>
      <c r="C1229" s="85"/>
      <c r="D1229" s="85"/>
      <c r="E1229" s="85"/>
      <c r="F1229" s="85"/>
      <c r="G1229" s="85"/>
      <c r="H1229" s="85"/>
      <c r="K1229" s="63"/>
      <c r="L1229" s="63"/>
      <c r="M1229" s="63"/>
      <c r="N1229" s="63"/>
      <c r="O1229" s="63"/>
      <c r="P1229" s="63"/>
      <c r="Q1229" s="63"/>
      <c r="R1229" s="63"/>
      <c r="S1229" s="63"/>
      <c r="T1229" s="63"/>
    </row>
    <row r="1230" spans="1:20" x14ac:dyDescent="0.2">
      <c r="A1230" s="85"/>
      <c r="B1230" s="85"/>
      <c r="C1230" s="85"/>
      <c r="D1230" s="85"/>
      <c r="E1230" s="85"/>
      <c r="F1230" s="85"/>
      <c r="G1230" s="85"/>
      <c r="H1230" s="85"/>
      <c r="K1230" s="63"/>
      <c r="L1230" s="63"/>
      <c r="M1230" s="63"/>
      <c r="N1230" s="63"/>
      <c r="O1230" s="63"/>
      <c r="P1230" s="63"/>
      <c r="Q1230" s="63"/>
      <c r="R1230" s="63"/>
      <c r="S1230" s="63"/>
      <c r="T1230" s="63"/>
    </row>
    <row r="1231" spans="1:20" x14ac:dyDescent="0.2">
      <c r="A1231" s="85"/>
      <c r="B1231" s="85"/>
      <c r="C1231" s="85"/>
      <c r="D1231" s="85"/>
      <c r="E1231" s="85"/>
      <c r="F1231" s="85"/>
      <c r="G1231" s="85"/>
      <c r="H1231" s="85"/>
      <c r="K1231" s="63"/>
      <c r="L1231" s="63"/>
      <c r="M1231" s="63"/>
      <c r="N1231" s="63"/>
      <c r="O1231" s="63"/>
      <c r="P1231" s="63"/>
      <c r="Q1231" s="63"/>
      <c r="R1231" s="63"/>
      <c r="S1231" s="63"/>
      <c r="T1231" s="63"/>
    </row>
    <row r="1232" spans="1:20" x14ac:dyDescent="0.2">
      <c r="A1232" s="85"/>
      <c r="B1232" s="85"/>
      <c r="C1232" s="85"/>
      <c r="D1232" s="85"/>
      <c r="E1232" s="85"/>
      <c r="F1232" s="85"/>
      <c r="G1232" s="85"/>
      <c r="H1232" s="85"/>
      <c r="K1232" s="63"/>
      <c r="L1232" s="63"/>
      <c r="M1232" s="63"/>
      <c r="N1232" s="63"/>
      <c r="O1232" s="63"/>
      <c r="P1232" s="63"/>
      <c r="Q1232" s="63"/>
      <c r="R1232" s="63"/>
      <c r="S1232" s="63"/>
      <c r="T1232" s="63"/>
    </row>
    <row r="1233" spans="1:20" x14ac:dyDescent="0.2">
      <c r="A1233" s="85"/>
      <c r="B1233" s="85"/>
      <c r="C1233" s="85"/>
      <c r="D1233" s="85"/>
      <c r="E1233" s="85"/>
      <c r="F1233" s="85"/>
      <c r="G1233" s="85"/>
      <c r="H1233" s="85"/>
      <c r="K1233" s="63"/>
      <c r="L1233" s="63"/>
      <c r="M1233" s="63"/>
      <c r="N1233" s="63"/>
      <c r="O1233" s="63"/>
      <c r="P1233" s="63"/>
      <c r="Q1233" s="63"/>
      <c r="R1233" s="63"/>
      <c r="S1233" s="63"/>
      <c r="T1233" s="63"/>
    </row>
    <row r="1234" spans="1:20" x14ac:dyDescent="0.2">
      <c r="A1234" s="85"/>
      <c r="B1234" s="85"/>
      <c r="C1234" s="85"/>
      <c r="D1234" s="85"/>
      <c r="E1234" s="85"/>
      <c r="F1234" s="85"/>
      <c r="G1234" s="85"/>
      <c r="H1234" s="85"/>
      <c r="K1234" s="63"/>
      <c r="L1234" s="63"/>
      <c r="M1234" s="63"/>
      <c r="N1234" s="63"/>
      <c r="O1234" s="63"/>
      <c r="P1234" s="63"/>
      <c r="Q1234" s="63"/>
      <c r="R1234" s="63"/>
      <c r="S1234" s="63"/>
      <c r="T1234" s="63"/>
    </row>
    <row r="1235" spans="1:20" x14ac:dyDescent="0.2">
      <c r="A1235" s="85"/>
      <c r="B1235" s="85"/>
      <c r="C1235" s="85"/>
      <c r="D1235" s="85"/>
      <c r="E1235" s="85"/>
      <c r="F1235" s="85"/>
      <c r="G1235" s="85"/>
      <c r="H1235" s="85"/>
      <c r="K1235" s="63"/>
      <c r="L1235" s="63"/>
      <c r="M1235" s="63"/>
      <c r="N1235" s="63"/>
      <c r="O1235" s="63"/>
      <c r="P1235" s="63"/>
      <c r="Q1235" s="63"/>
      <c r="R1235" s="63"/>
      <c r="S1235" s="63"/>
      <c r="T1235" s="63"/>
    </row>
    <row r="1236" spans="1:20" x14ac:dyDescent="0.2">
      <c r="A1236" s="85"/>
      <c r="B1236" s="85"/>
      <c r="C1236" s="85"/>
      <c r="D1236" s="85"/>
      <c r="E1236" s="85"/>
      <c r="F1236" s="85"/>
      <c r="G1236" s="85"/>
      <c r="H1236" s="85"/>
      <c r="K1236" s="63"/>
      <c r="L1236" s="63"/>
      <c r="M1236" s="63"/>
      <c r="N1236" s="63"/>
      <c r="O1236" s="63"/>
      <c r="P1236" s="63"/>
      <c r="Q1236" s="63"/>
      <c r="R1236" s="63"/>
      <c r="S1236" s="63"/>
      <c r="T1236" s="63"/>
    </row>
    <row r="1237" spans="1:20" x14ac:dyDescent="0.2">
      <c r="A1237" s="85"/>
      <c r="B1237" s="85"/>
      <c r="C1237" s="85"/>
      <c r="D1237" s="85"/>
      <c r="E1237" s="85"/>
      <c r="F1237" s="85"/>
      <c r="G1237" s="85"/>
      <c r="H1237" s="85"/>
      <c r="K1237" s="63"/>
      <c r="L1237" s="63"/>
      <c r="M1237" s="63"/>
      <c r="N1237" s="63"/>
      <c r="O1237" s="63"/>
      <c r="P1237" s="63"/>
      <c r="Q1237" s="63"/>
      <c r="R1237" s="63"/>
      <c r="S1237" s="63"/>
      <c r="T1237" s="63"/>
    </row>
    <row r="1238" spans="1:20" x14ac:dyDescent="0.2">
      <c r="A1238" s="85"/>
      <c r="B1238" s="85"/>
      <c r="C1238" s="85"/>
      <c r="D1238" s="85"/>
      <c r="E1238" s="85"/>
      <c r="F1238" s="85"/>
      <c r="G1238" s="85"/>
      <c r="H1238" s="85"/>
      <c r="K1238" s="63"/>
      <c r="L1238" s="63"/>
      <c r="M1238" s="63"/>
      <c r="N1238" s="63"/>
      <c r="O1238" s="63"/>
      <c r="P1238" s="63"/>
      <c r="Q1238" s="63"/>
      <c r="R1238" s="63"/>
      <c r="S1238" s="63"/>
      <c r="T1238" s="63"/>
    </row>
    <row r="1239" spans="1:20" x14ac:dyDescent="0.2">
      <c r="A1239" s="85"/>
      <c r="B1239" s="85"/>
      <c r="C1239" s="85"/>
      <c r="D1239" s="85"/>
      <c r="E1239" s="85"/>
      <c r="F1239" s="85"/>
      <c r="G1239" s="85"/>
      <c r="H1239" s="85"/>
      <c r="K1239" s="63"/>
      <c r="L1239" s="63"/>
      <c r="M1239" s="63"/>
      <c r="N1239" s="63"/>
      <c r="O1239" s="63"/>
      <c r="P1239" s="63"/>
      <c r="Q1239" s="63"/>
      <c r="R1239" s="63"/>
      <c r="S1239" s="63"/>
      <c r="T1239" s="63"/>
    </row>
    <row r="1240" spans="1:20" x14ac:dyDescent="0.2">
      <c r="A1240" s="85"/>
      <c r="B1240" s="85"/>
      <c r="C1240" s="85"/>
      <c r="D1240" s="85"/>
      <c r="E1240" s="85"/>
      <c r="F1240" s="85"/>
      <c r="G1240" s="85"/>
      <c r="H1240" s="85"/>
      <c r="K1240" s="63"/>
      <c r="L1240" s="63"/>
      <c r="M1240" s="63"/>
      <c r="N1240" s="63"/>
      <c r="O1240" s="63"/>
      <c r="P1240" s="63"/>
      <c r="Q1240" s="63"/>
      <c r="R1240" s="63"/>
      <c r="S1240" s="63"/>
      <c r="T1240" s="63"/>
    </row>
    <row r="1241" spans="1:20" x14ac:dyDescent="0.2">
      <c r="A1241" s="85"/>
      <c r="B1241" s="85"/>
      <c r="C1241" s="85"/>
      <c r="D1241" s="85"/>
      <c r="E1241" s="85"/>
      <c r="F1241" s="85"/>
      <c r="G1241" s="85"/>
      <c r="H1241" s="85"/>
      <c r="K1241" s="63"/>
      <c r="L1241" s="63"/>
      <c r="M1241" s="63"/>
      <c r="N1241" s="63"/>
      <c r="O1241" s="63"/>
      <c r="P1241" s="63"/>
      <c r="Q1241" s="63"/>
      <c r="R1241" s="63"/>
      <c r="S1241" s="63"/>
      <c r="T1241" s="63"/>
    </row>
    <row r="1242" spans="1:20" x14ac:dyDescent="0.2">
      <c r="A1242" s="85"/>
      <c r="B1242" s="85"/>
      <c r="C1242" s="85"/>
      <c r="D1242" s="85"/>
      <c r="E1242" s="85"/>
      <c r="F1242" s="85"/>
      <c r="G1242" s="85"/>
      <c r="H1242" s="85"/>
      <c r="K1242" s="63"/>
      <c r="L1242" s="63"/>
      <c r="M1242" s="63"/>
      <c r="N1242" s="63"/>
      <c r="O1242" s="63"/>
      <c r="P1242" s="63"/>
      <c r="Q1242" s="63"/>
      <c r="R1242" s="63"/>
      <c r="S1242" s="63"/>
      <c r="T1242" s="63"/>
    </row>
    <row r="1243" spans="1:20" x14ac:dyDescent="0.2">
      <c r="A1243" s="85"/>
      <c r="B1243" s="85"/>
      <c r="C1243" s="85"/>
      <c r="D1243" s="85"/>
      <c r="E1243" s="85"/>
      <c r="F1243" s="85"/>
      <c r="G1243" s="85"/>
      <c r="H1243" s="85"/>
      <c r="K1243" s="63"/>
      <c r="L1243" s="63"/>
      <c r="M1243" s="63"/>
      <c r="N1243" s="63"/>
      <c r="O1243" s="63"/>
      <c r="P1243" s="63"/>
      <c r="Q1243" s="63"/>
      <c r="R1243" s="63"/>
      <c r="S1243" s="63"/>
      <c r="T1243" s="63"/>
    </row>
    <row r="1244" spans="1:20" x14ac:dyDescent="0.2">
      <c r="A1244" s="85"/>
      <c r="B1244" s="85"/>
      <c r="C1244" s="85"/>
      <c r="D1244" s="85"/>
      <c r="E1244" s="85"/>
      <c r="F1244" s="85"/>
      <c r="G1244" s="85"/>
      <c r="H1244" s="85"/>
      <c r="K1244" s="63"/>
      <c r="L1244" s="63"/>
      <c r="M1244" s="63"/>
      <c r="N1244" s="63"/>
      <c r="O1244" s="63"/>
      <c r="P1244" s="63"/>
      <c r="Q1244" s="63"/>
      <c r="R1244" s="63"/>
      <c r="S1244" s="63"/>
      <c r="T1244" s="63"/>
    </row>
    <row r="1245" spans="1:20" x14ac:dyDescent="0.2">
      <c r="A1245" s="85"/>
      <c r="B1245" s="85"/>
      <c r="C1245" s="85"/>
      <c r="D1245" s="85"/>
      <c r="E1245" s="85"/>
      <c r="F1245" s="85"/>
      <c r="G1245" s="85"/>
      <c r="H1245" s="85"/>
      <c r="K1245" s="63"/>
      <c r="L1245" s="63"/>
      <c r="M1245" s="63"/>
      <c r="N1245" s="63"/>
      <c r="O1245" s="63"/>
      <c r="P1245" s="63"/>
      <c r="Q1245" s="63"/>
      <c r="R1245" s="63"/>
      <c r="S1245" s="63"/>
      <c r="T1245" s="63"/>
    </row>
    <row r="1246" spans="1:20" x14ac:dyDescent="0.2">
      <c r="A1246" s="85"/>
      <c r="B1246" s="85"/>
      <c r="C1246" s="85"/>
      <c r="D1246" s="85"/>
      <c r="E1246" s="85"/>
      <c r="F1246" s="85"/>
      <c r="G1246" s="85"/>
      <c r="H1246" s="85"/>
      <c r="K1246" s="63"/>
      <c r="L1246" s="63"/>
      <c r="M1246" s="63"/>
      <c r="N1246" s="63"/>
      <c r="O1246" s="63"/>
      <c r="P1246" s="63"/>
      <c r="Q1246" s="63"/>
      <c r="R1246" s="63"/>
      <c r="S1246" s="63"/>
      <c r="T1246" s="63"/>
    </row>
    <row r="1247" spans="1:20" x14ac:dyDescent="0.2">
      <c r="A1247" s="85"/>
      <c r="B1247" s="85"/>
      <c r="C1247" s="85"/>
      <c r="D1247" s="85"/>
      <c r="E1247" s="85"/>
      <c r="F1247" s="85"/>
      <c r="G1247" s="85"/>
      <c r="H1247" s="85"/>
      <c r="K1247" s="63"/>
      <c r="L1247" s="63"/>
      <c r="M1247" s="63"/>
      <c r="N1247" s="63"/>
      <c r="O1247" s="63"/>
      <c r="P1247" s="63"/>
      <c r="Q1247" s="63"/>
      <c r="R1247" s="63"/>
      <c r="S1247" s="63"/>
      <c r="T1247" s="63"/>
    </row>
    <row r="1248" spans="1:20" x14ac:dyDescent="0.2">
      <c r="A1248" s="85"/>
      <c r="B1248" s="85"/>
      <c r="C1248" s="85"/>
      <c r="D1248" s="85"/>
      <c r="E1248" s="85"/>
      <c r="F1248" s="85"/>
      <c r="G1248" s="85"/>
      <c r="H1248" s="85"/>
      <c r="K1248" s="63"/>
      <c r="L1248" s="63"/>
      <c r="M1248" s="63"/>
      <c r="N1248" s="63"/>
      <c r="O1248" s="63"/>
      <c r="P1248" s="63"/>
      <c r="Q1248" s="63"/>
      <c r="R1248" s="63"/>
      <c r="S1248" s="63"/>
      <c r="T1248" s="63"/>
    </row>
    <row r="1249" spans="1:20" x14ac:dyDescent="0.2">
      <c r="A1249" s="85"/>
      <c r="B1249" s="85"/>
      <c r="C1249" s="85"/>
      <c r="D1249" s="85"/>
      <c r="E1249" s="85"/>
      <c r="F1249" s="85"/>
      <c r="G1249" s="85"/>
      <c r="H1249" s="85"/>
      <c r="K1249" s="63"/>
      <c r="L1249" s="63"/>
      <c r="M1249" s="63"/>
      <c r="N1249" s="63"/>
      <c r="O1249" s="63"/>
      <c r="P1249" s="63"/>
      <c r="Q1249" s="63"/>
      <c r="R1249" s="63"/>
      <c r="S1249" s="63"/>
      <c r="T1249" s="63"/>
    </row>
    <row r="1250" spans="1:20" x14ac:dyDescent="0.2">
      <c r="A1250" s="85"/>
      <c r="B1250" s="85"/>
      <c r="C1250" s="85"/>
      <c r="D1250" s="85"/>
      <c r="E1250" s="85"/>
      <c r="F1250" s="85"/>
      <c r="G1250" s="85"/>
      <c r="H1250" s="85"/>
      <c r="K1250" s="63"/>
      <c r="L1250" s="63"/>
      <c r="M1250" s="63"/>
      <c r="N1250" s="63"/>
      <c r="O1250" s="63"/>
      <c r="P1250" s="63"/>
      <c r="Q1250" s="63"/>
      <c r="R1250" s="63"/>
      <c r="S1250" s="63"/>
      <c r="T1250" s="63"/>
    </row>
    <row r="1251" spans="1:20" x14ac:dyDescent="0.2">
      <c r="A1251" s="85"/>
      <c r="B1251" s="85"/>
      <c r="C1251" s="85"/>
      <c r="D1251" s="85"/>
      <c r="E1251" s="85"/>
      <c r="F1251" s="85"/>
      <c r="G1251" s="85"/>
      <c r="H1251" s="85"/>
      <c r="K1251" s="63"/>
      <c r="L1251" s="63"/>
      <c r="M1251" s="63"/>
      <c r="N1251" s="63"/>
      <c r="O1251" s="63"/>
      <c r="P1251" s="63"/>
      <c r="Q1251" s="63"/>
      <c r="R1251" s="63"/>
      <c r="S1251" s="63"/>
      <c r="T1251" s="63"/>
    </row>
    <row r="1252" spans="1:20" x14ac:dyDescent="0.2">
      <c r="A1252" s="85"/>
      <c r="B1252" s="85"/>
      <c r="C1252" s="85"/>
      <c r="D1252" s="85"/>
      <c r="E1252" s="85"/>
      <c r="F1252" s="85"/>
      <c r="G1252" s="85"/>
      <c r="H1252" s="85"/>
      <c r="K1252" s="63"/>
      <c r="L1252" s="63"/>
      <c r="M1252" s="63"/>
      <c r="N1252" s="63"/>
      <c r="O1252" s="63"/>
      <c r="P1252" s="63"/>
      <c r="Q1252" s="63"/>
      <c r="R1252" s="63"/>
      <c r="S1252" s="63"/>
      <c r="T1252" s="63"/>
    </row>
    <row r="1253" spans="1:20" x14ac:dyDescent="0.2">
      <c r="A1253" s="85"/>
      <c r="B1253" s="85"/>
      <c r="C1253" s="85"/>
      <c r="D1253" s="85"/>
      <c r="E1253" s="85"/>
      <c r="F1253" s="85"/>
      <c r="G1253" s="85"/>
      <c r="H1253" s="85"/>
      <c r="K1253" s="63"/>
      <c r="L1253" s="63"/>
      <c r="M1253" s="63"/>
      <c r="N1253" s="63"/>
      <c r="O1253" s="63"/>
      <c r="P1253" s="63"/>
      <c r="Q1253" s="63"/>
      <c r="R1253" s="63"/>
      <c r="S1253" s="63"/>
      <c r="T1253" s="63"/>
    </row>
    <row r="1254" spans="1:20" x14ac:dyDescent="0.2">
      <c r="A1254" s="85"/>
      <c r="B1254" s="85"/>
      <c r="C1254" s="85"/>
      <c r="D1254" s="85"/>
      <c r="E1254" s="85"/>
      <c r="F1254" s="85"/>
      <c r="G1254" s="85"/>
      <c r="H1254" s="85"/>
      <c r="K1254" s="63"/>
      <c r="L1254" s="63"/>
      <c r="M1254" s="63"/>
      <c r="N1254" s="63"/>
      <c r="O1254" s="63"/>
      <c r="P1254" s="63"/>
      <c r="Q1254" s="63"/>
      <c r="R1254" s="63"/>
      <c r="S1254" s="63"/>
      <c r="T1254" s="63"/>
    </row>
    <row r="1255" spans="1:20" x14ac:dyDescent="0.2">
      <c r="A1255" s="85"/>
      <c r="B1255" s="85"/>
      <c r="C1255" s="85"/>
      <c r="D1255" s="85"/>
      <c r="E1255" s="85"/>
      <c r="F1255" s="85"/>
      <c r="G1255" s="85"/>
      <c r="H1255" s="85"/>
      <c r="K1255" s="63"/>
      <c r="L1255" s="63"/>
      <c r="M1255" s="63"/>
      <c r="N1255" s="63"/>
      <c r="O1255" s="63"/>
      <c r="P1255" s="63"/>
      <c r="Q1255" s="63"/>
      <c r="R1255" s="63"/>
      <c r="S1255" s="63"/>
      <c r="T1255" s="63"/>
    </row>
    <row r="1256" spans="1:20" x14ac:dyDescent="0.2">
      <c r="A1256" s="85"/>
      <c r="B1256" s="85"/>
      <c r="C1256" s="85"/>
      <c r="D1256" s="85"/>
      <c r="E1256" s="85"/>
      <c r="F1256" s="85"/>
      <c r="G1256" s="85"/>
      <c r="H1256" s="85"/>
      <c r="K1256" s="63"/>
      <c r="L1256" s="63"/>
      <c r="M1256" s="63"/>
      <c r="N1256" s="63"/>
      <c r="O1256" s="63"/>
      <c r="P1256" s="63"/>
      <c r="Q1256" s="63"/>
      <c r="R1256" s="63"/>
      <c r="S1256" s="63"/>
      <c r="T1256" s="63"/>
    </row>
    <row r="1257" spans="1:20" x14ac:dyDescent="0.2">
      <c r="A1257" s="85"/>
      <c r="B1257" s="85"/>
      <c r="C1257" s="85"/>
      <c r="D1257" s="85"/>
      <c r="E1257" s="85"/>
      <c r="F1257" s="85"/>
      <c r="G1257" s="85"/>
      <c r="H1257" s="85"/>
      <c r="K1257" s="63"/>
      <c r="L1257" s="63"/>
      <c r="M1257" s="63"/>
      <c r="N1257" s="63"/>
      <c r="O1257" s="63"/>
      <c r="P1257" s="63"/>
      <c r="Q1257" s="63"/>
      <c r="R1257" s="63"/>
      <c r="S1257" s="63"/>
      <c r="T1257" s="63"/>
    </row>
    <row r="1258" spans="1:20" x14ac:dyDescent="0.2">
      <c r="A1258" s="85"/>
      <c r="B1258" s="85"/>
      <c r="C1258" s="85"/>
      <c r="D1258" s="85"/>
      <c r="E1258" s="85"/>
      <c r="F1258" s="85"/>
      <c r="G1258" s="85"/>
      <c r="H1258" s="85"/>
      <c r="K1258" s="63"/>
      <c r="L1258" s="63"/>
      <c r="M1258" s="63"/>
      <c r="N1258" s="63"/>
      <c r="O1258" s="63"/>
      <c r="P1258" s="63"/>
      <c r="Q1258" s="63"/>
      <c r="R1258" s="63"/>
      <c r="S1258" s="63"/>
      <c r="T1258" s="63"/>
    </row>
    <row r="1259" spans="1:20" x14ac:dyDescent="0.2">
      <c r="A1259" s="85"/>
      <c r="B1259" s="85"/>
      <c r="C1259" s="85"/>
      <c r="D1259" s="85"/>
      <c r="E1259" s="85"/>
      <c r="F1259" s="85"/>
      <c r="G1259" s="85"/>
      <c r="H1259" s="85"/>
      <c r="K1259" s="63"/>
      <c r="L1259" s="63"/>
      <c r="M1259" s="63"/>
      <c r="N1259" s="63"/>
      <c r="O1259" s="63"/>
      <c r="P1259" s="63"/>
      <c r="Q1259" s="63"/>
      <c r="R1259" s="63"/>
      <c r="S1259" s="63"/>
      <c r="T1259" s="63"/>
    </row>
    <row r="1260" spans="1:20" x14ac:dyDescent="0.2">
      <c r="A1260" s="85"/>
      <c r="B1260" s="85"/>
      <c r="C1260" s="85"/>
      <c r="D1260" s="85"/>
      <c r="E1260" s="85"/>
      <c r="F1260" s="85"/>
      <c r="G1260" s="85"/>
      <c r="H1260" s="85"/>
      <c r="K1260" s="63"/>
      <c r="L1260" s="63"/>
      <c r="M1260" s="63"/>
      <c r="N1260" s="63"/>
      <c r="O1260" s="63"/>
      <c r="P1260" s="63"/>
      <c r="Q1260" s="63"/>
      <c r="R1260" s="63"/>
      <c r="S1260" s="63"/>
      <c r="T1260" s="63"/>
    </row>
    <row r="1261" spans="1:20" x14ac:dyDescent="0.2">
      <c r="A1261" s="85"/>
      <c r="B1261" s="85"/>
      <c r="C1261" s="85"/>
      <c r="D1261" s="85"/>
      <c r="E1261" s="85"/>
      <c r="F1261" s="85"/>
      <c r="G1261" s="85"/>
      <c r="H1261" s="85"/>
      <c r="K1261" s="63"/>
      <c r="L1261" s="63"/>
      <c r="M1261" s="63"/>
      <c r="N1261" s="63"/>
      <c r="O1261" s="63"/>
      <c r="P1261" s="63"/>
      <c r="Q1261" s="63"/>
      <c r="R1261" s="63"/>
      <c r="S1261" s="63"/>
      <c r="T1261" s="63"/>
    </row>
    <row r="1262" spans="1:20" x14ac:dyDescent="0.2">
      <c r="A1262" s="85"/>
      <c r="B1262" s="85"/>
      <c r="C1262" s="85"/>
      <c r="D1262" s="85"/>
      <c r="E1262" s="85"/>
      <c r="F1262" s="85"/>
      <c r="G1262" s="85"/>
      <c r="H1262" s="85"/>
      <c r="K1262" s="63"/>
      <c r="L1262" s="63"/>
      <c r="M1262" s="63"/>
      <c r="N1262" s="63"/>
      <c r="O1262" s="63"/>
      <c r="P1262" s="63"/>
      <c r="Q1262" s="63"/>
      <c r="R1262" s="63"/>
      <c r="S1262" s="63"/>
      <c r="T1262" s="63"/>
    </row>
    <row r="1263" spans="1:20" x14ac:dyDescent="0.2">
      <c r="A1263" s="85"/>
      <c r="B1263" s="85"/>
      <c r="C1263" s="85"/>
      <c r="D1263" s="85"/>
      <c r="E1263" s="85"/>
      <c r="F1263" s="85"/>
      <c r="G1263" s="85"/>
      <c r="H1263" s="85"/>
      <c r="K1263" s="63"/>
      <c r="L1263" s="63"/>
      <c r="M1263" s="63"/>
      <c r="N1263" s="63"/>
      <c r="O1263" s="63"/>
      <c r="P1263" s="63"/>
      <c r="Q1263" s="63"/>
      <c r="R1263" s="63"/>
      <c r="S1263" s="63"/>
      <c r="T1263" s="63"/>
    </row>
    <row r="1264" spans="1:20" x14ac:dyDescent="0.2">
      <c r="A1264" s="85"/>
      <c r="B1264" s="85"/>
      <c r="C1264" s="85"/>
      <c r="D1264" s="85"/>
      <c r="E1264" s="85"/>
      <c r="F1264" s="85"/>
      <c r="G1264" s="85"/>
      <c r="H1264" s="85"/>
      <c r="K1264" s="63"/>
      <c r="L1264" s="63"/>
      <c r="M1264" s="63"/>
      <c r="N1264" s="63"/>
      <c r="O1264" s="63"/>
      <c r="P1264" s="63"/>
      <c r="Q1264" s="63"/>
      <c r="R1264" s="63"/>
      <c r="S1264" s="63"/>
      <c r="T1264" s="63"/>
    </row>
    <row r="1265" spans="1:20" x14ac:dyDescent="0.2">
      <c r="A1265" s="85"/>
      <c r="B1265" s="85"/>
      <c r="C1265" s="85"/>
      <c r="D1265" s="85"/>
      <c r="E1265" s="85"/>
      <c r="F1265" s="85"/>
      <c r="G1265" s="85"/>
      <c r="H1265" s="85"/>
      <c r="K1265" s="63"/>
      <c r="L1265" s="63"/>
      <c r="M1265" s="63"/>
      <c r="N1265" s="63"/>
      <c r="O1265" s="63"/>
      <c r="P1265" s="63"/>
      <c r="Q1265" s="63"/>
      <c r="R1265" s="63"/>
      <c r="S1265" s="63"/>
      <c r="T1265" s="63"/>
    </row>
    <row r="1266" spans="1:20" x14ac:dyDescent="0.2">
      <c r="A1266" s="85"/>
      <c r="B1266" s="85"/>
      <c r="C1266" s="85"/>
      <c r="D1266" s="85"/>
      <c r="E1266" s="85"/>
      <c r="F1266" s="85"/>
      <c r="G1266" s="85"/>
      <c r="H1266" s="85"/>
      <c r="K1266" s="63"/>
      <c r="L1266" s="63"/>
      <c r="M1266" s="63"/>
      <c r="N1266" s="63"/>
      <c r="O1266" s="63"/>
      <c r="P1266" s="63"/>
      <c r="Q1266" s="63"/>
      <c r="R1266" s="63"/>
      <c r="S1266" s="63"/>
      <c r="T1266" s="63"/>
    </row>
    <row r="1267" spans="1:20" x14ac:dyDescent="0.2">
      <c r="A1267" s="85"/>
      <c r="B1267" s="85"/>
      <c r="C1267" s="85"/>
      <c r="D1267" s="85"/>
      <c r="E1267" s="85"/>
      <c r="F1267" s="85"/>
      <c r="G1267" s="85"/>
      <c r="H1267" s="85"/>
      <c r="K1267" s="63"/>
      <c r="L1267" s="63"/>
      <c r="M1267" s="63"/>
      <c r="N1267" s="63"/>
      <c r="O1267" s="63"/>
      <c r="P1267" s="63"/>
      <c r="Q1267" s="63"/>
      <c r="R1267" s="63"/>
      <c r="S1267" s="63"/>
      <c r="T1267" s="63"/>
    </row>
    <row r="1268" spans="1:20" x14ac:dyDescent="0.2">
      <c r="A1268" s="85"/>
      <c r="B1268" s="85"/>
      <c r="C1268" s="85"/>
      <c r="D1268" s="85"/>
      <c r="E1268" s="85"/>
      <c r="F1268" s="85"/>
      <c r="G1268" s="85"/>
      <c r="H1268" s="85"/>
      <c r="K1268" s="63"/>
      <c r="L1268" s="63"/>
      <c r="M1268" s="63"/>
      <c r="N1268" s="63"/>
      <c r="O1268" s="63"/>
      <c r="P1268" s="63"/>
      <c r="Q1268" s="63"/>
      <c r="R1268" s="63"/>
      <c r="S1268" s="63"/>
      <c r="T1268" s="63"/>
    </row>
    <row r="1269" spans="1:20" x14ac:dyDescent="0.2">
      <c r="A1269" s="85"/>
      <c r="B1269" s="85"/>
      <c r="C1269" s="85"/>
      <c r="D1269" s="85"/>
      <c r="E1269" s="85"/>
      <c r="F1269" s="85"/>
      <c r="G1269" s="85"/>
      <c r="H1269" s="85"/>
      <c r="K1269" s="63"/>
      <c r="L1269" s="63"/>
      <c r="M1269" s="63"/>
      <c r="N1269" s="63"/>
      <c r="O1269" s="63"/>
      <c r="P1269" s="63"/>
      <c r="Q1269" s="63"/>
      <c r="R1269" s="63"/>
      <c r="S1269" s="63"/>
      <c r="T1269" s="63"/>
    </row>
    <row r="1270" spans="1:20" x14ac:dyDescent="0.2">
      <c r="A1270" s="85"/>
      <c r="B1270" s="85"/>
      <c r="C1270" s="85"/>
      <c r="D1270" s="85"/>
      <c r="E1270" s="85"/>
      <c r="F1270" s="85"/>
      <c r="G1270" s="85"/>
      <c r="H1270" s="85"/>
      <c r="K1270" s="63"/>
      <c r="L1270" s="63"/>
      <c r="M1270" s="63"/>
      <c r="N1270" s="63"/>
      <c r="O1270" s="63"/>
      <c r="P1270" s="63"/>
      <c r="Q1270" s="63"/>
      <c r="R1270" s="63"/>
      <c r="S1270" s="63"/>
      <c r="T1270" s="63"/>
    </row>
    <row r="1271" spans="1:20" x14ac:dyDescent="0.2">
      <c r="A1271" s="85"/>
      <c r="B1271" s="85"/>
      <c r="C1271" s="85"/>
      <c r="D1271" s="85"/>
      <c r="E1271" s="85"/>
      <c r="F1271" s="85"/>
      <c r="G1271" s="85"/>
      <c r="H1271" s="85"/>
      <c r="K1271" s="63"/>
      <c r="L1271" s="63"/>
      <c r="M1271" s="63"/>
      <c r="N1271" s="63"/>
      <c r="O1271" s="63"/>
      <c r="P1271" s="63"/>
      <c r="Q1271" s="63"/>
      <c r="R1271" s="63"/>
      <c r="S1271" s="63"/>
      <c r="T1271" s="63"/>
    </row>
    <row r="1272" spans="1:20" x14ac:dyDescent="0.2">
      <c r="A1272" s="85"/>
      <c r="B1272" s="85"/>
      <c r="C1272" s="85"/>
      <c r="D1272" s="85"/>
      <c r="E1272" s="85"/>
      <c r="F1272" s="85"/>
      <c r="G1272" s="85"/>
      <c r="H1272" s="85"/>
      <c r="K1272" s="63"/>
      <c r="L1272" s="63"/>
      <c r="M1272" s="63"/>
      <c r="N1272" s="63"/>
      <c r="O1272" s="63"/>
      <c r="P1272" s="63"/>
      <c r="Q1272" s="63"/>
      <c r="R1272" s="63"/>
      <c r="S1272" s="63"/>
      <c r="T1272" s="63"/>
    </row>
    <row r="1273" spans="1:20" x14ac:dyDescent="0.2">
      <c r="A1273" s="85"/>
      <c r="B1273" s="85"/>
      <c r="C1273" s="85"/>
      <c r="D1273" s="85"/>
      <c r="E1273" s="85"/>
      <c r="F1273" s="85"/>
      <c r="G1273" s="85"/>
      <c r="H1273" s="85"/>
      <c r="K1273" s="63"/>
      <c r="L1273" s="63"/>
      <c r="M1273" s="63"/>
      <c r="N1273" s="63"/>
      <c r="O1273" s="63"/>
      <c r="P1273" s="63"/>
      <c r="Q1273" s="63"/>
      <c r="R1273" s="63"/>
      <c r="S1273" s="63"/>
      <c r="T1273" s="63"/>
    </row>
    <row r="1274" spans="1:20" x14ac:dyDescent="0.2">
      <c r="A1274" s="85"/>
      <c r="B1274" s="85"/>
      <c r="C1274" s="85"/>
      <c r="D1274" s="85"/>
      <c r="E1274" s="85"/>
      <c r="F1274" s="85"/>
      <c r="G1274" s="85"/>
      <c r="H1274" s="85"/>
      <c r="K1274" s="63"/>
      <c r="L1274" s="63"/>
      <c r="M1274" s="63"/>
      <c r="N1274" s="63"/>
      <c r="O1274" s="63"/>
      <c r="P1274" s="63"/>
      <c r="Q1274" s="63"/>
      <c r="R1274" s="63"/>
      <c r="S1274" s="63"/>
      <c r="T1274" s="63"/>
    </row>
    <row r="1275" spans="1:20" x14ac:dyDescent="0.2">
      <c r="A1275" s="85"/>
      <c r="B1275" s="85"/>
      <c r="C1275" s="85"/>
      <c r="D1275" s="85"/>
      <c r="E1275" s="85"/>
      <c r="F1275" s="85"/>
      <c r="G1275" s="85"/>
      <c r="H1275" s="85"/>
      <c r="K1275" s="63"/>
      <c r="L1275" s="63"/>
      <c r="M1275" s="63"/>
      <c r="N1275" s="63"/>
      <c r="O1275" s="63"/>
      <c r="P1275" s="63"/>
      <c r="Q1275" s="63"/>
      <c r="R1275" s="63"/>
      <c r="S1275" s="63"/>
      <c r="T1275" s="63"/>
    </row>
    <row r="1276" spans="1:20" x14ac:dyDescent="0.2">
      <c r="A1276" s="85"/>
      <c r="B1276" s="85"/>
      <c r="C1276" s="85"/>
      <c r="D1276" s="85"/>
      <c r="E1276" s="85"/>
      <c r="F1276" s="85"/>
      <c r="G1276" s="85"/>
      <c r="H1276" s="85"/>
      <c r="K1276" s="63"/>
      <c r="L1276" s="63"/>
      <c r="M1276" s="63"/>
      <c r="N1276" s="63"/>
      <c r="O1276" s="63"/>
      <c r="P1276" s="63"/>
      <c r="Q1276" s="63"/>
      <c r="R1276" s="63"/>
      <c r="S1276" s="63"/>
      <c r="T1276" s="63"/>
    </row>
    <row r="1277" spans="1:20" x14ac:dyDescent="0.2">
      <c r="A1277" s="85"/>
      <c r="B1277" s="85"/>
      <c r="C1277" s="85"/>
      <c r="D1277" s="85"/>
      <c r="E1277" s="85"/>
      <c r="F1277" s="85"/>
      <c r="G1277" s="85"/>
      <c r="H1277" s="85"/>
      <c r="K1277" s="63"/>
      <c r="L1277" s="63"/>
      <c r="M1277" s="63"/>
      <c r="N1277" s="63"/>
      <c r="O1277" s="63"/>
      <c r="P1277" s="63"/>
      <c r="Q1277" s="63"/>
      <c r="R1277" s="63"/>
      <c r="S1277" s="63"/>
      <c r="T1277" s="63"/>
    </row>
    <row r="1278" spans="1:20" x14ac:dyDescent="0.2">
      <c r="A1278" s="85"/>
      <c r="B1278" s="85"/>
      <c r="C1278" s="85"/>
      <c r="D1278" s="85"/>
      <c r="E1278" s="85"/>
      <c r="F1278" s="85"/>
      <c r="G1278" s="85"/>
      <c r="H1278" s="85"/>
      <c r="K1278" s="63"/>
      <c r="L1278" s="63"/>
      <c r="M1278" s="63"/>
      <c r="N1278" s="63"/>
      <c r="O1278" s="63"/>
      <c r="P1278" s="63"/>
      <c r="Q1278" s="63"/>
      <c r="R1278" s="63"/>
      <c r="S1278" s="63"/>
      <c r="T1278" s="63"/>
    </row>
    <row r="1279" spans="1:20" x14ac:dyDescent="0.2">
      <c r="A1279" s="85"/>
      <c r="B1279" s="85"/>
      <c r="C1279" s="85"/>
      <c r="D1279" s="85"/>
      <c r="E1279" s="85"/>
      <c r="F1279" s="85"/>
      <c r="G1279" s="85"/>
      <c r="H1279" s="85"/>
      <c r="K1279" s="63"/>
      <c r="L1279" s="63"/>
      <c r="M1279" s="63"/>
      <c r="N1279" s="63"/>
      <c r="O1279" s="63"/>
      <c r="P1279" s="63"/>
      <c r="Q1279" s="63"/>
      <c r="R1279" s="63"/>
      <c r="S1279" s="63"/>
      <c r="T1279" s="63"/>
    </row>
    <row r="1280" spans="1:20" x14ac:dyDescent="0.2">
      <c r="A1280" s="85"/>
      <c r="B1280" s="85"/>
      <c r="C1280" s="85"/>
      <c r="D1280" s="85"/>
      <c r="E1280" s="85"/>
      <c r="F1280" s="85"/>
      <c r="G1280" s="85"/>
      <c r="H1280" s="85"/>
      <c r="K1280" s="63"/>
      <c r="L1280" s="63"/>
      <c r="M1280" s="63"/>
      <c r="N1280" s="63"/>
      <c r="O1280" s="63"/>
      <c r="P1280" s="63"/>
      <c r="Q1280" s="63"/>
      <c r="R1280" s="63"/>
      <c r="S1280" s="63"/>
      <c r="T1280" s="63"/>
    </row>
    <row r="1281" spans="1:20" x14ac:dyDescent="0.2">
      <c r="A1281" s="85"/>
      <c r="B1281" s="85"/>
      <c r="C1281" s="85"/>
      <c r="D1281" s="85"/>
      <c r="E1281" s="85"/>
      <c r="F1281" s="85"/>
      <c r="G1281" s="85"/>
      <c r="H1281" s="85"/>
      <c r="K1281" s="63"/>
      <c r="L1281" s="63"/>
      <c r="M1281" s="63"/>
      <c r="N1281" s="63"/>
      <c r="O1281" s="63"/>
      <c r="P1281" s="63"/>
      <c r="Q1281" s="63"/>
      <c r="R1281" s="63"/>
      <c r="S1281" s="63"/>
      <c r="T1281" s="63"/>
    </row>
    <row r="1282" spans="1:20" x14ac:dyDescent="0.2">
      <c r="A1282" s="85"/>
      <c r="B1282" s="85"/>
      <c r="C1282" s="85"/>
      <c r="D1282" s="85"/>
      <c r="E1282" s="85"/>
      <c r="F1282" s="85"/>
      <c r="G1282" s="85"/>
      <c r="H1282" s="85"/>
      <c r="K1282" s="63"/>
      <c r="L1282" s="63"/>
      <c r="M1282" s="63"/>
      <c r="N1282" s="63"/>
      <c r="O1282" s="63"/>
      <c r="P1282" s="63"/>
      <c r="Q1282" s="63"/>
      <c r="R1282" s="63"/>
      <c r="S1282" s="63"/>
      <c r="T1282" s="63"/>
    </row>
    <row r="1283" spans="1:20" x14ac:dyDescent="0.2">
      <c r="A1283" s="85"/>
      <c r="B1283" s="85"/>
      <c r="C1283" s="85"/>
      <c r="D1283" s="85"/>
      <c r="E1283" s="85"/>
      <c r="F1283" s="85"/>
      <c r="G1283" s="85"/>
      <c r="H1283" s="85"/>
      <c r="K1283" s="63"/>
      <c r="L1283" s="63"/>
      <c r="M1283" s="63"/>
      <c r="N1283" s="63"/>
      <c r="O1283" s="63"/>
      <c r="P1283" s="63"/>
      <c r="Q1283" s="63"/>
      <c r="R1283" s="63"/>
      <c r="S1283" s="63"/>
      <c r="T1283" s="63"/>
    </row>
    <row r="1284" spans="1:20" x14ac:dyDescent="0.2">
      <c r="A1284" s="85"/>
      <c r="B1284" s="85"/>
      <c r="C1284" s="85"/>
      <c r="D1284" s="85"/>
      <c r="E1284" s="85"/>
      <c r="F1284" s="85"/>
      <c r="G1284" s="85"/>
      <c r="H1284" s="85"/>
      <c r="K1284" s="63"/>
      <c r="L1284" s="63"/>
      <c r="M1284" s="63"/>
      <c r="N1284" s="63"/>
      <c r="O1284" s="63"/>
      <c r="P1284" s="63"/>
      <c r="Q1284" s="63"/>
      <c r="R1284" s="63"/>
      <c r="S1284" s="63"/>
      <c r="T1284" s="63"/>
    </row>
    <row r="1285" spans="1:20" x14ac:dyDescent="0.2">
      <c r="A1285" s="85"/>
      <c r="B1285" s="85"/>
      <c r="C1285" s="85"/>
      <c r="D1285" s="85"/>
      <c r="E1285" s="85"/>
      <c r="F1285" s="85"/>
      <c r="G1285" s="85"/>
      <c r="H1285" s="85"/>
      <c r="K1285" s="63"/>
      <c r="L1285" s="63"/>
      <c r="M1285" s="63"/>
      <c r="N1285" s="63"/>
      <c r="O1285" s="63"/>
      <c r="P1285" s="63"/>
      <c r="Q1285" s="63"/>
      <c r="R1285" s="63"/>
      <c r="S1285" s="63"/>
      <c r="T1285" s="63"/>
    </row>
    <row r="1286" spans="1:20" x14ac:dyDescent="0.2">
      <c r="A1286" s="85"/>
      <c r="B1286" s="85"/>
      <c r="C1286" s="85"/>
      <c r="D1286" s="85"/>
      <c r="E1286" s="85"/>
      <c r="F1286" s="85"/>
      <c r="G1286" s="85"/>
      <c r="H1286" s="85"/>
      <c r="K1286" s="63"/>
      <c r="L1286" s="63"/>
      <c r="M1286" s="63"/>
      <c r="N1286" s="63"/>
      <c r="O1286" s="63"/>
      <c r="P1286" s="63"/>
      <c r="Q1286" s="63"/>
      <c r="R1286" s="63"/>
      <c r="S1286" s="63"/>
      <c r="T1286" s="63"/>
    </row>
    <row r="1287" spans="1:20" x14ac:dyDescent="0.2">
      <c r="A1287" s="85"/>
      <c r="B1287" s="85"/>
      <c r="C1287" s="85"/>
      <c r="D1287" s="85"/>
      <c r="E1287" s="85"/>
      <c r="F1287" s="85"/>
      <c r="G1287" s="85"/>
      <c r="H1287" s="85"/>
      <c r="K1287" s="63"/>
      <c r="L1287" s="63"/>
      <c r="M1287" s="63"/>
      <c r="N1287" s="63"/>
      <c r="O1287" s="63"/>
      <c r="P1287" s="63"/>
      <c r="Q1287" s="63"/>
      <c r="R1287" s="63"/>
      <c r="S1287" s="63"/>
      <c r="T1287" s="63"/>
    </row>
    <row r="1288" spans="1:20" x14ac:dyDescent="0.2">
      <c r="A1288" s="85"/>
      <c r="B1288" s="85"/>
      <c r="C1288" s="85"/>
      <c r="D1288" s="85"/>
      <c r="E1288" s="85"/>
      <c r="F1288" s="85"/>
      <c r="G1288" s="85"/>
      <c r="H1288" s="85"/>
      <c r="K1288" s="63"/>
      <c r="L1288" s="63"/>
      <c r="M1288" s="63"/>
      <c r="N1288" s="63"/>
      <c r="O1288" s="63"/>
      <c r="P1288" s="63"/>
      <c r="Q1288" s="63"/>
      <c r="R1288" s="63"/>
      <c r="S1288" s="63"/>
      <c r="T1288" s="63"/>
    </row>
    <row r="1289" spans="1:20" x14ac:dyDescent="0.2">
      <c r="A1289" s="85"/>
      <c r="B1289" s="85"/>
      <c r="C1289" s="85"/>
      <c r="D1289" s="85"/>
      <c r="E1289" s="85"/>
      <c r="F1289" s="85"/>
      <c r="G1289" s="85"/>
      <c r="H1289" s="85"/>
      <c r="K1289" s="63"/>
      <c r="L1289" s="63"/>
      <c r="M1289" s="63"/>
      <c r="N1289" s="63"/>
      <c r="O1289" s="63"/>
      <c r="P1289" s="63"/>
      <c r="Q1289" s="63"/>
      <c r="R1289" s="63"/>
      <c r="S1289" s="63"/>
      <c r="T1289" s="63"/>
    </row>
    <row r="1290" spans="1:20" x14ac:dyDescent="0.2">
      <c r="A1290" s="85"/>
      <c r="B1290" s="85"/>
      <c r="C1290" s="85"/>
      <c r="D1290" s="85"/>
      <c r="E1290" s="85"/>
      <c r="F1290" s="85"/>
      <c r="G1290" s="85"/>
      <c r="H1290" s="85"/>
      <c r="K1290" s="63"/>
      <c r="L1290" s="63"/>
      <c r="M1290" s="63"/>
      <c r="N1290" s="63"/>
      <c r="O1290" s="63"/>
      <c r="P1290" s="63"/>
      <c r="Q1290" s="63"/>
      <c r="R1290" s="63"/>
      <c r="S1290" s="63"/>
      <c r="T1290" s="63"/>
    </row>
    <row r="1291" spans="1:20" x14ac:dyDescent="0.2">
      <c r="A1291" s="85"/>
      <c r="B1291" s="85"/>
      <c r="C1291" s="85"/>
      <c r="D1291" s="85"/>
      <c r="E1291" s="85"/>
      <c r="F1291" s="85"/>
      <c r="G1291" s="85"/>
      <c r="H1291" s="85"/>
      <c r="K1291" s="63"/>
      <c r="L1291" s="63"/>
      <c r="M1291" s="63"/>
      <c r="N1291" s="63"/>
      <c r="O1291" s="63"/>
      <c r="P1291" s="63"/>
      <c r="Q1291" s="63"/>
      <c r="R1291" s="63"/>
      <c r="S1291" s="63"/>
      <c r="T1291" s="63"/>
    </row>
    <row r="1292" spans="1:20" x14ac:dyDescent="0.2">
      <c r="A1292" s="85"/>
      <c r="B1292" s="85"/>
      <c r="C1292" s="85"/>
      <c r="D1292" s="85"/>
      <c r="E1292" s="85"/>
      <c r="F1292" s="85"/>
      <c r="G1292" s="85"/>
      <c r="H1292" s="85"/>
      <c r="K1292" s="63"/>
      <c r="L1292" s="63"/>
      <c r="M1292" s="63"/>
      <c r="N1292" s="63"/>
      <c r="O1292" s="63"/>
      <c r="P1292" s="63"/>
      <c r="Q1292" s="63"/>
      <c r="R1292" s="63"/>
      <c r="S1292" s="63"/>
      <c r="T1292" s="63"/>
    </row>
    <row r="1293" spans="1:20" x14ac:dyDescent="0.2">
      <c r="A1293" s="85"/>
      <c r="B1293" s="85"/>
      <c r="C1293" s="85"/>
      <c r="D1293" s="85"/>
      <c r="E1293" s="85"/>
      <c r="F1293" s="85"/>
      <c r="G1293" s="85"/>
      <c r="H1293" s="85"/>
      <c r="K1293" s="63"/>
      <c r="L1293" s="63"/>
      <c r="M1293" s="63"/>
      <c r="N1293" s="63"/>
      <c r="O1293" s="63"/>
      <c r="P1293" s="63"/>
      <c r="Q1293" s="63"/>
      <c r="R1293" s="63"/>
      <c r="S1293" s="63"/>
      <c r="T1293" s="63"/>
    </row>
    <row r="1294" spans="1:20" x14ac:dyDescent="0.2">
      <c r="A1294" s="85"/>
      <c r="B1294" s="85"/>
      <c r="C1294" s="85"/>
      <c r="D1294" s="85"/>
      <c r="E1294" s="85"/>
      <c r="F1294" s="85"/>
      <c r="G1294" s="85"/>
      <c r="H1294" s="85"/>
      <c r="K1294" s="63"/>
      <c r="L1294" s="63"/>
      <c r="M1294" s="63"/>
      <c r="N1294" s="63"/>
      <c r="O1294" s="63"/>
      <c r="P1294" s="63"/>
      <c r="Q1294" s="63"/>
      <c r="R1294" s="63"/>
      <c r="S1294" s="63"/>
      <c r="T1294" s="63"/>
    </row>
    <row r="1295" spans="1:20" x14ac:dyDescent="0.2">
      <c r="A1295" s="85"/>
      <c r="B1295" s="85"/>
      <c r="C1295" s="85"/>
      <c r="D1295" s="85"/>
      <c r="E1295" s="85"/>
      <c r="F1295" s="85"/>
      <c r="G1295" s="85"/>
      <c r="H1295" s="85"/>
      <c r="K1295" s="63"/>
      <c r="L1295" s="63"/>
      <c r="M1295" s="63"/>
      <c r="N1295" s="63"/>
      <c r="O1295" s="63"/>
      <c r="P1295" s="63"/>
      <c r="Q1295" s="63"/>
      <c r="R1295" s="63"/>
      <c r="S1295" s="63"/>
      <c r="T1295" s="63"/>
    </row>
    <row r="1296" spans="1:20" x14ac:dyDescent="0.2">
      <c r="A1296" s="85"/>
      <c r="B1296" s="85"/>
      <c r="C1296" s="85"/>
      <c r="D1296" s="85"/>
      <c r="E1296" s="85"/>
      <c r="F1296" s="85"/>
      <c r="G1296" s="85"/>
      <c r="H1296" s="85"/>
      <c r="K1296" s="63"/>
      <c r="L1296" s="63"/>
      <c r="M1296" s="63"/>
      <c r="N1296" s="63"/>
      <c r="O1296" s="63"/>
      <c r="P1296" s="63"/>
      <c r="Q1296" s="63"/>
      <c r="R1296" s="63"/>
      <c r="S1296" s="63"/>
      <c r="T1296" s="63"/>
    </row>
    <row r="1297" spans="1:20" x14ac:dyDescent="0.2">
      <c r="A1297" s="85"/>
      <c r="B1297" s="85"/>
      <c r="C1297" s="85"/>
      <c r="D1297" s="85"/>
      <c r="E1297" s="85"/>
      <c r="F1297" s="85"/>
      <c r="G1297" s="85"/>
      <c r="H1297" s="85"/>
      <c r="K1297" s="63"/>
      <c r="L1297" s="63"/>
      <c r="M1297" s="63"/>
      <c r="N1297" s="63"/>
      <c r="O1297" s="63"/>
      <c r="P1297" s="63"/>
      <c r="Q1297" s="63"/>
      <c r="R1297" s="63"/>
      <c r="S1297" s="63"/>
      <c r="T1297" s="63"/>
    </row>
    <row r="1298" spans="1:20" x14ac:dyDescent="0.2">
      <c r="A1298" s="85"/>
      <c r="B1298" s="85"/>
      <c r="C1298" s="85"/>
      <c r="D1298" s="85"/>
      <c r="E1298" s="85"/>
      <c r="F1298" s="85"/>
      <c r="G1298" s="85"/>
      <c r="H1298" s="85"/>
      <c r="K1298" s="63"/>
      <c r="L1298" s="63"/>
      <c r="M1298" s="63"/>
      <c r="N1298" s="63"/>
      <c r="O1298" s="63"/>
      <c r="P1298" s="63"/>
      <c r="Q1298" s="63"/>
      <c r="R1298" s="63"/>
      <c r="S1298" s="63"/>
      <c r="T1298" s="63"/>
    </row>
    <row r="1299" spans="1:20" x14ac:dyDescent="0.2">
      <c r="A1299" s="85"/>
      <c r="B1299" s="85"/>
      <c r="C1299" s="85"/>
      <c r="D1299" s="85"/>
      <c r="E1299" s="85"/>
      <c r="F1299" s="85"/>
      <c r="G1299" s="85"/>
      <c r="H1299" s="85"/>
      <c r="K1299" s="63"/>
      <c r="L1299" s="63"/>
      <c r="M1299" s="63"/>
      <c r="N1299" s="63"/>
      <c r="O1299" s="63"/>
      <c r="P1299" s="63"/>
      <c r="Q1299" s="63"/>
      <c r="R1299" s="63"/>
      <c r="S1299" s="63"/>
      <c r="T1299" s="63"/>
    </row>
    <row r="1300" spans="1:20" x14ac:dyDescent="0.2">
      <c r="A1300" s="85"/>
      <c r="B1300" s="85"/>
      <c r="C1300" s="85"/>
      <c r="D1300" s="85"/>
      <c r="E1300" s="85"/>
      <c r="F1300" s="85"/>
      <c r="G1300" s="85"/>
      <c r="H1300" s="85"/>
      <c r="K1300" s="63"/>
      <c r="L1300" s="63"/>
      <c r="M1300" s="63"/>
      <c r="N1300" s="63"/>
      <c r="O1300" s="63"/>
      <c r="P1300" s="63"/>
      <c r="Q1300" s="63"/>
      <c r="R1300" s="63"/>
      <c r="S1300" s="63"/>
      <c r="T1300" s="63"/>
    </row>
    <row r="1301" spans="1:20" x14ac:dyDescent="0.2">
      <c r="A1301" s="85"/>
      <c r="B1301" s="85"/>
      <c r="C1301" s="85"/>
      <c r="D1301" s="85"/>
      <c r="E1301" s="85"/>
      <c r="F1301" s="85"/>
      <c r="G1301" s="85"/>
      <c r="H1301" s="85"/>
      <c r="K1301" s="63"/>
      <c r="L1301" s="63"/>
      <c r="M1301" s="63"/>
      <c r="N1301" s="63"/>
      <c r="O1301" s="63"/>
      <c r="P1301" s="63"/>
      <c r="Q1301" s="63"/>
      <c r="R1301" s="63"/>
      <c r="S1301" s="63"/>
      <c r="T1301" s="63"/>
    </row>
    <row r="1302" spans="1:20" x14ac:dyDescent="0.2">
      <c r="A1302" s="85"/>
      <c r="B1302" s="85"/>
      <c r="C1302" s="85"/>
      <c r="D1302" s="85"/>
      <c r="E1302" s="85"/>
      <c r="F1302" s="85"/>
      <c r="G1302" s="85"/>
      <c r="H1302" s="85"/>
      <c r="K1302" s="63"/>
      <c r="L1302" s="63"/>
      <c r="M1302" s="63"/>
      <c r="N1302" s="63"/>
      <c r="O1302" s="63"/>
      <c r="P1302" s="63"/>
      <c r="Q1302" s="63"/>
      <c r="R1302" s="63"/>
      <c r="S1302" s="63"/>
      <c r="T1302" s="63"/>
    </row>
    <row r="1303" spans="1:20" x14ac:dyDescent="0.2">
      <c r="A1303" s="85"/>
      <c r="B1303" s="85"/>
      <c r="C1303" s="85"/>
      <c r="D1303" s="85"/>
      <c r="E1303" s="85"/>
      <c r="F1303" s="85"/>
      <c r="G1303" s="85"/>
      <c r="H1303" s="85"/>
      <c r="K1303" s="63"/>
      <c r="L1303" s="63"/>
      <c r="M1303" s="63"/>
      <c r="N1303" s="63"/>
      <c r="O1303" s="63"/>
      <c r="P1303" s="63"/>
      <c r="Q1303" s="63"/>
      <c r="R1303" s="63"/>
      <c r="S1303" s="63"/>
      <c r="T1303" s="63"/>
    </row>
    <row r="1304" spans="1:20" x14ac:dyDescent="0.2">
      <c r="A1304" s="85"/>
      <c r="B1304" s="85"/>
      <c r="C1304" s="85"/>
      <c r="D1304" s="85"/>
      <c r="E1304" s="85"/>
      <c r="F1304" s="85"/>
      <c r="G1304" s="85"/>
      <c r="H1304" s="85"/>
      <c r="K1304" s="63"/>
      <c r="L1304" s="63"/>
      <c r="M1304" s="63"/>
      <c r="N1304" s="63"/>
      <c r="O1304" s="63"/>
      <c r="P1304" s="63"/>
      <c r="Q1304" s="63"/>
      <c r="R1304" s="63"/>
      <c r="S1304" s="63"/>
      <c r="T1304" s="63"/>
    </row>
    <row r="1305" spans="1:20" x14ac:dyDescent="0.2">
      <c r="A1305" s="85"/>
      <c r="B1305" s="85"/>
      <c r="C1305" s="85"/>
      <c r="D1305" s="85"/>
      <c r="E1305" s="85"/>
      <c r="F1305" s="85"/>
      <c r="G1305" s="85"/>
      <c r="H1305" s="85"/>
      <c r="K1305" s="63"/>
      <c r="L1305" s="63"/>
      <c r="M1305" s="63"/>
      <c r="N1305" s="63"/>
      <c r="O1305" s="63"/>
      <c r="P1305" s="63"/>
      <c r="Q1305" s="63"/>
      <c r="R1305" s="63"/>
      <c r="S1305" s="63"/>
      <c r="T1305" s="63"/>
    </row>
    <row r="1306" spans="1:20" x14ac:dyDescent="0.2">
      <c r="A1306" s="85"/>
      <c r="B1306" s="85"/>
      <c r="C1306" s="85"/>
      <c r="D1306" s="85"/>
      <c r="E1306" s="85"/>
      <c r="F1306" s="85"/>
      <c r="G1306" s="85"/>
      <c r="H1306" s="85"/>
      <c r="K1306" s="63"/>
      <c r="L1306" s="63"/>
      <c r="M1306" s="63"/>
      <c r="N1306" s="63"/>
      <c r="O1306" s="63"/>
      <c r="P1306" s="63"/>
      <c r="Q1306" s="63"/>
      <c r="R1306" s="63"/>
      <c r="S1306" s="63"/>
      <c r="T1306" s="63"/>
    </row>
    <row r="1307" spans="1:20" x14ac:dyDescent="0.2">
      <c r="A1307" s="85"/>
      <c r="B1307" s="85"/>
      <c r="C1307" s="85"/>
      <c r="D1307" s="85"/>
      <c r="E1307" s="85"/>
      <c r="F1307" s="85"/>
      <c r="G1307" s="85"/>
      <c r="H1307" s="85"/>
      <c r="K1307" s="63"/>
      <c r="L1307" s="63"/>
      <c r="M1307" s="63"/>
      <c r="N1307" s="63"/>
      <c r="O1307" s="63"/>
      <c r="P1307" s="63"/>
      <c r="Q1307" s="63"/>
      <c r="R1307" s="63"/>
      <c r="S1307" s="63"/>
      <c r="T1307" s="63"/>
    </row>
    <row r="1308" spans="1:20" x14ac:dyDescent="0.2">
      <c r="A1308" s="85"/>
      <c r="B1308" s="85"/>
      <c r="C1308" s="85"/>
      <c r="D1308" s="85"/>
      <c r="E1308" s="85"/>
      <c r="F1308" s="85"/>
      <c r="G1308" s="85"/>
      <c r="H1308" s="85"/>
      <c r="K1308" s="63"/>
      <c r="L1308" s="63"/>
      <c r="M1308" s="63"/>
      <c r="N1308" s="63"/>
      <c r="O1308" s="63"/>
      <c r="P1308" s="63"/>
      <c r="Q1308" s="63"/>
      <c r="R1308" s="63"/>
      <c r="S1308" s="63"/>
      <c r="T1308" s="63"/>
    </row>
    <row r="1309" spans="1:20" x14ac:dyDescent="0.2">
      <c r="A1309" s="85"/>
      <c r="B1309" s="85"/>
      <c r="C1309" s="85"/>
      <c r="D1309" s="85"/>
      <c r="E1309" s="85"/>
      <c r="F1309" s="85"/>
      <c r="G1309" s="85"/>
      <c r="H1309" s="85"/>
      <c r="K1309" s="63"/>
      <c r="L1309" s="63"/>
      <c r="M1309" s="63"/>
      <c r="N1309" s="63"/>
      <c r="O1309" s="63"/>
      <c r="P1309" s="63"/>
      <c r="Q1309" s="63"/>
      <c r="R1309" s="63"/>
      <c r="S1309" s="63"/>
      <c r="T1309" s="63"/>
    </row>
    <row r="1310" spans="1:20" x14ac:dyDescent="0.2">
      <c r="A1310" s="85"/>
      <c r="B1310" s="85"/>
      <c r="C1310" s="85"/>
      <c r="D1310" s="85"/>
      <c r="E1310" s="85"/>
      <c r="F1310" s="85"/>
      <c r="G1310" s="85"/>
      <c r="H1310" s="85"/>
      <c r="K1310" s="63"/>
      <c r="L1310" s="63"/>
      <c r="M1310" s="63"/>
      <c r="N1310" s="63"/>
      <c r="O1310" s="63"/>
      <c r="P1310" s="63"/>
      <c r="Q1310" s="63"/>
      <c r="R1310" s="63"/>
      <c r="S1310" s="63"/>
      <c r="T1310" s="63"/>
    </row>
    <row r="1311" spans="1:20" x14ac:dyDescent="0.2">
      <c r="A1311" s="85"/>
      <c r="B1311" s="85"/>
      <c r="C1311" s="85"/>
      <c r="D1311" s="85"/>
      <c r="E1311" s="85"/>
      <c r="F1311" s="85"/>
      <c r="G1311" s="85"/>
      <c r="H1311" s="85"/>
      <c r="K1311" s="63"/>
      <c r="L1311" s="63"/>
      <c r="M1311" s="63"/>
      <c r="N1311" s="63"/>
      <c r="O1311" s="63"/>
      <c r="P1311" s="63"/>
      <c r="Q1311" s="63"/>
      <c r="R1311" s="63"/>
      <c r="S1311" s="63"/>
      <c r="T1311" s="63"/>
    </row>
    <row r="1312" spans="1:20" x14ac:dyDescent="0.2">
      <c r="A1312" s="85"/>
      <c r="B1312" s="85"/>
      <c r="C1312" s="85"/>
      <c r="D1312" s="85"/>
      <c r="E1312" s="85"/>
      <c r="F1312" s="85"/>
      <c r="G1312" s="85"/>
      <c r="H1312" s="85"/>
      <c r="K1312" s="63"/>
      <c r="L1312" s="63"/>
      <c r="M1312" s="63"/>
      <c r="N1312" s="63"/>
      <c r="O1312" s="63"/>
      <c r="P1312" s="63"/>
      <c r="Q1312" s="63"/>
      <c r="R1312" s="63"/>
      <c r="S1312" s="63"/>
      <c r="T1312" s="63"/>
    </row>
    <row r="1313" spans="1:20" x14ac:dyDescent="0.2">
      <c r="A1313" s="85"/>
      <c r="B1313" s="85"/>
      <c r="C1313" s="85"/>
      <c r="D1313" s="85"/>
      <c r="E1313" s="85"/>
      <c r="F1313" s="85"/>
      <c r="G1313" s="85"/>
      <c r="H1313" s="85"/>
      <c r="K1313" s="63"/>
      <c r="L1313" s="63"/>
      <c r="M1313" s="63"/>
      <c r="N1313" s="63"/>
      <c r="O1313" s="63"/>
      <c r="P1313" s="63"/>
      <c r="Q1313" s="63"/>
      <c r="R1313" s="63"/>
      <c r="S1313" s="63"/>
      <c r="T1313" s="63"/>
    </row>
    <row r="1314" spans="1:20" x14ac:dyDescent="0.2">
      <c r="A1314" s="85"/>
      <c r="B1314" s="85"/>
      <c r="C1314" s="85"/>
      <c r="D1314" s="85"/>
      <c r="E1314" s="85"/>
      <c r="F1314" s="85"/>
      <c r="G1314" s="85"/>
      <c r="H1314" s="85"/>
      <c r="K1314" s="63"/>
      <c r="L1314" s="63"/>
      <c r="M1314" s="63"/>
      <c r="N1314" s="63"/>
      <c r="O1314" s="63"/>
      <c r="P1314" s="63"/>
      <c r="Q1314" s="63"/>
      <c r="R1314" s="63"/>
      <c r="S1314" s="63"/>
      <c r="T1314" s="63"/>
    </row>
    <row r="1315" spans="1:20" x14ac:dyDescent="0.2">
      <c r="A1315" s="85"/>
      <c r="B1315" s="85"/>
      <c r="C1315" s="85"/>
      <c r="D1315" s="85"/>
      <c r="E1315" s="85"/>
      <c r="F1315" s="85"/>
      <c r="G1315" s="85"/>
      <c r="H1315" s="85"/>
      <c r="K1315" s="63"/>
      <c r="L1315" s="63"/>
      <c r="M1315" s="63"/>
      <c r="N1315" s="63"/>
      <c r="O1315" s="63"/>
      <c r="P1315" s="63"/>
      <c r="Q1315" s="63"/>
      <c r="R1315" s="63"/>
      <c r="S1315" s="63"/>
      <c r="T1315" s="63"/>
    </row>
    <row r="1316" spans="1:20" x14ac:dyDescent="0.2">
      <c r="A1316" s="85"/>
      <c r="B1316" s="85"/>
      <c r="C1316" s="85"/>
      <c r="D1316" s="85"/>
      <c r="E1316" s="85"/>
      <c r="F1316" s="85"/>
      <c r="G1316" s="85"/>
      <c r="H1316" s="85"/>
      <c r="K1316" s="63"/>
      <c r="L1316" s="63"/>
      <c r="M1316" s="63"/>
      <c r="N1316" s="63"/>
      <c r="O1316" s="63"/>
      <c r="P1316" s="63"/>
      <c r="Q1316" s="63"/>
      <c r="R1316" s="63"/>
      <c r="S1316" s="63"/>
      <c r="T1316" s="63"/>
    </row>
    <row r="1317" spans="1:20" x14ac:dyDescent="0.2">
      <c r="A1317" s="85"/>
      <c r="B1317" s="85"/>
      <c r="C1317" s="85"/>
      <c r="D1317" s="85"/>
      <c r="E1317" s="85"/>
      <c r="F1317" s="85"/>
      <c r="G1317" s="85"/>
      <c r="H1317" s="85"/>
      <c r="K1317" s="63"/>
      <c r="L1317" s="63"/>
      <c r="M1317" s="63"/>
      <c r="N1317" s="63"/>
      <c r="O1317" s="63"/>
      <c r="P1317" s="63"/>
      <c r="Q1317" s="63"/>
      <c r="R1317" s="63"/>
      <c r="S1317" s="63"/>
      <c r="T1317" s="63"/>
    </row>
    <row r="1318" spans="1:20" x14ac:dyDescent="0.2">
      <c r="A1318" s="85"/>
      <c r="B1318" s="85"/>
      <c r="C1318" s="85"/>
      <c r="D1318" s="85"/>
      <c r="E1318" s="85"/>
      <c r="F1318" s="85"/>
      <c r="G1318" s="85"/>
      <c r="H1318" s="85"/>
      <c r="K1318" s="63"/>
      <c r="L1318" s="63"/>
      <c r="M1318" s="63"/>
      <c r="N1318" s="63"/>
      <c r="O1318" s="63"/>
      <c r="P1318" s="63"/>
      <c r="Q1318" s="63"/>
      <c r="R1318" s="63"/>
      <c r="S1318" s="63"/>
      <c r="T1318" s="63"/>
    </row>
    <row r="1319" spans="1:20" x14ac:dyDescent="0.2">
      <c r="A1319" s="85"/>
      <c r="B1319" s="85"/>
      <c r="C1319" s="85"/>
      <c r="D1319" s="85"/>
      <c r="E1319" s="85"/>
      <c r="F1319" s="85"/>
      <c r="G1319" s="85"/>
      <c r="H1319" s="85"/>
      <c r="K1319" s="63"/>
      <c r="L1319" s="63"/>
      <c r="M1319" s="63"/>
      <c r="N1319" s="63"/>
      <c r="O1319" s="63"/>
      <c r="P1319" s="63"/>
      <c r="Q1319" s="63"/>
      <c r="R1319" s="63"/>
      <c r="S1319" s="63"/>
      <c r="T1319" s="63"/>
    </row>
    <row r="1320" spans="1:20" x14ac:dyDescent="0.2">
      <c r="A1320" s="85"/>
      <c r="B1320" s="85"/>
      <c r="C1320" s="85"/>
      <c r="D1320" s="85"/>
      <c r="E1320" s="85"/>
      <c r="F1320" s="85"/>
      <c r="G1320" s="85"/>
      <c r="H1320" s="85"/>
      <c r="K1320" s="63"/>
      <c r="L1320" s="63"/>
      <c r="M1320" s="63"/>
      <c r="N1320" s="63"/>
      <c r="O1320" s="63"/>
      <c r="P1320" s="63"/>
      <c r="Q1320" s="63"/>
      <c r="R1320" s="63"/>
      <c r="S1320" s="63"/>
      <c r="T1320" s="63"/>
    </row>
    <row r="1321" spans="1:20" x14ac:dyDescent="0.2">
      <c r="A1321" s="85"/>
      <c r="B1321" s="85"/>
      <c r="C1321" s="85"/>
      <c r="D1321" s="85"/>
      <c r="E1321" s="85"/>
      <c r="F1321" s="85"/>
      <c r="G1321" s="85"/>
      <c r="H1321" s="85"/>
      <c r="K1321" s="63"/>
      <c r="L1321" s="63"/>
      <c r="M1321" s="63"/>
      <c r="N1321" s="63"/>
      <c r="O1321" s="63"/>
      <c r="P1321" s="63"/>
      <c r="Q1321" s="63"/>
      <c r="R1321" s="63"/>
      <c r="S1321" s="63"/>
      <c r="T1321" s="63"/>
    </row>
    <row r="1322" spans="1:20" x14ac:dyDescent="0.2">
      <c r="A1322" s="85"/>
      <c r="B1322" s="85"/>
      <c r="C1322" s="85"/>
      <c r="D1322" s="85"/>
      <c r="E1322" s="85"/>
      <c r="F1322" s="85"/>
      <c r="G1322" s="85"/>
      <c r="H1322" s="85"/>
      <c r="K1322" s="63"/>
      <c r="L1322" s="63"/>
      <c r="M1322" s="63"/>
      <c r="N1322" s="63"/>
      <c r="O1322" s="63"/>
      <c r="P1322" s="63"/>
      <c r="Q1322" s="63"/>
      <c r="R1322" s="63"/>
      <c r="S1322" s="63"/>
      <c r="T1322" s="63"/>
    </row>
    <row r="1323" spans="1:20" x14ac:dyDescent="0.2">
      <c r="A1323" s="85"/>
      <c r="B1323" s="85"/>
      <c r="C1323" s="85"/>
      <c r="D1323" s="85"/>
      <c r="E1323" s="85"/>
      <c r="F1323" s="85"/>
      <c r="G1323" s="85"/>
      <c r="H1323" s="85"/>
      <c r="K1323" s="63"/>
      <c r="L1323" s="63"/>
      <c r="M1323" s="63"/>
      <c r="N1323" s="63"/>
      <c r="O1323" s="63"/>
      <c r="P1323" s="63"/>
      <c r="Q1323" s="63"/>
      <c r="R1323" s="63"/>
      <c r="S1323" s="63"/>
      <c r="T1323" s="63"/>
    </row>
    <row r="1324" spans="1:20" x14ac:dyDescent="0.2">
      <c r="A1324" s="85"/>
      <c r="B1324" s="85"/>
      <c r="C1324" s="85"/>
      <c r="D1324" s="85"/>
      <c r="E1324" s="85"/>
      <c r="F1324" s="85"/>
      <c r="G1324" s="85"/>
      <c r="H1324" s="85"/>
      <c r="K1324" s="63"/>
      <c r="L1324" s="63"/>
      <c r="M1324" s="63"/>
      <c r="N1324" s="63"/>
      <c r="O1324" s="63"/>
      <c r="P1324" s="63"/>
      <c r="Q1324" s="63"/>
      <c r="R1324" s="63"/>
      <c r="S1324" s="63"/>
      <c r="T1324" s="63"/>
    </row>
    <row r="1325" spans="1:20" x14ac:dyDescent="0.2">
      <c r="A1325" s="85"/>
      <c r="B1325" s="85"/>
      <c r="C1325" s="85"/>
      <c r="D1325" s="85"/>
      <c r="E1325" s="85"/>
      <c r="F1325" s="85"/>
      <c r="G1325" s="85"/>
      <c r="H1325" s="85"/>
      <c r="K1325" s="63"/>
      <c r="L1325" s="63"/>
      <c r="M1325" s="63"/>
      <c r="N1325" s="63"/>
      <c r="O1325" s="63"/>
      <c r="P1325" s="63"/>
      <c r="Q1325" s="63"/>
      <c r="R1325" s="63"/>
      <c r="S1325" s="63"/>
      <c r="T1325" s="63"/>
    </row>
    <row r="1326" spans="1:20" x14ac:dyDescent="0.2">
      <c r="A1326" s="85"/>
      <c r="B1326" s="85"/>
      <c r="C1326" s="85"/>
      <c r="D1326" s="85"/>
      <c r="E1326" s="85"/>
      <c r="F1326" s="85"/>
      <c r="G1326" s="85"/>
      <c r="H1326" s="85"/>
      <c r="K1326" s="63"/>
      <c r="L1326" s="63"/>
      <c r="M1326" s="63"/>
      <c r="N1326" s="63"/>
      <c r="O1326" s="63"/>
      <c r="P1326" s="63"/>
      <c r="Q1326" s="63"/>
      <c r="R1326" s="63"/>
      <c r="S1326" s="63"/>
      <c r="T1326" s="63"/>
    </row>
    <row r="1327" spans="1:20" x14ac:dyDescent="0.2">
      <c r="A1327" s="85"/>
      <c r="B1327" s="85"/>
      <c r="C1327" s="85"/>
      <c r="D1327" s="85"/>
      <c r="E1327" s="85"/>
      <c r="F1327" s="85"/>
      <c r="G1327" s="85"/>
      <c r="H1327" s="85"/>
      <c r="K1327" s="63"/>
      <c r="L1327" s="63"/>
      <c r="M1327" s="63"/>
      <c r="N1327" s="63"/>
      <c r="O1327" s="63"/>
      <c r="P1327" s="63"/>
      <c r="Q1327" s="63"/>
      <c r="R1327" s="63"/>
      <c r="S1327" s="63"/>
      <c r="T1327" s="63"/>
    </row>
    <row r="1328" spans="1:20" x14ac:dyDescent="0.2">
      <c r="A1328" s="85"/>
      <c r="B1328" s="85"/>
      <c r="C1328" s="85"/>
      <c r="D1328" s="85"/>
      <c r="E1328" s="85"/>
      <c r="F1328" s="85"/>
      <c r="G1328" s="85"/>
      <c r="H1328" s="85"/>
      <c r="K1328" s="63"/>
      <c r="L1328" s="63"/>
      <c r="M1328" s="63"/>
      <c r="N1328" s="63"/>
      <c r="O1328" s="63"/>
      <c r="P1328" s="63"/>
      <c r="Q1328" s="63"/>
      <c r="R1328" s="63"/>
      <c r="S1328" s="63"/>
      <c r="T1328" s="63"/>
    </row>
    <row r="1329" spans="1:20" x14ac:dyDescent="0.2">
      <c r="A1329" s="85"/>
      <c r="B1329" s="85"/>
      <c r="C1329" s="85"/>
      <c r="D1329" s="85"/>
      <c r="E1329" s="85"/>
      <c r="F1329" s="85"/>
      <c r="G1329" s="85"/>
      <c r="H1329" s="85"/>
      <c r="K1329" s="63"/>
      <c r="L1329" s="63"/>
      <c r="M1329" s="63"/>
      <c r="N1329" s="63"/>
      <c r="O1329" s="63"/>
      <c r="P1329" s="63"/>
      <c r="Q1329" s="63"/>
      <c r="R1329" s="63"/>
      <c r="S1329" s="63"/>
      <c r="T1329" s="63"/>
    </row>
    <row r="1330" spans="1:20" x14ac:dyDescent="0.2">
      <c r="A1330" s="85"/>
      <c r="B1330" s="85"/>
      <c r="C1330" s="85"/>
      <c r="D1330" s="85"/>
      <c r="E1330" s="85"/>
      <c r="F1330" s="85"/>
      <c r="G1330" s="85"/>
      <c r="H1330" s="85"/>
      <c r="K1330" s="63"/>
      <c r="L1330" s="63"/>
      <c r="M1330" s="63"/>
      <c r="N1330" s="63"/>
      <c r="O1330" s="63"/>
      <c r="P1330" s="63"/>
      <c r="Q1330" s="63"/>
      <c r="R1330" s="63"/>
      <c r="S1330" s="63"/>
      <c r="T1330" s="63"/>
    </row>
    <row r="1331" spans="1:20" x14ac:dyDescent="0.2">
      <c r="A1331" s="85"/>
      <c r="B1331" s="85"/>
      <c r="C1331" s="85"/>
      <c r="D1331" s="85"/>
      <c r="E1331" s="85"/>
      <c r="F1331" s="85"/>
      <c r="G1331" s="85"/>
      <c r="H1331" s="85"/>
      <c r="K1331" s="63"/>
      <c r="L1331" s="63"/>
      <c r="M1331" s="63"/>
      <c r="N1331" s="63"/>
      <c r="O1331" s="63"/>
      <c r="P1331" s="63"/>
      <c r="Q1331" s="63"/>
      <c r="R1331" s="63"/>
      <c r="S1331" s="63"/>
      <c r="T1331" s="63"/>
    </row>
    <row r="1332" spans="1:20" x14ac:dyDescent="0.2">
      <c r="A1332" s="85"/>
      <c r="B1332" s="85"/>
      <c r="C1332" s="85"/>
      <c r="D1332" s="85"/>
      <c r="E1332" s="85"/>
      <c r="F1332" s="85"/>
      <c r="G1332" s="85"/>
      <c r="H1332" s="85"/>
      <c r="K1332" s="63"/>
      <c r="L1332" s="63"/>
      <c r="M1332" s="63"/>
      <c r="N1332" s="63"/>
      <c r="O1332" s="63"/>
      <c r="P1332" s="63"/>
      <c r="Q1332" s="63"/>
      <c r="R1332" s="63"/>
      <c r="S1332" s="63"/>
      <c r="T1332" s="63"/>
    </row>
    <row r="1333" spans="1:20" x14ac:dyDescent="0.2">
      <c r="A1333" s="85"/>
      <c r="B1333" s="85"/>
      <c r="C1333" s="85"/>
      <c r="D1333" s="85"/>
      <c r="E1333" s="85"/>
      <c r="F1333" s="85"/>
      <c r="G1333" s="85"/>
      <c r="H1333" s="85"/>
      <c r="K1333" s="63"/>
      <c r="L1333" s="63"/>
      <c r="M1333" s="63"/>
      <c r="N1333" s="63"/>
      <c r="O1333" s="63"/>
      <c r="P1333" s="63"/>
      <c r="Q1333" s="63"/>
      <c r="R1333" s="63"/>
      <c r="S1333" s="63"/>
      <c r="T1333" s="63"/>
    </row>
    <row r="1334" spans="1:20" x14ac:dyDescent="0.2">
      <c r="A1334" s="85"/>
      <c r="B1334" s="85"/>
      <c r="C1334" s="85"/>
      <c r="D1334" s="85"/>
      <c r="E1334" s="85"/>
      <c r="F1334" s="85"/>
      <c r="G1334" s="85"/>
      <c r="H1334" s="85"/>
      <c r="K1334" s="63"/>
      <c r="L1334" s="63"/>
      <c r="M1334" s="63"/>
      <c r="N1334" s="63"/>
      <c r="O1334" s="63"/>
      <c r="P1334" s="63"/>
      <c r="Q1334" s="63"/>
      <c r="R1334" s="63"/>
      <c r="S1334" s="63"/>
      <c r="T1334" s="63"/>
    </row>
    <row r="1335" spans="1:20" x14ac:dyDescent="0.2">
      <c r="A1335" s="85"/>
      <c r="B1335" s="85"/>
      <c r="C1335" s="85"/>
      <c r="D1335" s="85"/>
      <c r="E1335" s="85"/>
      <c r="F1335" s="85"/>
      <c r="G1335" s="85"/>
      <c r="H1335" s="85"/>
      <c r="K1335" s="63"/>
      <c r="L1335" s="63"/>
      <c r="M1335" s="63"/>
      <c r="N1335" s="63"/>
      <c r="O1335" s="63"/>
      <c r="P1335" s="63"/>
      <c r="Q1335" s="63"/>
      <c r="R1335" s="63"/>
      <c r="S1335" s="63"/>
      <c r="T1335" s="63"/>
    </row>
    <row r="1336" spans="1:20" x14ac:dyDescent="0.2">
      <c r="A1336" s="85"/>
      <c r="B1336" s="85"/>
      <c r="C1336" s="85"/>
      <c r="D1336" s="85"/>
      <c r="E1336" s="85"/>
      <c r="F1336" s="85"/>
      <c r="G1336" s="85"/>
      <c r="H1336" s="85"/>
      <c r="K1336" s="63"/>
      <c r="L1336" s="63"/>
      <c r="M1336" s="63"/>
      <c r="N1336" s="63"/>
      <c r="O1336" s="63"/>
      <c r="P1336" s="63"/>
      <c r="Q1336" s="63"/>
      <c r="R1336" s="63"/>
      <c r="S1336" s="63"/>
      <c r="T1336" s="63"/>
    </row>
    <row r="1337" spans="1:20" x14ac:dyDescent="0.2">
      <c r="A1337" s="85"/>
      <c r="B1337" s="85"/>
      <c r="C1337" s="85"/>
      <c r="D1337" s="85"/>
      <c r="E1337" s="85"/>
      <c r="F1337" s="85"/>
      <c r="G1337" s="85"/>
      <c r="H1337" s="85"/>
      <c r="K1337" s="63"/>
      <c r="L1337" s="63"/>
      <c r="M1337" s="63"/>
      <c r="N1337" s="63"/>
      <c r="O1337" s="63"/>
      <c r="P1337" s="63"/>
      <c r="Q1337" s="63"/>
      <c r="R1337" s="63"/>
      <c r="S1337" s="63"/>
      <c r="T1337" s="63"/>
    </row>
    <row r="1338" spans="1:20" x14ac:dyDescent="0.2">
      <c r="A1338" s="85"/>
      <c r="B1338" s="85"/>
      <c r="C1338" s="85"/>
      <c r="D1338" s="85"/>
      <c r="E1338" s="85"/>
      <c r="F1338" s="85"/>
      <c r="G1338" s="85"/>
      <c r="H1338" s="85"/>
      <c r="K1338" s="63"/>
      <c r="L1338" s="63"/>
      <c r="M1338" s="63"/>
      <c r="N1338" s="63"/>
      <c r="O1338" s="63"/>
      <c r="P1338" s="63"/>
      <c r="Q1338" s="63"/>
      <c r="R1338" s="63"/>
      <c r="S1338" s="63"/>
      <c r="T1338" s="63"/>
    </row>
    <row r="1339" spans="1:20" x14ac:dyDescent="0.2">
      <c r="A1339" s="85"/>
      <c r="B1339" s="85"/>
      <c r="C1339" s="85"/>
      <c r="D1339" s="85"/>
      <c r="E1339" s="85"/>
      <c r="F1339" s="85"/>
      <c r="G1339" s="85"/>
      <c r="H1339" s="85"/>
      <c r="K1339" s="63"/>
      <c r="L1339" s="63"/>
      <c r="M1339" s="63"/>
      <c r="N1339" s="63"/>
      <c r="O1339" s="63"/>
      <c r="P1339" s="63"/>
      <c r="Q1339" s="63"/>
      <c r="R1339" s="63"/>
      <c r="S1339" s="63"/>
      <c r="T1339" s="63"/>
    </row>
    <row r="1340" spans="1:20" x14ac:dyDescent="0.2">
      <c r="A1340" s="85"/>
      <c r="B1340" s="85"/>
      <c r="C1340" s="85"/>
      <c r="D1340" s="85"/>
      <c r="E1340" s="85"/>
      <c r="F1340" s="85"/>
      <c r="G1340" s="85"/>
      <c r="H1340" s="85"/>
      <c r="K1340" s="63"/>
      <c r="L1340" s="63"/>
      <c r="M1340" s="63"/>
      <c r="N1340" s="63"/>
      <c r="O1340" s="63"/>
      <c r="P1340" s="63"/>
      <c r="Q1340" s="63"/>
      <c r="R1340" s="63"/>
      <c r="S1340" s="63"/>
      <c r="T1340" s="63"/>
    </row>
    <row r="1341" spans="1:20" x14ac:dyDescent="0.2">
      <c r="A1341" s="85"/>
      <c r="B1341" s="85"/>
      <c r="C1341" s="85"/>
      <c r="D1341" s="85"/>
      <c r="E1341" s="85"/>
      <c r="F1341" s="85"/>
      <c r="G1341" s="85"/>
      <c r="H1341" s="85"/>
      <c r="K1341" s="63"/>
      <c r="L1341" s="63"/>
      <c r="M1341" s="63"/>
      <c r="N1341" s="63"/>
      <c r="O1341" s="63"/>
      <c r="P1341" s="63"/>
      <c r="Q1341" s="63"/>
      <c r="R1341" s="63"/>
      <c r="S1341" s="63"/>
      <c r="T1341" s="63"/>
    </row>
    <row r="1342" spans="1:20" x14ac:dyDescent="0.2">
      <c r="A1342" s="85"/>
      <c r="B1342" s="85"/>
      <c r="C1342" s="85"/>
      <c r="D1342" s="85"/>
      <c r="E1342" s="85"/>
      <c r="F1342" s="85"/>
      <c r="G1342" s="85"/>
      <c r="H1342" s="85"/>
      <c r="K1342" s="63"/>
      <c r="L1342" s="63"/>
      <c r="M1342" s="63"/>
      <c r="N1342" s="63"/>
      <c r="O1342" s="63"/>
      <c r="P1342" s="63"/>
      <c r="Q1342" s="63"/>
      <c r="R1342" s="63"/>
      <c r="S1342" s="63"/>
      <c r="T1342" s="63"/>
    </row>
    <row r="1343" spans="1:20" x14ac:dyDescent="0.2">
      <c r="A1343" s="85"/>
      <c r="B1343" s="85"/>
      <c r="C1343" s="85"/>
      <c r="D1343" s="85"/>
      <c r="E1343" s="85"/>
      <c r="F1343" s="85"/>
      <c r="G1343" s="85"/>
      <c r="H1343" s="85"/>
      <c r="K1343" s="63"/>
      <c r="L1343" s="63"/>
      <c r="M1343" s="63"/>
      <c r="N1343" s="63"/>
      <c r="O1343" s="63"/>
      <c r="P1343" s="63"/>
      <c r="Q1343" s="63"/>
      <c r="R1343" s="63"/>
      <c r="S1343" s="63"/>
      <c r="T1343" s="63"/>
    </row>
    <row r="1344" spans="1:20" x14ac:dyDescent="0.2">
      <c r="A1344" s="85"/>
      <c r="B1344" s="85"/>
      <c r="C1344" s="85"/>
      <c r="D1344" s="85"/>
      <c r="E1344" s="85"/>
      <c r="F1344" s="85"/>
      <c r="G1344" s="85"/>
      <c r="H1344" s="85"/>
      <c r="K1344" s="63"/>
      <c r="L1344" s="63"/>
      <c r="M1344" s="63"/>
      <c r="N1344" s="63"/>
      <c r="O1344" s="63"/>
      <c r="P1344" s="63"/>
      <c r="Q1344" s="63"/>
      <c r="R1344" s="63"/>
      <c r="S1344" s="63"/>
      <c r="T1344" s="63"/>
    </row>
    <row r="1345" spans="1:20" x14ac:dyDescent="0.2">
      <c r="A1345" s="85"/>
      <c r="B1345" s="85"/>
      <c r="C1345" s="85"/>
      <c r="D1345" s="85"/>
      <c r="E1345" s="85"/>
      <c r="F1345" s="85"/>
      <c r="G1345" s="85"/>
      <c r="H1345" s="85"/>
      <c r="K1345" s="63"/>
      <c r="L1345" s="63"/>
      <c r="M1345" s="63"/>
      <c r="N1345" s="63"/>
      <c r="O1345" s="63"/>
      <c r="P1345" s="63"/>
      <c r="Q1345" s="63"/>
      <c r="R1345" s="63"/>
      <c r="S1345" s="63"/>
      <c r="T1345" s="63"/>
    </row>
    <row r="1346" spans="1:20" x14ac:dyDescent="0.2">
      <c r="A1346" s="85"/>
      <c r="B1346" s="85"/>
      <c r="C1346" s="85"/>
      <c r="D1346" s="85"/>
      <c r="E1346" s="85"/>
      <c r="F1346" s="85"/>
      <c r="G1346" s="85"/>
      <c r="H1346" s="85"/>
      <c r="K1346" s="63"/>
      <c r="L1346" s="63"/>
      <c r="M1346" s="63"/>
      <c r="N1346" s="63"/>
      <c r="O1346" s="63"/>
      <c r="P1346" s="63"/>
      <c r="Q1346" s="63"/>
      <c r="R1346" s="63"/>
      <c r="S1346" s="63"/>
      <c r="T1346" s="63"/>
    </row>
    <row r="1347" spans="1:20" x14ac:dyDescent="0.2">
      <c r="A1347" s="85"/>
      <c r="B1347" s="85"/>
      <c r="C1347" s="85"/>
      <c r="D1347" s="85"/>
      <c r="E1347" s="85"/>
      <c r="F1347" s="85"/>
      <c r="G1347" s="85"/>
      <c r="H1347" s="85"/>
      <c r="K1347" s="63"/>
      <c r="L1347" s="63"/>
      <c r="M1347" s="63"/>
      <c r="N1347" s="63"/>
      <c r="O1347" s="63"/>
      <c r="P1347" s="63"/>
      <c r="Q1347" s="63"/>
      <c r="R1347" s="63"/>
      <c r="S1347" s="63"/>
      <c r="T1347" s="63"/>
    </row>
    <row r="1348" spans="1:20" x14ac:dyDescent="0.2">
      <c r="A1348" s="85"/>
      <c r="B1348" s="85"/>
      <c r="C1348" s="85"/>
      <c r="D1348" s="85"/>
      <c r="E1348" s="85"/>
      <c r="F1348" s="85"/>
      <c r="G1348" s="85"/>
      <c r="H1348" s="85"/>
      <c r="K1348" s="63"/>
      <c r="L1348" s="63"/>
      <c r="M1348" s="63"/>
      <c r="N1348" s="63"/>
      <c r="O1348" s="63"/>
      <c r="P1348" s="63"/>
      <c r="Q1348" s="63"/>
      <c r="R1348" s="63"/>
      <c r="S1348" s="63"/>
      <c r="T1348" s="63"/>
    </row>
    <row r="1349" spans="1:20" x14ac:dyDescent="0.2">
      <c r="A1349" s="85"/>
      <c r="B1349" s="85"/>
      <c r="C1349" s="85"/>
      <c r="D1349" s="85"/>
      <c r="E1349" s="85"/>
      <c r="F1349" s="85"/>
      <c r="G1349" s="85"/>
      <c r="H1349" s="85"/>
      <c r="K1349" s="63"/>
      <c r="L1349" s="63"/>
      <c r="M1349" s="63"/>
      <c r="N1349" s="63"/>
      <c r="O1349" s="63"/>
      <c r="P1349" s="63"/>
      <c r="Q1349" s="63"/>
      <c r="R1349" s="63"/>
      <c r="S1349" s="63"/>
      <c r="T1349" s="63"/>
    </row>
    <row r="1350" spans="1:20" x14ac:dyDescent="0.2">
      <c r="A1350" s="85"/>
      <c r="B1350" s="85"/>
      <c r="C1350" s="85"/>
      <c r="D1350" s="85"/>
      <c r="E1350" s="85"/>
      <c r="F1350" s="85"/>
      <c r="G1350" s="85"/>
      <c r="H1350" s="85"/>
      <c r="K1350" s="63"/>
      <c r="L1350" s="63"/>
      <c r="M1350" s="63"/>
      <c r="N1350" s="63"/>
      <c r="O1350" s="63"/>
      <c r="P1350" s="63"/>
      <c r="Q1350" s="63"/>
      <c r="R1350" s="63"/>
      <c r="S1350" s="63"/>
      <c r="T1350" s="63"/>
    </row>
    <row r="1351" spans="1:20" x14ac:dyDescent="0.2">
      <c r="A1351" s="85"/>
      <c r="B1351" s="85"/>
      <c r="C1351" s="85"/>
      <c r="D1351" s="85"/>
      <c r="E1351" s="85"/>
      <c r="F1351" s="85"/>
      <c r="G1351" s="85"/>
      <c r="H1351" s="85"/>
      <c r="K1351" s="63"/>
      <c r="L1351" s="63"/>
      <c r="M1351" s="63"/>
      <c r="N1351" s="63"/>
      <c r="O1351" s="63"/>
      <c r="P1351" s="63"/>
      <c r="Q1351" s="63"/>
      <c r="R1351" s="63"/>
      <c r="S1351" s="63"/>
      <c r="T1351" s="63"/>
    </row>
    <row r="1352" spans="1:20" x14ac:dyDescent="0.2">
      <c r="A1352" s="85"/>
      <c r="B1352" s="85"/>
      <c r="C1352" s="85"/>
      <c r="D1352" s="85"/>
      <c r="E1352" s="85"/>
      <c r="F1352" s="85"/>
      <c r="G1352" s="85"/>
      <c r="H1352" s="85"/>
      <c r="K1352" s="63"/>
      <c r="L1352" s="63"/>
      <c r="M1352" s="63"/>
      <c r="N1352" s="63"/>
      <c r="O1352" s="63"/>
      <c r="P1352" s="63"/>
      <c r="Q1352" s="63"/>
      <c r="R1352" s="63"/>
      <c r="S1352" s="63"/>
      <c r="T1352" s="63"/>
    </row>
    <row r="1353" spans="1:20" x14ac:dyDescent="0.2">
      <c r="A1353" s="85"/>
      <c r="B1353" s="85"/>
      <c r="C1353" s="85"/>
      <c r="D1353" s="85"/>
      <c r="E1353" s="85"/>
      <c r="F1353" s="85"/>
      <c r="G1353" s="85"/>
      <c r="H1353" s="85"/>
      <c r="K1353" s="63"/>
      <c r="L1353" s="63"/>
      <c r="M1353" s="63"/>
      <c r="N1353" s="63"/>
      <c r="O1353" s="63"/>
      <c r="P1353" s="63"/>
      <c r="Q1353" s="63"/>
      <c r="R1353" s="63"/>
      <c r="S1353" s="63"/>
      <c r="T1353" s="63"/>
    </row>
    <row r="1354" spans="1:20" x14ac:dyDescent="0.2">
      <c r="A1354" s="85"/>
      <c r="B1354" s="85"/>
      <c r="C1354" s="85"/>
      <c r="D1354" s="85"/>
      <c r="E1354" s="85"/>
      <c r="F1354" s="85"/>
      <c r="G1354" s="85"/>
      <c r="H1354" s="85"/>
      <c r="K1354" s="63"/>
      <c r="L1354" s="63"/>
      <c r="M1354" s="63"/>
      <c r="N1354" s="63"/>
      <c r="O1354" s="63"/>
      <c r="P1354" s="63"/>
      <c r="Q1354" s="63"/>
      <c r="R1354" s="63"/>
      <c r="S1354" s="63"/>
      <c r="T1354" s="63"/>
    </row>
    <row r="1355" spans="1:20" x14ac:dyDescent="0.2">
      <c r="A1355" s="85"/>
      <c r="B1355" s="85"/>
      <c r="C1355" s="85"/>
      <c r="D1355" s="85"/>
      <c r="E1355" s="85"/>
      <c r="F1355" s="85"/>
      <c r="G1355" s="85"/>
      <c r="H1355" s="85"/>
      <c r="K1355" s="63"/>
      <c r="L1355" s="63"/>
      <c r="M1355" s="63"/>
      <c r="N1355" s="63"/>
      <c r="O1355" s="63"/>
      <c r="P1355" s="63"/>
      <c r="Q1355" s="63"/>
      <c r="R1355" s="63"/>
      <c r="S1355" s="63"/>
      <c r="T1355" s="63"/>
    </row>
    <row r="1356" spans="1:20" x14ac:dyDescent="0.2">
      <c r="A1356" s="85"/>
      <c r="B1356" s="85"/>
      <c r="C1356" s="85"/>
      <c r="D1356" s="85"/>
      <c r="E1356" s="85"/>
      <c r="F1356" s="85"/>
      <c r="G1356" s="85"/>
      <c r="H1356" s="85"/>
      <c r="K1356" s="63"/>
      <c r="L1356" s="63"/>
      <c r="M1356" s="63"/>
      <c r="N1356" s="63"/>
      <c r="O1356" s="63"/>
      <c r="P1356" s="63"/>
      <c r="Q1356" s="63"/>
      <c r="R1356" s="63"/>
      <c r="S1356" s="63"/>
      <c r="T1356" s="63"/>
    </row>
    <row r="1357" spans="1:20" x14ac:dyDescent="0.2">
      <c r="A1357" s="85"/>
      <c r="B1357" s="85"/>
      <c r="C1357" s="85"/>
      <c r="D1357" s="85"/>
      <c r="E1357" s="85"/>
      <c r="F1357" s="85"/>
      <c r="G1357" s="85"/>
      <c r="H1357" s="85"/>
      <c r="K1357" s="63"/>
      <c r="L1357" s="63"/>
      <c r="M1357" s="63"/>
      <c r="N1357" s="63"/>
      <c r="O1357" s="63"/>
      <c r="P1357" s="63"/>
      <c r="Q1357" s="63"/>
      <c r="R1357" s="63"/>
      <c r="S1357" s="63"/>
      <c r="T1357" s="63"/>
    </row>
    <row r="1358" spans="1:20" x14ac:dyDescent="0.2">
      <c r="A1358" s="85"/>
      <c r="B1358" s="85"/>
      <c r="C1358" s="85"/>
      <c r="D1358" s="85"/>
      <c r="E1358" s="85"/>
      <c r="F1358" s="85"/>
      <c r="G1358" s="85"/>
      <c r="H1358" s="85"/>
      <c r="K1358" s="63"/>
      <c r="L1358" s="63"/>
      <c r="M1358" s="63"/>
      <c r="N1358" s="63"/>
      <c r="O1358" s="63"/>
      <c r="P1358" s="63"/>
      <c r="Q1358" s="63"/>
      <c r="R1358" s="63"/>
      <c r="S1358" s="63"/>
      <c r="T1358" s="63"/>
    </row>
    <row r="1359" spans="1:20" x14ac:dyDescent="0.2">
      <c r="A1359" s="85"/>
      <c r="B1359" s="85"/>
      <c r="C1359" s="85"/>
      <c r="D1359" s="85"/>
      <c r="E1359" s="85"/>
      <c r="F1359" s="85"/>
      <c r="G1359" s="85"/>
      <c r="H1359" s="85"/>
      <c r="K1359" s="63"/>
      <c r="L1359" s="63"/>
      <c r="M1359" s="63"/>
      <c r="N1359" s="63"/>
      <c r="O1359" s="63"/>
      <c r="P1359" s="63"/>
      <c r="Q1359" s="63"/>
      <c r="R1359" s="63"/>
      <c r="S1359" s="63"/>
      <c r="T1359" s="63"/>
    </row>
    <row r="1360" spans="1:20" x14ac:dyDescent="0.2">
      <c r="A1360" s="85"/>
      <c r="B1360" s="85"/>
      <c r="C1360" s="85"/>
      <c r="D1360" s="85"/>
      <c r="E1360" s="85"/>
      <c r="F1360" s="85"/>
      <c r="G1360" s="85"/>
      <c r="H1360" s="85"/>
      <c r="K1360" s="63"/>
      <c r="L1360" s="63"/>
      <c r="M1360" s="63"/>
      <c r="N1360" s="63"/>
      <c r="O1360" s="63"/>
      <c r="P1360" s="63"/>
      <c r="Q1360" s="63"/>
      <c r="R1360" s="63"/>
      <c r="S1360" s="63"/>
      <c r="T1360" s="63"/>
    </row>
    <row r="1361" spans="1:20" x14ac:dyDescent="0.2">
      <c r="A1361" s="85"/>
      <c r="B1361" s="85"/>
      <c r="C1361" s="85"/>
      <c r="D1361" s="85"/>
      <c r="E1361" s="85"/>
      <c r="F1361" s="85"/>
      <c r="G1361" s="85"/>
      <c r="H1361" s="85"/>
      <c r="K1361" s="63"/>
      <c r="L1361" s="63"/>
      <c r="M1361" s="63"/>
      <c r="N1361" s="63"/>
      <c r="O1361" s="63"/>
      <c r="P1361" s="63"/>
      <c r="Q1361" s="63"/>
      <c r="R1361" s="63"/>
      <c r="S1361" s="63"/>
      <c r="T1361" s="63"/>
    </row>
    <row r="1362" spans="1:20" x14ac:dyDescent="0.2">
      <c r="A1362" s="85"/>
      <c r="B1362" s="85"/>
      <c r="C1362" s="85"/>
      <c r="D1362" s="85"/>
      <c r="E1362" s="85"/>
      <c r="F1362" s="85"/>
      <c r="G1362" s="85"/>
      <c r="H1362" s="85"/>
      <c r="K1362" s="63"/>
      <c r="L1362" s="63"/>
      <c r="M1362" s="63"/>
      <c r="N1362" s="63"/>
      <c r="O1362" s="63"/>
      <c r="P1362" s="63"/>
      <c r="Q1362" s="63"/>
      <c r="R1362" s="63"/>
      <c r="S1362" s="63"/>
      <c r="T1362" s="63"/>
    </row>
    <row r="1363" spans="1:20" x14ac:dyDescent="0.2">
      <c r="A1363" s="85"/>
      <c r="B1363" s="85"/>
      <c r="C1363" s="85"/>
      <c r="D1363" s="85"/>
      <c r="E1363" s="85"/>
      <c r="F1363" s="85"/>
      <c r="G1363" s="85"/>
      <c r="H1363" s="85"/>
      <c r="K1363" s="63"/>
      <c r="L1363" s="63"/>
      <c r="M1363" s="63"/>
      <c r="N1363" s="63"/>
      <c r="O1363" s="63"/>
      <c r="P1363" s="63"/>
      <c r="Q1363" s="63"/>
      <c r="R1363" s="63"/>
      <c r="S1363" s="63"/>
      <c r="T1363" s="63"/>
    </row>
    <row r="1364" spans="1:20" x14ac:dyDescent="0.2">
      <c r="A1364" s="85"/>
      <c r="B1364" s="85"/>
      <c r="C1364" s="85"/>
      <c r="D1364" s="85"/>
      <c r="E1364" s="85"/>
      <c r="F1364" s="85"/>
      <c r="G1364" s="85"/>
      <c r="H1364" s="85"/>
      <c r="K1364" s="63"/>
      <c r="L1364" s="63"/>
      <c r="M1364" s="63"/>
      <c r="N1364" s="63"/>
      <c r="O1364" s="63"/>
      <c r="P1364" s="63"/>
      <c r="Q1364" s="63"/>
      <c r="R1364" s="63"/>
      <c r="S1364" s="63"/>
      <c r="T1364" s="63"/>
    </row>
    <row r="1365" spans="1:20" x14ac:dyDescent="0.2">
      <c r="A1365" s="85"/>
      <c r="B1365" s="85"/>
      <c r="C1365" s="85"/>
      <c r="D1365" s="85"/>
      <c r="E1365" s="85"/>
      <c r="F1365" s="85"/>
      <c r="G1365" s="85"/>
      <c r="H1365" s="85"/>
      <c r="K1365" s="63"/>
      <c r="L1365" s="63"/>
      <c r="M1365" s="63"/>
      <c r="N1365" s="63"/>
      <c r="O1365" s="63"/>
      <c r="P1365" s="63"/>
      <c r="Q1365" s="63"/>
      <c r="R1365" s="63"/>
      <c r="S1365" s="63"/>
      <c r="T1365" s="63"/>
    </row>
    <row r="1366" spans="1:20" x14ac:dyDescent="0.2">
      <c r="A1366" s="85"/>
      <c r="B1366" s="85"/>
      <c r="C1366" s="85"/>
      <c r="D1366" s="85"/>
      <c r="E1366" s="85"/>
      <c r="F1366" s="85"/>
      <c r="G1366" s="85"/>
      <c r="H1366" s="85"/>
      <c r="K1366" s="63"/>
      <c r="L1366" s="63"/>
      <c r="M1366" s="63"/>
      <c r="N1366" s="63"/>
      <c r="O1366" s="63"/>
      <c r="P1366" s="63"/>
      <c r="Q1366" s="63"/>
      <c r="R1366" s="63"/>
      <c r="S1366" s="63"/>
      <c r="T1366" s="63"/>
    </row>
    <row r="1367" spans="1:20" x14ac:dyDescent="0.2">
      <c r="A1367" s="85"/>
      <c r="B1367" s="85"/>
      <c r="C1367" s="85"/>
      <c r="D1367" s="85"/>
      <c r="E1367" s="85"/>
      <c r="F1367" s="85"/>
      <c r="G1367" s="85"/>
      <c r="H1367" s="85"/>
      <c r="K1367" s="63"/>
      <c r="L1367" s="63"/>
      <c r="M1367" s="63"/>
      <c r="N1367" s="63"/>
      <c r="O1367" s="63"/>
      <c r="P1367" s="63"/>
      <c r="Q1367" s="63"/>
      <c r="R1367" s="63"/>
      <c r="S1367" s="63"/>
      <c r="T1367" s="63"/>
    </row>
    <row r="1368" spans="1:20" x14ac:dyDescent="0.2">
      <c r="A1368" s="85"/>
      <c r="B1368" s="85"/>
      <c r="C1368" s="85"/>
      <c r="D1368" s="85"/>
      <c r="E1368" s="85"/>
      <c r="F1368" s="85"/>
      <c r="G1368" s="85"/>
      <c r="H1368" s="85"/>
      <c r="K1368" s="63"/>
      <c r="L1368" s="63"/>
      <c r="M1368" s="63"/>
      <c r="N1368" s="63"/>
      <c r="O1368" s="63"/>
      <c r="P1368" s="63"/>
      <c r="Q1368" s="63"/>
      <c r="R1368" s="63"/>
      <c r="S1368" s="63"/>
      <c r="T1368" s="63"/>
    </row>
    <row r="1369" spans="1:20" x14ac:dyDescent="0.2">
      <c r="A1369" s="85"/>
      <c r="B1369" s="85"/>
      <c r="C1369" s="85"/>
      <c r="D1369" s="85"/>
      <c r="E1369" s="85"/>
      <c r="F1369" s="85"/>
      <c r="G1369" s="85"/>
      <c r="H1369" s="85"/>
      <c r="K1369" s="63"/>
      <c r="L1369" s="63"/>
      <c r="M1369" s="63"/>
      <c r="N1369" s="63"/>
      <c r="O1369" s="63"/>
      <c r="P1369" s="63"/>
      <c r="Q1369" s="63"/>
      <c r="R1369" s="63"/>
      <c r="S1369" s="63"/>
      <c r="T1369" s="63"/>
    </row>
    <row r="1370" spans="1:20" x14ac:dyDescent="0.2">
      <c r="A1370" s="85"/>
      <c r="B1370" s="85"/>
      <c r="C1370" s="85"/>
      <c r="D1370" s="85"/>
      <c r="E1370" s="85"/>
      <c r="F1370" s="85"/>
      <c r="G1370" s="85"/>
      <c r="H1370" s="85"/>
      <c r="K1370" s="63"/>
      <c r="L1370" s="63"/>
      <c r="M1370" s="63"/>
      <c r="N1370" s="63"/>
      <c r="O1370" s="63"/>
      <c r="P1370" s="63"/>
      <c r="Q1370" s="63"/>
      <c r="R1370" s="63"/>
      <c r="S1370" s="63"/>
      <c r="T1370" s="63"/>
    </row>
    <row r="1371" spans="1:20" x14ac:dyDescent="0.2">
      <c r="A1371" s="85"/>
      <c r="B1371" s="85"/>
      <c r="C1371" s="85"/>
      <c r="D1371" s="85"/>
      <c r="E1371" s="85"/>
      <c r="F1371" s="85"/>
      <c r="G1371" s="85"/>
      <c r="H1371" s="85"/>
      <c r="K1371" s="63"/>
      <c r="L1371" s="63"/>
      <c r="M1371" s="63"/>
      <c r="N1371" s="63"/>
      <c r="O1371" s="63"/>
      <c r="P1371" s="63"/>
      <c r="Q1371" s="63"/>
      <c r="R1371" s="63"/>
      <c r="S1371" s="63"/>
      <c r="T1371" s="63"/>
    </row>
    <row r="1372" spans="1:20" x14ac:dyDescent="0.2">
      <c r="A1372" s="85"/>
      <c r="B1372" s="85"/>
      <c r="C1372" s="85"/>
      <c r="D1372" s="85"/>
      <c r="E1372" s="85"/>
      <c r="F1372" s="85"/>
      <c r="G1372" s="85"/>
      <c r="H1372" s="85"/>
      <c r="K1372" s="63"/>
      <c r="L1372" s="63"/>
      <c r="M1372" s="63"/>
      <c r="N1372" s="63"/>
      <c r="O1372" s="63"/>
      <c r="P1372" s="63"/>
      <c r="Q1372" s="63"/>
      <c r="R1372" s="63"/>
      <c r="S1372" s="63"/>
      <c r="T1372" s="63"/>
    </row>
    <row r="1373" spans="1:20" x14ac:dyDescent="0.2">
      <c r="A1373" s="85"/>
      <c r="B1373" s="85"/>
      <c r="C1373" s="85"/>
      <c r="D1373" s="85"/>
      <c r="E1373" s="85"/>
      <c r="F1373" s="85"/>
      <c r="G1373" s="85"/>
      <c r="H1373" s="85"/>
      <c r="K1373" s="63"/>
      <c r="L1373" s="63"/>
      <c r="M1373" s="63"/>
      <c r="N1373" s="63"/>
      <c r="O1373" s="63"/>
      <c r="P1373" s="63"/>
      <c r="Q1373" s="63"/>
      <c r="R1373" s="63"/>
      <c r="S1373" s="63"/>
      <c r="T1373" s="63"/>
    </row>
    <row r="1374" spans="1:20" x14ac:dyDescent="0.2">
      <c r="A1374" s="85"/>
      <c r="B1374" s="85"/>
      <c r="C1374" s="85"/>
      <c r="D1374" s="85"/>
      <c r="E1374" s="85"/>
      <c r="F1374" s="85"/>
      <c r="G1374" s="85"/>
      <c r="H1374" s="85"/>
      <c r="K1374" s="63"/>
      <c r="L1374" s="63"/>
      <c r="M1374" s="63"/>
      <c r="N1374" s="63"/>
      <c r="O1374" s="63"/>
      <c r="P1374" s="63"/>
      <c r="Q1374" s="63"/>
      <c r="R1374" s="63"/>
      <c r="S1374" s="63"/>
      <c r="T1374" s="63"/>
    </row>
    <row r="1375" spans="1:20" x14ac:dyDescent="0.2">
      <c r="A1375" s="85"/>
      <c r="B1375" s="85"/>
      <c r="C1375" s="85"/>
      <c r="D1375" s="85"/>
      <c r="E1375" s="85"/>
      <c r="F1375" s="85"/>
      <c r="G1375" s="85"/>
      <c r="H1375" s="85"/>
      <c r="K1375" s="63"/>
      <c r="L1375" s="63"/>
      <c r="M1375" s="63"/>
      <c r="N1375" s="63"/>
      <c r="O1375" s="63"/>
      <c r="P1375" s="63"/>
      <c r="Q1375" s="63"/>
      <c r="R1375" s="63"/>
      <c r="S1375" s="63"/>
      <c r="T1375" s="63"/>
    </row>
    <row r="1376" spans="1:20" x14ac:dyDescent="0.2">
      <c r="A1376" s="85"/>
      <c r="B1376" s="85"/>
      <c r="C1376" s="85"/>
      <c r="D1376" s="85"/>
      <c r="E1376" s="85"/>
      <c r="F1376" s="85"/>
      <c r="G1376" s="85"/>
      <c r="H1376" s="85"/>
      <c r="K1376" s="63"/>
      <c r="L1376" s="63"/>
      <c r="M1376" s="63"/>
      <c r="N1376" s="63"/>
      <c r="O1376" s="63"/>
      <c r="P1376" s="63"/>
      <c r="Q1376" s="63"/>
      <c r="R1376" s="63"/>
      <c r="S1376" s="63"/>
      <c r="T1376" s="63"/>
    </row>
    <row r="1377" spans="1:20" x14ac:dyDescent="0.2">
      <c r="A1377" s="85"/>
      <c r="B1377" s="85"/>
      <c r="C1377" s="85"/>
      <c r="D1377" s="85"/>
      <c r="E1377" s="85"/>
      <c r="F1377" s="85"/>
      <c r="G1377" s="85"/>
      <c r="H1377" s="85"/>
      <c r="K1377" s="63"/>
      <c r="L1377" s="63"/>
      <c r="M1377" s="63"/>
      <c r="N1377" s="63"/>
      <c r="O1377" s="63"/>
      <c r="P1377" s="63"/>
      <c r="Q1377" s="63"/>
      <c r="R1377" s="63"/>
      <c r="S1377" s="63"/>
      <c r="T1377" s="63"/>
    </row>
    <row r="1378" spans="1:20" x14ac:dyDescent="0.2">
      <c r="A1378" s="85"/>
      <c r="B1378" s="85"/>
      <c r="C1378" s="85"/>
      <c r="D1378" s="85"/>
      <c r="E1378" s="85"/>
      <c r="F1378" s="85"/>
      <c r="G1378" s="85"/>
      <c r="H1378" s="85"/>
      <c r="K1378" s="63"/>
      <c r="L1378" s="63"/>
      <c r="M1378" s="63"/>
      <c r="N1378" s="63"/>
      <c r="O1378" s="63"/>
      <c r="P1378" s="63"/>
      <c r="Q1378" s="63"/>
      <c r="R1378" s="63"/>
      <c r="S1378" s="63"/>
      <c r="T1378" s="63"/>
    </row>
    <row r="1379" spans="1:20" x14ac:dyDescent="0.2">
      <c r="A1379" s="85"/>
      <c r="B1379" s="85"/>
      <c r="C1379" s="85"/>
      <c r="D1379" s="85"/>
      <c r="E1379" s="85"/>
      <c r="F1379" s="85"/>
      <c r="G1379" s="85"/>
      <c r="H1379" s="85"/>
      <c r="K1379" s="63"/>
      <c r="L1379" s="63"/>
      <c r="M1379" s="63"/>
      <c r="N1379" s="63"/>
      <c r="O1379" s="63"/>
      <c r="P1379" s="63"/>
      <c r="Q1379" s="63"/>
      <c r="R1379" s="63"/>
      <c r="S1379" s="63"/>
      <c r="T1379" s="63"/>
    </row>
    <row r="1380" spans="1:20" x14ac:dyDescent="0.2">
      <c r="A1380" s="85"/>
      <c r="B1380" s="85"/>
      <c r="C1380" s="85"/>
      <c r="D1380" s="85"/>
      <c r="E1380" s="85"/>
      <c r="F1380" s="85"/>
      <c r="G1380" s="85"/>
      <c r="H1380" s="85"/>
      <c r="K1380" s="63"/>
      <c r="L1380" s="63"/>
      <c r="M1380" s="63"/>
      <c r="N1380" s="63"/>
      <c r="O1380" s="63"/>
      <c r="P1380" s="63"/>
      <c r="Q1380" s="63"/>
      <c r="R1380" s="63"/>
      <c r="S1380" s="63"/>
      <c r="T1380" s="63"/>
    </row>
    <row r="1381" spans="1:20" x14ac:dyDescent="0.2">
      <c r="A1381" s="85"/>
      <c r="B1381" s="85"/>
      <c r="C1381" s="85"/>
      <c r="D1381" s="85"/>
      <c r="E1381" s="85"/>
      <c r="F1381" s="85"/>
      <c r="G1381" s="85"/>
      <c r="H1381" s="85"/>
      <c r="K1381" s="63"/>
      <c r="L1381" s="63"/>
      <c r="M1381" s="63"/>
      <c r="N1381" s="63"/>
      <c r="O1381" s="63"/>
      <c r="P1381" s="63"/>
      <c r="Q1381" s="63"/>
      <c r="R1381" s="63"/>
      <c r="S1381" s="63"/>
      <c r="T1381" s="63"/>
    </row>
    <row r="1382" spans="1:20" x14ac:dyDescent="0.2">
      <c r="A1382" s="85"/>
      <c r="B1382" s="85"/>
      <c r="C1382" s="85"/>
      <c r="D1382" s="85"/>
      <c r="E1382" s="85"/>
      <c r="F1382" s="85"/>
      <c r="G1382" s="85"/>
      <c r="H1382" s="85"/>
      <c r="K1382" s="63"/>
      <c r="L1382" s="63"/>
      <c r="M1382" s="63"/>
      <c r="N1382" s="63"/>
      <c r="O1382" s="63"/>
      <c r="P1382" s="63"/>
      <c r="Q1382" s="63"/>
      <c r="R1382" s="63"/>
      <c r="S1382" s="63"/>
      <c r="T1382" s="63"/>
    </row>
    <row r="1383" spans="1:20" x14ac:dyDescent="0.2">
      <c r="A1383" s="85"/>
      <c r="B1383" s="85"/>
      <c r="C1383" s="85"/>
      <c r="D1383" s="85"/>
      <c r="E1383" s="85"/>
      <c r="F1383" s="85"/>
      <c r="G1383" s="85"/>
      <c r="H1383" s="85"/>
      <c r="K1383" s="63"/>
      <c r="L1383" s="63"/>
      <c r="M1383" s="63"/>
      <c r="N1383" s="63"/>
      <c r="O1383" s="63"/>
      <c r="P1383" s="63"/>
      <c r="Q1383" s="63"/>
      <c r="R1383" s="63"/>
      <c r="S1383" s="63"/>
      <c r="T1383" s="63"/>
    </row>
    <row r="1384" spans="1:20" x14ac:dyDescent="0.2">
      <c r="A1384" s="85"/>
      <c r="B1384" s="85"/>
      <c r="C1384" s="85"/>
      <c r="D1384" s="85"/>
      <c r="E1384" s="85"/>
      <c r="F1384" s="85"/>
      <c r="G1384" s="85"/>
      <c r="H1384" s="85"/>
      <c r="K1384" s="63"/>
      <c r="L1384" s="63"/>
      <c r="M1384" s="63"/>
      <c r="N1384" s="63"/>
      <c r="O1384" s="63"/>
      <c r="P1384" s="63"/>
      <c r="Q1384" s="63"/>
      <c r="R1384" s="63"/>
      <c r="S1384" s="63"/>
      <c r="T1384" s="63"/>
    </row>
    <row r="1385" spans="1:20" x14ac:dyDescent="0.2">
      <c r="A1385" s="85"/>
      <c r="B1385" s="85"/>
      <c r="C1385" s="85"/>
      <c r="D1385" s="85"/>
      <c r="E1385" s="85"/>
      <c r="F1385" s="85"/>
      <c r="G1385" s="85"/>
      <c r="H1385" s="85"/>
      <c r="K1385" s="63"/>
      <c r="L1385" s="63"/>
      <c r="M1385" s="63"/>
      <c r="N1385" s="63"/>
      <c r="O1385" s="63"/>
      <c r="P1385" s="63"/>
      <c r="Q1385" s="63"/>
      <c r="R1385" s="63"/>
      <c r="S1385" s="63"/>
      <c r="T1385" s="63"/>
    </row>
    <row r="1386" spans="1:20" x14ac:dyDescent="0.2">
      <c r="A1386" s="85"/>
      <c r="B1386" s="85"/>
      <c r="C1386" s="85"/>
      <c r="D1386" s="85"/>
      <c r="E1386" s="85"/>
      <c r="F1386" s="85"/>
      <c r="G1386" s="85"/>
      <c r="H1386" s="85"/>
      <c r="K1386" s="63"/>
      <c r="L1386" s="63"/>
      <c r="M1386" s="63"/>
      <c r="N1386" s="63"/>
      <c r="O1386" s="63"/>
      <c r="P1386" s="63"/>
      <c r="Q1386" s="63"/>
      <c r="R1386" s="63"/>
      <c r="S1386" s="63"/>
      <c r="T1386" s="63"/>
    </row>
    <row r="1387" spans="1:20" x14ac:dyDescent="0.2">
      <c r="A1387" s="85"/>
      <c r="B1387" s="85"/>
      <c r="C1387" s="85"/>
      <c r="D1387" s="85"/>
      <c r="E1387" s="85"/>
      <c r="F1387" s="85"/>
      <c r="G1387" s="85"/>
      <c r="H1387" s="85"/>
      <c r="K1387" s="63"/>
      <c r="L1387" s="63"/>
      <c r="M1387" s="63"/>
      <c r="N1387" s="63"/>
      <c r="O1387" s="63"/>
      <c r="P1387" s="63"/>
      <c r="Q1387" s="63"/>
      <c r="R1387" s="63"/>
      <c r="S1387" s="63"/>
      <c r="T1387" s="63"/>
    </row>
    <row r="1388" spans="1:20" x14ac:dyDescent="0.2">
      <c r="A1388" s="85"/>
      <c r="B1388" s="85"/>
      <c r="C1388" s="85"/>
      <c r="D1388" s="85"/>
      <c r="E1388" s="85"/>
      <c r="F1388" s="85"/>
      <c r="G1388" s="85"/>
      <c r="H1388" s="85"/>
      <c r="K1388" s="63"/>
      <c r="L1388" s="63"/>
      <c r="M1388" s="63"/>
      <c r="N1388" s="63"/>
      <c r="O1388" s="63"/>
      <c r="P1388" s="63"/>
      <c r="Q1388" s="63"/>
      <c r="R1388" s="63"/>
      <c r="S1388" s="63"/>
      <c r="T1388" s="63"/>
    </row>
    <row r="1389" spans="1:20" x14ac:dyDescent="0.2">
      <c r="A1389" s="85"/>
      <c r="B1389" s="85"/>
      <c r="C1389" s="85"/>
      <c r="D1389" s="85"/>
      <c r="E1389" s="85"/>
      <c r="F1389" s="85"/>
      <c r="G1389" s="85"/>
      <c r="H1389" s="85"/>
      <c r="K1389" s="63"/>
      <c r="L1389" s="63"/>
      <c r="M1389" s="63"/>
      <c r="N1389" s="63"/>
      <c r="O1389" s="63"/>
      <c r="P1389" s="63"/>
      <c r="Q1389" s="63"/>
      <c r="R1389" s="63"/>
      <c r="S1389" s="63"/>
      <c r="T1389" s="63"/>
    </row>
    <row r="1390" spans="1:20" x14ac:dyDescent="0.2">
      <c r="A1390" s="85"/>
      <c r="B1390" s="85"/>
      <c r="C1390" s="85"/>
      <c r="D1390" s="85"/>
      <c r="E1390" s="85"/>
      <c r="F1390" s="85"/>
      <c r="G1390" s="85"/>
      <c r="H1390" s="85"/>
      <c r="K1390" s="63"/>
      <c r="L1390" s="63"/>
      <c r="M1390" s="63"/>
      <c r="N1390" s="63"/>
      <c r="O1390" s="63"/>
      <c r="P1390" s="63"/>
      <c r="Q1390" s="63"/>
      <c r="R1390" s="63"/>
      <c r="S1390" s="63"/>
      <c r="T1390" s="63"/>
    </row>
    <row r="1391" spans="1:20" x14ac:dyDescent="0.2">
      <c r="A1391" s="85"/>
      <c r="B1391" s="85"/>
      <c r="C1391" s="85"/>
      <c r="D1391" s="85"/>
      <c r="E1391" s="85"/>
      <c r="F1391" s="85"/>
      <c r="G1391" s="85"/>
      <c r="H1391" s="85"/>
      <c r="K1391" s="63"/>
      <c r="L1391" s="63"/>
      <c r="M1391" s="63"/>
      <c r="N1391" s="63"/>
      <c r="O1391" s="63"/>
      <c r="P1391" s="63"/>
      <c r="Q1391" s="63"/>
      <c r="R1391" s="63"/>
      <c r="S1391" s="63"/>
      <c r="T1391" s="63"/>
    </row>
    <row r="1392" spans="1:20" x14ac:dyDescent="0.2">
      <c r="A1392" s="85"/>
      <c r="B1392" s="85"/>
      <c r="C1392" s="85"/>
      <c r="D1392" s="85"/>
      <c r="E1392" s="85"/>
      <c r="F1392" s="85"/>
      <c r="G1392" s="85"/>
      <c r="H1392" s="85"/>
      <c r="K1392" s="63"/>
      <c r="L1392" s="63"/>
      <c r="M1392" s="63"/>
      <c r="N1392" s="63"/>
      <c r="O1392" s="63"/>
      <c r="P1392" s="63"/>
      <c r="Q1392" s="63"/>
      <c r="R1392" s="63"/>
      <c r="S1392" s="63"/>
      <c r="T1392" s="63"/>
    </row>
    <row r="1393" spans="1:20" x14ac:dyDescent="0.2">
      <c r="A1393" s="85"/>
      <c r="B1393" s="85"/>
      <c r="C1393" s="85"/>
      <c r="D1393" s="85"/>
      <c r="E1393" s="85"/>
      <c r="F1393" s="85"/>
      <c r="G1393" s="85"/>
      <c r="H1393" s="85"/>
      <c r="K1393" s="63"/>
      <c r="L1393" s="63"/>
      <c r="M1393" s="63"/>
      <c r="N1393" s="63"/>
      <c r="O1393" s="63"/>
      <c r="P1393" s="63"/>
      <c r="Q1393" s="63"/>
      <c r="R1393" s="63"/>
      <c r="S1393" s="63"/>
      <c r="T1393" s="63"/>
    </row>
    <row r="1394" spans="1:20" x14ac:dyDescent="0.2">
      <c r="A1394" s="85"/>
      <c r="B1394" s="85"/>
      <c r="C1394" s="85"/>
      <c r="D1394" s="85"/>
      <c r="E1394" s="85"/>
      <c r="F1394" s="85"/>
      <c r="G1394" s="85"/>
      <c r="H1394" s="85"/>
      <c r="K1394" s="63"/>
      <c r="L1394" s="63"/>
      <c r="M1394" s="63"/>
      <c r="N1394" s="63"/>
      <c r="O1394" s="63"/>
      <c r="P1394" s="63"/>
      <c r="Q1394" s="63"/>
      <c r="R1394" s="63"/>
      <c r="S1394" s="63"/>
      <c r="T1394" s="63"/>
    </row>
    <row r="1395" spans="1:20" x14ac:dyDescent="0.2">
      <c r="A1395" s="85"/>
      <c r="B1395" s="85"/>
      <c r="C1395" s="85"/>
      <c r="D1395" s="85"/>
      <c r="E1395" s="85"/>
      <c r="F1395" s="85"/>
      <c r="G1395" s="85"/>
      <c r="H1395" s="85"/>
      <c r="K1395" s="63"/>
      <c r="L1395" s="63"/>
      <c r="M1395" s="63"/>
      <c r="N1395" s="63"/>
      <c r="O1395" s="63"/>
      <c r="P1395" s="63"/>
      <c r="Q1395" s="63"/>
      <c r="R1395" s="63"/>
      <c r="S1395" s="63"/>
      <c r="T1395" s="63"/>
    </row>
    <row r="1396" spans="1:20" x14ac:dyDescent="0.2">
      <c r="A1396" s="85"/>
      <c r="B1396" s="85"/>
      <c r="C1396" s="85"/>
      <c r="D1396" s="85"/>
      <c r="E1396" s="85"/>
      <c r="F1396" s="85"/>
      <c r="G1396" s="85"/>
      <c r="H1396" s="85"/>
      <c r="K1396" s="63"/>
      <c r="L1396" s="63"/>
      <c r="M1396" s="63"/>
      <c r="N1396" s="63"/>
      <c r="O1396" s="63"/>
      <c r="P1396" s="63"/>
      <c r="Q1396" s="63"/>
      <c r="R1396" s="63"/>
      <c r="S1396" s="63"/>
      <c r="T1396" s="63"/>
    </row>
    <row r="1397" spans="1:20" x14ac:dyDescent="0.2">
      <c r="A1397" s="85"/>
      <c r="B1397" s="85"/>
      <c r="C1397" s="85"/>
      <c r="D1397" s="85"/>
      <c r="E1397" s="85"/>
      <c r="F1397" s="85"/>
      <c r="G1397" s="85"/>
      <c r="H1397" s="85"/>
      <c r="K1397" s="63"/>
      <c r="L1397" s="63"/>
      <c r="M1397" s="63"/>
      <c r="N1397" s="63"/>
      <c r="O1397" s="63"/>
      <c r="P1397" s="63"/>
      <c r="Q1397" s="63"/>
      <c r="R1397" s="63"/>
      <c r="S1397" s="63"/>
      <c r="T1397" s="63"/>
    </row>
    <row r="1398" spans="1:20" x14ac:dyDescent="0.2">
      <c r="A1398" s="85"/>
      <c r="B1398" s="85"/>
      <c r="C1398" s="85"/>
      <c r="D1398" s="85"/>
      <c r="E1398" s="85"/>
      <c r="F1398" s="85"/>
      <c r="G1398" s="85"/>
      <c r="H1398" s="85"/>
      <c r="K1398" s="63"/>
      <c r="L1398" s="63"/>
      <c r="M1398" s="63"/>
      <c r="N1398" s="63"/>
      <c r="O1398" s="63"/>
      <c r="P1398" s="63"/>
      <c r="Q1398" s="63"/>
      <c r="R1398" s="63"/>
      <c r="S1398" s="63"/>
      <c r="T1398" s="63"/>
    </row>
    <row r="1399" spans="1:20" x14ac:dyDescent="0.2">
      <c r="A1399" s="85"/>
      <c r="B1399" s="85"/>
      <c r="C1399" s="85"/>
      <c r="D1399" s="85"/>
      <c r="E1399" s="85"/>
      <c r="F1399" s="85"/>
      <c r="G1399" s="85"/>
      <c r="H1399" s="85"/>
      <c r="K1399" s="63"/>
      <c r="L1399" s="63"/>
      <c r="M1399" s="63"/>
      <c r="N1399" s="63"/>
      <c r="O1399" s="63"/>
      <c r="P1399" s="63"/>
      <c r="Q1399" s="63"/>
      <c r="R1399" s="63"/>
      <c r="S1399" s="63"/>
      <c r="T1399" s="63"/>
    </row>
    <row r="1400" spans="1:20" x14ac:dyDescent="0.2">
      <c r="A1400" s="85"/>
      <c r="B1400" s="85"/>
      <c r="C1400" s="85"/>
      <c r="D1400" s="85"/>
      <c r="E1400" s="85"/>
      <c r="F1400" s="85"/>
      <c r="G1400" s="85"/>
      <c r="H1400" s="85"/>
      <c r="K1400" s="63"/>
      <c r="L1400" s="63"/>
      <c r="M1400" s="63"/>
      <c r="N1400" s="63"/>
      <c r="O1400" s="63"/>
      <c r="P1400" s="63"/>
      <c r="Q1400" s="63"/>
      <c r="R1400" s="63"/>
      <c r="S1400" s="63"/>
      <c r="T1400" s="63"/>
    </row>
    <row r="1401" spans="1:20" x14ac:dyDescent="0.2">
      <c r="A1401" s="85"/>
      <c r="B1401" s="85"/>
      <c r="C1401" s="85"/>
      <c r="D1401" s="85"/>
      <c r="E1401" s="85"/>
      <c r="F1401" s="85"/>
      <c r="G1401" s="85"/>
      <c r="H1401" s="85"/>
      <c r="K1401" s="63"/>
      <c r="L1401" s="63"/>
      <c r="M1401" s="63"/>
      <c r="N1401" s="63"/>
      <c r="O1401" s="63"/>
      <c r="P1401" s="63"/>
      <c r="Q1401" s="63"/>
      <c r="R1401" s="63"/>
      <c r="S1401" s="63"/>
      <c r="T1401" s="63"/>
    </row>
    <row r="1402" spans="1:20" x14ac:dyDescent="0.2">
      <c r="A1402" s="85"/>
      <c r="B1402" s="85"/>
      <c r="C1402" s="85"/>
      <c r="D1402" s="85"/>
      <c r="E1402" s="85"/>
      <c r="F1402" s="85"/>
      <c r="G1402" s="85"/>
      <c r="H1402" s="85"/>
      <c r="K1402" s="63"/>
      <c r="L1402" s="63"/>
      <c r="M1402" s="63"/>
      <c r="N1402" s="63"/>
      <c r="O1402" s="63"/>
      <c r="P1402" s="63"/>
      <c r="Q1402" s="63"/>
      <c r="R1402" s="63"/>
      <c r="S1402" s="63"/>
      <c r="T1402" s="63"/>
    </row>
    <row r="1403" spans="1:20" x14ac:dyDescent="0.2">
      <c r="A1403" s="85"/>
      <c r="B1403" s="85"/>
      <c r="C1403" s="85"/>
      <c r="D1403" s="85"/>
      <c r="E1403" s="85"/>
      <c r="F1403" s="85"/>
      <c r="G1403" s="85"/>
      <c r="H1403" s="85"/>
      <c r="K1403" s="63"/>
      <c r="L1403" s="63"/>
      <c r="M1403" s="63"/>
      <c r="N1403" s="63"/>
      <c r="O1403" s="63"/>
      <c r="P1403" s="63"/>
      <c r="Q1403" s="63"/>
      <c r="R1403" s="63"/>
      <c r="S1403" s="63"/>
      <c r="T1403" s="63"/>
    </row>
    <row r="1404" spans="1:20" x14ac:dyDescent="0.2">
      <c r="A1404" s="85"/>
      <c r="B1404" s="85"/>
      <c r="C1404" s="85"/>
      <c r="D1404" s="85"/>
      <c r="E1404" s="85"/>
      <c r="F1404" s="85"/>
      <c r="G1404" s="85"/>
      <c r="H1404" s="85"/>
      <c r="K1404" s="63"/>
      <c r="L1404" s="63"/>
      <c r="M1404" s="63"/>
      <c r="N1404" s="63"/>
      <c r="O1404" s="63"/>
      <c r="P1404" s="63"/>
      <c r="Q1404" s="63"/>
      <c r="R1404" s="63"/>
      <c r="S1404" s="63"/>
      <c r="T1404" s="63"/>
    </row>
    <row r="1405" spans="1:20" x14ac:dyDescent="0.2">
      <c r="A1405" s="85"/>
      <c r="B1405" s="85"/>
      <c r="C1405" s="85"/>
      <c r="D1405" s="85"/>
      <c r="E1405" s="85"/>
      <c r="F1405" s="85"/>
      <c r="G1405" s="85"/>
      <c r="H1405" s="85"/>
      <c r="K1405" s="63"/>
      <c r="L1405" s="63"/>
      <c r="M1405" s="63"/>
      <c r="N1405" s="63"/>
      <c r="O1405" s="63"/>
      <c r="P1405" s="63"/>
      <c r="Q1405" s="63"/>
      <c r="R1405" s="63"/>
      <c r="S1405" s="63"/>
      <c r="T1405" s="63"/>
    </row>
    <row r="1406" spans="1:20" x14ac:dyDescent="0.2">
      <c r="A1406" s="85"/>
      <c r="B1406" s="85"/>
      <c r="C1406" s="85"/>
      <c r="D1406" s="85"/>
      <c r="E1406" s="85"/>
      <c r="F1406" s="85"/>
      <c r="G1406" s="85"/>
      <c r="H1406" s="85"/>
      <c r="K1406" s="63"/>
      <c r="L1406" s="63"/>
      <c r="M1406" s="63"/>
      <c r="N1406" s="63"/>
      <c r="O1406" s="63"/>
      <c r="P1406" s="63"/>
      <c r="Q1406" s="63"/>
      <c r="R1406" s="63"/>
      <c r="S1406" s="63"/>
      <c r="T1406" s="63"/>
    </row>
    <row r="1407" spans="1:20" x14ac:dyDescent="0.2">
      <c r="A1407" s="85"/>
      <c r="B1407" s="85"/>
      <c r="C1407" s="85"/>
      <c r="D1407" s="85"/>
      <c r="E1407" s="85"/>
      <c r="F1407" s="85"/>
      <c r="G1407" s="85"/>
      <c r="H1407" s="85"/>
      <c r="K1407" s="63"/>
      <c r="L1407" s="63"/>
      <c r="M1407" s="63"/>
      <c r="N1407" s="63"/>
      <c r="O1407" s="63"/>
      <c r="P1407" s="63"/>
      <c r="Q1407" s="63"/>
      <c r="R1407" s="63"/>
      <c r="S1407" s="63"/>
      <c r="T1407" s="63"/>
    </row>
    <row r="1408" spans="1:20" x14ac:dyDescent="0.2">
      <c r="A1408" s="85"/>
      <c r="B1408" s="85"/>
      <c r="C1408" s="85"/>
      <c r="D1408" s="85"/>
      <c r="E1408" s="85"/>
      <c r="F1408" s="85"/>
      <c r="G1408" s="85"/>
      <c r="H1408" s="85"/>
      <c r="K1408" s="63"/>
      <c r="L1408" s="63"/>
      <c r="M1408" s="63"/>
      <c r="N1408" s="63"/>
      <c r="O1408" s="63"/>
      <c r="P1408" s="63"/>
      <c r="Q1408" s="63"/>
      <c r="R1408" s="63"/>
      <c r="S1408" s="63"/>
      <c r="T1408" s="63"/>
    </row>
    <row r="1409" spans="1:20" x14ac:dyDescent="0.2">
      <c r="A1409" s="85"/>
      <c r="B1409" s="85"/>
      <c r="C1409" s="85"/>
      <c r="D1409" s="85"/>
      <c r="E1409" s="85"/>
      <c r="F1409" s="85"/>
      <c r="G1409" s="85"/>
      <c r="H1409" s="85"/>
      <c r="K1409" s="63"/>
      <c r="L1409" s="63"/>
      <c r="M1409" s="63"/>
      <c r="N1409" s="63"/>
      <c r="O1409" s="63"/>
      <c r="P1409" s="63"/>
      <c r="Q1409" s="63"/>
      <c r="R1409" s="63"/>
      <c r="S1409" s="63"/>
      <c r="T1409" s="63"/>
    </row>
    <row r="1410" spans="1:20" x14ac:dyDescent="0.2">
      <c r="A1410" s="85"/>
      <c r="B1410" s="85"/>
      <c r="C1410" s="85"/>
      <c r="D1410" s="85"/>
      <c r="E1410" s="85"/>
      <c r="F1410" s="85"/>
      <c r="G1410" s="85"/>
      <c r="H1410" s="85"/>
      <c r="K1410" s="63"/>
      <c r="L1410" s="63"/>
      <c r="M1410" s="63"/>
      <c r="N1410" s="63"/>
      <c r="O1410" s="63"/>
      <c r="P1410" s="63"/>
      <c r="Q1410" s="63"/>
      <c r="R1410" s="63"/>
      <c r="S1410" s="63"/>
      <c r="T1410" s="63"/>
    </row>
    <row r="1411" spans="1:20" x14ac:dyDescent="0.2">
      <c r="A1411" s="85"/>
      <c r="B1411" s="85"/>
      <c r="C1411" s="85"/>
      <c r="D1411" s="85"/>
      <c r="E1411" s="85"/>
      <c r="F1411" s="85"/>
      <c r="G1411" s="85"/>
      <c r="H1411" s="85"/>
      <c r="K1411" s="63"/>
      <c r="L1411" s="63"/>
      <c r="M1411" s="63"/>
      <c r="N1411" s="63"/>
      <c r="O1411" s="63"/>
      <c r="P1411" s="63"/>
      <c r="Q1411" s="63"/>
      <c r="R1411" s="63"/>
      <c r="S1411" s="63"/>
      <c r="T1411" s="63"/>
    </row>
    <row r="1412" spans="1:20" x14ac:dyDescent="0.2">
      <c r="A1412" s="85"/>
      <c r="B1412" s="85"/>
      <c r="C1412" s="85"/>
      <c r="D1412" s="85"/>
      <c r="E1412" s="85"/>
      <c r="F1412" s="85"/>
      <c r="G1412" s="85"/>
      <c r="H1412" s="85"/>
      <c r="K1412" s="63"/>
      <c r="L1412" s="63"/>
      <c r="M1412" s="63"/>
      <c r="N1412" s="63"/>
      <c r="O1412" s="63"/>
      <c r="P1412" s="63"/>
      <c r="Q1412" s="63"/>
      <c r="R1412" s="63"/>
      <c r="S1412" s="63"/>
      <c r="T1412" s="63"/>
    </row>
    <row r="1413" spans="1:20" x14ac:dyDescent="0.2">
      <c r="A1413" s="85"/>
      <c r="B1413" s="85"/>
      <c r="C1413" s="85"/>
      <c r="D1413" s="85"/>
      <c r="E1413" s="85"/>
      <c r="F1413" s="85"/>
      <c r="G1413" s="85"/>
      <c r="H1413" s="85"/>
      <c r="K1413" s="63"/>
      <c r="L1413" s="63"/>
      <c r="M1413" s="63"/>
      <c r="N1413" s="63"/>
      <c r="O1413" s="63"/>
      <c r="P1413" s="63"/>
      <c r="Q1413" s="63"/>
      <c r="R1413" s="63"/>
      <c r="S1413" s="63"/>
      <c r="T1413" s="63"/>
    </row>
    <row r="1414" spans="1:20" x14ac:dyDescent="0.2">
      <c r="A1414" s="85"/>
      <c r="B1414" s="85"/>
      <c r="C1414" s="85"/>
      <c r="D1414" s="85"/>
      <c r="E1414" s="85"/>
      <c r="F1414" s="85"/>
      <c r="G1414" s="85"/>
      <c r="H1414" s="85"/>
      <c r="K1414" s="63"/>
      <c r="L1414" s="63"/>
      <c r="M1414" s="63"/>
      <c r="N1414" s="63"/>
      <c r="O1414" s="63"/>
      <c r="P1414" s="63"/>
      <c r="Q1414" s="63"/>
      <c r="R1414" s="63"/>
      <c r="S1414" s="63"/>
      <c r="T1414" s="63"/>
    </row>
    <row r="1415" spans="1:20" x14ac:dyDescent="0.2">
      <c r="A1415" s="85"/>
      <c r="B1415" s="85"/>
      <c r="C1415" s="85"/>
      <c r="D1415" s="85"/>
      <c r="E1415" s="85"/>
      <c r="F1415" s="85"/>
      <c r="G1415" s="85"/>
      <c r="H1415" s="85"/>
      <c r="K1415" s="63"/>
      <c r="L1415" s="63"/>
      <c r="M1415" s="63"/>
      <c r="N1415" s="63"/>
      <c r="O1415" s="63"/>
      <c r="P1415" s="63"/>
      <c r="Q1415" s="63"/>
      <c r="R1415" s="63"/>
      <c r="S1415" s="63"/>
      <c r="T1415" s="63"/>
    </row>
    <row r="1416" spans="1:20" x14ac:dyDescent="0.2">
      <c r="A1416" s="85"/>
      <c r="B1416" s="85"/>
      <c r="C1416" s="85"/>
      <c r="D1416" s="85"/>
      <c r="E1416" s="85"/>
      <c r="F1416" s="85"/>
      <c r="G1416" s="85"/>
      <c r="H1416" s="85"/>
      <c r="K1416" s="63"/>
      <c r="L1416" s="63"/>
      <c r="M1416" s="63"/>
      <c r="N1416" s="63"/>
      <c r="O1416" s="63"/>
      <c r="P1416" s="63"/>
      <c r="Q1416" s="63"/>
      <c r="R1416" s="63"/>
      <c r="S1416" s="63"/>
      <c r="T1416" s="63"/>
    </row>
    <row r="1417" spans="1:20" x14ac:dyDescent="0.2">
      <c r="A1417" s="85"/>
      <c r="B1417" s="85"/>
      <c r="C1417" s="85"/>
      <c r="D1417" s="85"/>
      <c r="E1417" s="85"/>
      <c r="F1417" s="85"/>
      <c r="G1417" s="85"/>
      <c r="H1417" s="85"/>
      <c r="K1417" s="63"/>
      <c r="L1417" s="63"/>
      <c r="M1417" s="63"/>
      <c r="N1417" s="63"/>
      <c r="O1417" s="63"/>
      <c r="P1417" s="63"/>
      <c r="Q1417" s="63"/>
      <c r="R1417" s="63"/>
      <c r="S1417" s="63"/>
      <c r="T1417" s="63"/>
    </row>
    <row r="1418" spans="1:20" x14ac:dyDescent="0.2">
      <c r="A1418" s="85"/>
      <c r="B1418" s="85"/>
      <c r="C1418" s="85"/>
      <c r="D1418" s="85"/>
      <c r="E1418" s="85"/>
      <c r="F1418" s="85"/>
      <c r="G1418" s="85"/>
      <c r="H1418" s="85"/>
      <c r="K1418" s="63"/>
      <c r="L1418" s="63"/>
      <c r="M1418" s="63"/>
      <c r="N1418" s="63"/>
      <c r="O1418" s="63"/>
      <c r="P1418" s="63"/>
      <c r="Q1418" s="63"/>
      <c r="R1418" s="63"/>
      <c r="S1418" s="63"/>
      <c r="T1418" s="63"/>
    </row>
    <row r="1419" spans="1:20" x14ac:dyDescent="0.2">
      <c r="A1419" s="85"/>
      <c r="B1419" s="85"/>
      <c r="C1419" s="85"/>
      <c r="D1419" s="85"/>
      <c r="E1419" s="85"/>
      <c r="F1419" s="85"/>
      <c r="G1419" s="85"/>
      <c r="H1419" s="85"/>
      <c r="K1419" s="63"/>
      <c r="L1419" s="63"/>
      <c r="M1419" s="63"/>
      <c r="N1419" s="63"/>
      <c r="O1419" s="63"/>
      <c r="P1419" s="63"/>
      <c r="Q1419" s="63"/>
      <c r="R1419" s="63"/>
      <c r="S1419" s="63"/>
      <c r="T1419" s="63"/>
    </row>
    <row r="1420" spans="1:20" x14ac:dyDescent="0.2">
      <c r="A1420" s="85"/>
      <c r="B1420" s="85"/>
      <c r="C1420" s="85"/>
      <c r="D1420" s="85"/>
      <c r="E1420" s="85"/>
      <c r="F1420" s="85"/>
      <c r="G1420" s="85"/>
      <c r="H1420" s="85"/>
      <c r="K1420" s="63"/>
      <c r="L1420" s="63"/>
      <c r="M1420" s="63"/>
      <c r="N1420" s="63"/>
      <c r="O1420" s="63"/>
      <c r="P1420" s="63"/>
      <c r="Q1420" s="63"/>
      <c r="R1420" s="63"/>
      <c r="S1420" s="63"/>
      <c r="T1420" s="63"/>
    </row>
    <row r="1421" spans="1:20" x14ac:dyDescent="0.2">
      <c r="A1421" s="85"/>
      <c r="B1421" s="85"/>
      <c r="C1421" s="85"/>
      <c r="D1421" s="85"/>
      <c r="E1421" s="85"/>
      <c r="F1421" s="85"/>
      <c r="G1421" s="85"/>
      <c r="H1421" s="85"/>
      <c r="K1421" s="63"/>
      <c r="L1421" s="63"/>
      <c r="M1421" s="63"/>
      <c r="N1421" s="63"/>
      <c r="O1421" s="63"/>
      <c r="P1421" s="63"/>
      <c r="Q1421" s="63"/>
      <c r="R1421" s="63"/>
      <c r="S1421" s="63"/>
      <c r="T1421" s="63"/>
    </row>
    <row r="1422" spans="1:20" x14ac:dyDescent="0.2">
      <c r="A1422" s="85"/>
      <c r="B1422" s="85"/>
      <c r="C1422" s="85"/>
      <c r="D1422" s="85"/>
      <c r="E1422" s="85"/>
      <c r="F1422" s="85"/>
      <c r="G1422" s="85"/>
      <c r="H1422" s="85"/>
      <c r="K1422" s="63"/>
      <c r="L1422" s="63"/>
      <c r="M1422" s="63"/>
      <c r="N1422" s="63"/>
      <c r="O1422" s="63"/>
      <c r="P1422" s="63"/>
      <c r="Q1422" s="63"/>
      <c r="R1422" s="63"/>
      <c r="S1422" s="63"/>
      <c r="T1422" s="63"/>
    </row>
    <row r="1423" spans="1:20" x14ac:dyDescent="0.2">
      <c r="A1423" s="85"/>
      <c r="B1423" s="85"/>
      <c r="C1423" s="85"/>
      <c r="D1423" s="85"/>
      <c r="E1423" s="85"/>
      <c r="F1423" s="85"/>
      <c r="G1423" s="85"/>
      <c r="H1423" s="85"/>
      <c r="K1423" s="63"/>
      <c r="L1423" s="63"/>
      <c r="M1423" s="63"/>
      <c r="N1423" s="63"/>
      <c r="O1423" s="63"/>
      <c r="P1423" s="63"/>
      <c r="Q1423" s="63"/>
      <c r="R1423" s="63"/>
      <c r="S1423" s="63"/>
      <c r="T1423" s="63"/>
    </row>
    <row r="1424" spans="1:20" x14ac:dyDescent="0.2">
      <c r="A1424" s="85"/>
      <c r="B1424" s="85"/>
      <c r="C1424" s="85"/>
      <c r="D1424" s="85"/>
      <c r="E1424" s="85"/>
      <c r="F1424" s="85"/>
      <c r="G1424" s="85"/>
      <c r="H1424" s="85"/>
      <c r="K1424" s="63"/>
      <c r="L1424" s="63"/>
      <c r="M1424" s="63"/>
      <c r="N1424" s="63"/>
      <c r="O1424" s="63"/>
      <c r="P1424" s="63"/>
      <c r="Q1424" s="63"/>
      <c r="R1424" s="63"/>
      <c r="S1424" s="63"/>
      <c r="T1424" s="63"/>
    </row>
    <row r="1425" spans="1:20" x14ac:dyDescent="0.2">
      <c r="A1425" s="85"/>
      <c r="B1425" s="85"/>
      <c r="C1425" s="85"/>
      <c r="D1425" s="85"/>
      <c r="E1425" s="85"/>
      <c r="F1425" s="85"/>
      <c r="G1425" s="85"/>
      <c r="H1425" s="85"/>
      <c r="K1425" s="63"/>
      <c r="L1425" s="63"/>
      <c r="M1425" s="63"/>
      <c r="N1425" s="63"/>
      <c r="O1425" s="63"/>
      <c r="P1425" s="63"/>
      <c r="Q1425" s="63"/>
      <c r="R1425" s="63"/>
      <c r="S1425" s="63"/>
      <c r="T1425" s="63"/>
    </row>
    <row r="1426" spans="1:20" x14ac:dyDescent="0.2">
      <c r="A1426" s="85"/>
      <c r="B1426" s="85"/>
      <c r="C1426" s="85"/>
      <c r="D1426" s="85"/>
      <c r="E1426" s="85"/>
      <c r="F1426" s="85"/>
      <c r="G1426" s="85"/>
      <c r="H1426" s="85"/>
      <c r="K1426" s="63"/>
      <c r="L1426" s="63"/>
      <c r="M1426" s="63"/>
      <c r="N1426" s="63"/>
      <c r="O1426" s="63"/>
      <c r="P1426" s="63"/>
      <c r="Q1426" s="63"/>
      <c r="R1426" s="63"/>
      <c r="S1426" s="63"/>
      <c r="T1426" s="63"/>
    </row>
    <row r="1427" spans="1:20" x14ac:dyDescent="0.2">
      <c r="A1427" s="85"/>
      <c r="B1427" s="85"/>
      <c r="C1427" s="85"/>
      <c r="D1427" s="85"/>
      <c r="E1427" s="85"/>
      <c r="F1427" s="85"/>
      <c r="G1427" s="85"/>
      <c r="H1427" s="85"/>
      <c r="K1427" s="63"/>
      <c r="L1427" s="63"/>
      <c r="M1427" s="63"/>
      <c r="N1427" s="63"/>
      <c r="O1427" s="63"/>
      <c r="P1427" s="63"/>
      <c r="Q1427" s="63"/>
      <c r="R1427" s="63"/>
      <c r="S1427" s="63"/>
      <c r="T1427" s="63"/>
    </row>
    <row r="1428" spans="1:20" x14ac:dyDescent="0.2">
      <c r="A1428" s="85"/>
      <c r="B1428" s="85"/>
      <c r="C1428" s="85"/>
      <c r="D1428" s="85"/>
      <c r="E1428" s="85"/>
      <c r="F1428" s="85"/>
      <c r="G1428" s="85"/>
      <c r="H1428" s="85"/>
      <c r="K1428" s="63"/>
      <c r="L1428" s="63"/>
      <c r="M1428" s="63"/>
      <c r="N1428" s="63"/>
      <c r="O1428" s="63"/>
      <c r="P1428" s="63"/>
      <c r="Q1428" s="63"/>
      <c r="R1428" s="63"/>
      <c r="S1428" s="63"/>
      <c r="T1428" s="63"/>
    </row>
    <row r="1429" spans="1:20" x14ac:dyDescent="0.2">
      <c r="A1429" s="85"/>
      <c r="B1429" s="85"/>
      <c r="C1429" s="85"/>
      <c r="D1429" s="85"/>
      <c r="E1429" s="85"/>
      <c r="F1429" s="85"/>
      <c r="G1429" s="85"/>
      <c r="H1429" s="85"/>
      <c r="K1429" s="63"/>
      <c r="L1429" s="63"/>
      <c r="M1429" s="63"/>
      <c r="N1429" s="63"/>
      <c r="O1429" s="63"/>
      <c r="P1429" s="63"/>
      <c r="Q1429" s="63"/>
      <c r="R1429" s="63"/>
      <c r="S1429" s="63"/>
      <c r="T1429" s="63"/>
    </row>
    <row r="1430" spans="1:20" x14ac:dyDescent="0.2">
      <c r="A1430" s="85"/>
      <c r="B1430" s="85"/>
      <c r="C1430" s="85"/>
      <c r="D1430" s="85"/>
      <c r="E1430" s="85"/>
      <c r="F1430" s="85"/>
      <c r="G1430" s="85"/>
      <c r="H1430" s="85"/>
      <c r="K1430" s="63"/>
      <c r="L1430" s="63"/>
      <c r="M1430" s="63"/>
      <c r="N1430" s="63"/>
      <c r="O1430" s="63"/>
      <c r="P1430" s="63"/>
      <c r="Q1430" s="63"/>
      <c r="R1430" s="63"/>
      <c r="S1430" s="63"/>
      <c r="T1430" s="63"/>
    </row>
    <row r="1431" spans="1:20" x14ac:dyDescent="0.2">
      <c r="A1431" s="85"/>
      <c r="B1431" s="85"/>
      <c r="C1431" s="85"/>
      <c r="D1431" s="85"/>
      <c r="E1431" s="85"/>
      <c r="F1431" s="85"/>
      <c r="G1431" s="85"/>
      <c r="H1431" s="85"/>
      <c r="K1431" s="63"/>
      <c r="L1431" s="63"/>
      <c r="M1431" s="63"/>
      <c r="N1431" s="63"/>
      <c r="O1431" s="63"/>
      <c r="P1431" s="63"/>
      <c r="Q1431" s="63"/>
      <c r="R1431" s="63"/>
      <c r="S1431" s="63"/>
      <c r="T1431" s="63"/>
    </row>
    <row r="1432" spans="1:20" x14ac:dyDescent="0.2">
      <c r="A1432" s="85"/>
      <c r="B1432" s="85"/>
      <c r="C1432" s="85"/>
      <c r="D1432" s="85"/>
      <c r="E1432" s="85"/>
      <c r="F1432" s="85"/>
      <c r="G1432" s="85"/>
      <c r="H1432" s="85"/>
      <c r="K1432" s="63"/>
      <c r="L1432" s="63"/>
      <c r="M1432" s="63"/>
      <c r="N1432" s="63"/>
      <c r="O1432" s="63"/>
      <c r="P1432" s="63"/>
      <c r="Q1432" s="63"/>
      <c r="R1432" s="63"/>
      <c r="S1432" s="63"/>
      <c r="T1432" s="63"/>
    </row>
    <row r="1433" spans="1:20" x14ac:dyDescent="0.2">
      <c r="A1433" s="85"/>
      <c r="B1433" s="85"/>
      <c r="C1433" s="85"/>
      <c r="D1433" s="85"/>
      <c r="E1433" s="85"/>
      <c r="F1433" s="85"/>
      <c r="G1433" s="85"/>
      <c r="H1433" s="85"/>
      <c r="K1433" s="63"/>
      <c r="L1433" s="63"/>
      <c r="M1433" s="63"/>
      <c r="N1433" s="63"/>
      <c r="O1433" s="63"/>
      <c r="P1433" s="63"/>
      <c r="Q1433" s="63"/>
      <c r="R1433" s="63"/>
      <c r="S1433" s="63"/>
      <c r="T1433" s="63"/>
    </row>
    <row r="1434" spans="1:20" x14ac:dyDescent="0.2">
      <c r="A1434" s="85"/>
      <c r="B1434" s="85"/>
      <c r="C1434" s="85"/>
      <c r="D1434" s="85"/>
      <c r="E1434" s="85"/>
      <c r="F1434" s="85"/>
      <c r="G1434" s="85"/>
      <c r="H1434" s="85"/>
      <c r="K1434" s="63"/>
      <c r="L1434" s="63"/>
      <c r="M1434" s="63"/>
      <c r="N1434" s="63"/>
      <c r="O1434" s="63"/>
      <c r="P1434" s="63"/>
      <c r="Q1434" s="63"/>
      <c r="R1434" s="63"/>
      <c r="S1434" s="63"/>
      <c r="T1434" s="63"/>
    </row>
    <row r="1435" spans="1:20" x14ac:dyDescent="0.2">
      <c r="A1435" s="85"/>
      <c r="B1435" s="85"/>
      <c r="C1435" s="85"/>
      <c r="D1435" s="85"/>
      <c r="E1435" s="85"/>
      <c r="F1435" s="85"/>
      <c r="G1435" s="85"/>
      <c r="H1435" s="85"/>
      <c r="K1435" s="63"/>
      <c r="L1435" s="63"/>
      <c r="M1435" s="63"/>
      <c r="N1435" s="63"/>
      <c r="O1435" s="63"/>
      <c r="P1435" s="63"/>
      <c r="Q1435" s="63"/>
      <c r="R1435" s="63"/>
      <c r="S1435" s="63"/>
      <c r="T1435" s="63"/>
    </row>
    <row r="1436" spans="1:20" x14ac:dyDescent="0.2">
      <c r="A1436" s="85"/>
      <c r="B1436" s="85"/>
      <c r="C1436" s="85"/>
      <c r="D1436" s="85"/>
      <c r="E1436" s="85"/>
      <c r="F1436" s="85"/>
      <c r="G1436" s="85"/>
      <c r="H1436" s="85"/>
      <c r="K1436" s="63"/>
      <c r="L1436" s="63"/>
      <c r="M1436" s="63"/>
      <c r="N1436" s="63"/>
      <c r="O1436" s="63"/>
      <c r="P1436" s="63"/>
      <c r="Q1436" s="63"/>
      <c r="R1436" s="63"/>
      <c r="S1436" s="63"/>
      <c r="T1436" s="63"/>
    </row>
    <row r="1437" spans="1:20" x14ac:dyDescent="0.2">
      <c r="A1437" s="85"/>
      <c r="B1437" s="85"/>
      <c r="C1437" s="85"/>
      <c r="D1437" s="85"/>
      <c r="E1437" s="85"/>
      <c r="F1437" s="85"/>
      <c r="G1437" s="85"/>
      <c r="H1437" s="85"/>
      <c r="K1437" s="63"/>
      <c r="L1437" s="63"/>
      <c r="M1437" s="63"/>
      <c r="N1437" s="63"/>
      <c r="O1437" s="63"/>
      <c r="P1437" s="63"/>
      <c r="Q1437" s="63"/>
      <c r="R1437" s="63"/>
      <c r="S1437" s="63"/>
      <c r="T1437" s="63"/>
    </row>
    <row r="1438" spans="1:20" x14ac:dyDescent="0.2">
      <c r="A1438" s="85"/>
      <c r="B1438" s="85"/>
      <c r="C1438" s="85"/>
      <c r="D1438" s="85"/>
      <c r="E1438" s="85"/>
      <c r="F1438" s="85"/>
      <c r="G1438" s="85"/>
      <c r="H1438" s="85"/>
      <c r="K1438" s="63"/>
      <c r="L1438" s="63"/>
      <c r="M1438" s="63"/>
      <c r="N1438" s="63"/>
      <c r="O1438" s="63"/>
      <c r="P1438" s="63"/>
      <c r="Q1438" s="63"/>
      <c r="R1438" s="63"/>
      <c r="S1438" s="63"/>
      <c r="T1438" s="63"/>
    </row>
    <row r="1439" spans="1:20" x14ac:dyDescent="0.2">
      <c r="A1439" s="85"/>
      <c r="B1439" s="85"/>
      <c r="C1439" s="85"/>
      <c r="D1439" s="85"/>
      <c r="E1439" s="85"/>
      <c r="F1439" s="85"/>
      <c r="G1439" s="85"/>
      <c r="H1439" s="85"/>
      <c r="K1439" s="63"/>
      <c r="L1439" s="63"/>
      <c r="M1439" s="63"/>
      <c r="N1439" s="63"/>
      <c r="O1439" s="63"/>
      <c r="P1439" s="63"/>
      <c r="Q1439" s="63"/>
      <c r="R1439" s="63"/>
      <c r="S1439" s="63"/>
      <c r="T1439" s="63"/>
    </row>
    <row r="1440" spans="1:20" x14ac:dyDescent="0.2">
      <c r="A1440" s="85"/>
      <c r="B1440" s="85"/>
      <c r="C1440" s="85"/>
      <c r="D1440" s="85"/>
      <c r="E1440" s="85"/>
      <c r="F1440" s="85"/>
      <c r="G1440" s="85"/>
      <c r="H1440" s="85"/>
      <c r="K1440" s="63"/>
      <c r="L1440" s="63"/>
      <c r="M1440" s="63"/>
      <c r="N1440" s="63"/>
      <c r="O1440" s="63"/>
      <c r="P1440" s="63"/>
      <c r="Q1440" s="63"/>
      <c r="R1440" s="63"/>
      <c r="S1440" s="63"/>
      <c r="T1440" s="63"/>
    </row>
    <row r="1441" spans="1:20" x14ac:dyDescent="0.2">
      <c r="A1441" s="85"/>
      <c r="B1441" s="85"/>
      <c r="C1441" s="85"/>
      <c r="D1441" s="85"/>
      <c r="E1441" s="85"/>
      <c r="F1441" s="85"/>
      <c r="G1441" s="85"/>
      <c r="H1441" s="85"/>
      <c r="K1441" s="63"/>
      <c r="L1441" s="63"/>
      <c r="M1441" s="63"/>
      <c r="N1441" s="63"/>
      <c r="O1441" s="63"/>
      <c r="P1441" s="63"/>
      <c r="Q1441" s="63"/>
      <c r="R1441" s="63"/>
      <c r="S1441" s="63"/>
      <c r="T1441" s="63"/>
    </row>
    <row r="1442" spans="1:20" x14ac:dyDescent="0.2">
      <c r="A1442" s="85"/>
      <c r="B1442" s="85"/>
      <c r="C1442" s="85"/>
      <c r="D1442" s="85"/>
      <c r="E1442" s="85"/>
      <c r="F1442" s="85"/>
      <c r="G1442" s="85"/>
      <c r="H1442" s="85"/>
      <c r="K1442" s="63"/>
      <c r="L1442" s="63"/>
      <c r="M1442" s="63"/>
      <c r="N1442" s="63"/>
      <c r="O1442" s="63"/>
      <c r="P1442" s="63"/>
      <c r="Q1442" s="63"/>
      <c r="R1442" s="63"/>
      <c r="S1442" s="63"/>
      <c r="T1442" s="63"/>
    </row>
    <row r="1443" spans="1:20" x14ac:dyDescent="0.2">
      <c r="A1443" s="85"/>
      <c r="B1443" s="85"/>
      <c r="C1443" s="85"/>
      <c r="D1443" s="85"/>
      <c r="E1443" s="85"/>
      <c r="F1443" s="85"/>
      <c r="G1443" s="85"/>
      <c r="H1443" s="85"/>
      <c r="K1443" s="63"/>
      <c r="L1443" s="63"/>
      <c r="M1443" s="63"/>
      <c r="N1443" s="63"/>
      <c r="O1443" s="63"/>
      <c r="P1443" s="63"/>
      <c r="Q1443" s="63"/>
      <c r="R1443" s="63"/>
      <c r="S1443" s="63"/>
      <c r="T1443" s="63"/>
    </row>
    <row r="1444" spans="1:20" x14ac:dyDescent="0.2">
      <c r="A1444" s="85"/>
      <c r="B1444" s="85"/>
      <c r="C1444" s="85"/>
      <c r="D1444" s="85"/>
      <c r="E1444" s="85"/>
      <c r="F1444" s="85"/>
      <c r="G1444" s="85"/>
      <c r="H1444" s="85"/>
      <c r="K1444" s="63"/>
      <c r="L1444" s="63"/>
      <c r="M1444" s="63"/>
      <c r="N1444" s="63"/>
      <c r="O1444" s="63"/>
      <c r="P1444" s="63"/>
      <c r="Q1444" s="63"/>
      <c r="R1444" s="63"/>
      <c r="S1444" s="63"/>
      <c r="T1444" s="63"/>
    </row>
    <row r="1445" spans="1:20" x14ac:dyDescent="0.2">
      <c r="A1445" s="85"/>
      <c r="B1445" s="85"/>
      <c r="C1445" s="85"/>
      <c r="D1445" s="85"/>
      <c r="E1445" s="85"/>
      <c r="F1445" s="85"/>
      <c r="G1445" s="85"/>
      <c r="H1445" s="85"/>
      <c r="K1445" s="63"/>
      <c r="L1445" s="63"/>
      <c r="M1445" s="63"/>
      <c r="N1445" s="63"/>
      <c r="O1445" s="63"/>
      <c r="P1445" s="63"/>
      <c r="Q1445" s="63"/>
      <c r="R1445" s="63"/>
      <c r="S1445" s="63"/>
      <c r="T1445" s="63"/>
    </row>
    <row r="1446" spans="1:20" x14ac:dyDescent="0.2">
      <c r="A1446" s="85"/>
      <c r="B1446" s="85"/>
      <c r="C1446" s="85"/>
      <c r="D1446" s="85"/>
      <c r="E1446" s="85"/>
      <c r="F1446" s="85"/>
      <c r="G1446" s="85"/>
      <c r="H1446" s="85"/>
      <c r="K1446" s="63"/>
      <c r="L1446" s="63"/>
      <c r="M1446" s="63"/>
      <c r="N1446" s="63"/>
      <c r="O1446" s="63"/>
      <c r="P1446" s="63"/>
      <c r="Q1446" s="63"/>
      <c r="R1446" s="63"/>
      <c r="S1446" s="63"/>
      <c r="T1446" s="63"/>
    </row>
    <row r="1447" spans="1:20" x14ac:dyDescent="0.2">
      <c r="A1447" s="85"/>
      <c r="B1447" s="85"/>
      <c r="C1447" s="85"/>
      <c r="D1447" s="85"/>
      <c r="E1447" s="85"/>
      <c r="F1447" s="85"/>
      <c r="G1447" s="85"/>
      <c r="H1447" s="85"/>
      <c r="K1447" s="63"/>
      <c r="L1447" s="63"/>
      <c r="M1447" s="63"/>
      <c r="N1447" s="63"/>
      <c r="O1447" s="63"/>
      <c r="P1447" s="63"/>
      <c r="Q1447" s="63"/>
      <c r="R1447" s="63"/>
      <c r="S1447" s="63"/>
      <c r="T1447" s="63"/>
    </row>
    <row r="1448" spans="1:20" x14ac:dyDescent="0.2">
      <c r="A1448" s="85"/>
      <c r="B1448" s="85"/>
      <c r="C1448" s="85"/>
      <c r="D1448" s="85"/>
      <c r="E1448" s="85"/>
      <c r="F1448" s="85"/>
      <c r="G1448" s="85"/>
      <c r="H1448" s="85"/>
      <c r="K1448" s="63"/>
      <c r="L1448" s="63"/>
      <c r="M1448" s="63"/>
      <c r="N1448" s="63"/>
      <c r="O1448" s="63"/>
      <c r="P1448" s="63"/>
      <c r="Q1448" s="63"/>
      <c r="R1448" s="63"/>
      <c r="S1448" s="63"/>
      <c r="T1448" s="63"/>
    </row>
    <row r="1449" spans="1:20" x14ac:dyDescent="0.2">
      <c r="A1449" s="85"/>
      <c r="B1449" s="85"/>
      <c r="C1449" s="85"/>
      <c r="D1449" s="85"/>
      <c r="E1449" s="85"/>
      <c r="F1449" s="85"/>
      <c r="G1449" s="85"/>
      <c r="H1449" s="85"/>
      <c r="K1449" s="63"/>
      <c r="L1449" s="63"/>
      <c r="M1449" s="63"/>
      <c r="N1449" s="63"/>
      <c r="O1449" s="63"/>
      <c r="P1449" s="63"/>
      <c r="Q1449" s="63"/>
      <c r="R1449" s="63"/>
      <c r="S1449" s="63"/>
      <c r="T1449" s="63"/>
    </row>
    <row r="1450" spans="1:20" x14ac:dyDescent="0.2">
      <c r="A1450" s="85"/>
      <c r="B1450" s="85"/>
      <c r="C1450" s="85"/>
      <c r="D1450" s="85"/>
      <c r="E1450" s="85"/>
      <c r="F1450" s="85"/>
      <c r="G1450" s="85"/>
      <c r="H1450" s="85"/>
      <c r="K1450" s="63"/>
      <c r="L1450" s="63"/>
      <c r="M1450" s="63"/>
      <c r="N1450" s="63"/>
      <c r="O1450" s="63"/>
      <c r="P1450" s="63"/>
      <c r="Q1450" s="63"/>
      <c r="R1450" s="63"/>
      <c r="S1450" s="63"/>
      <c r="T1450" s="63"/>
    </row>
    <row r="1451" spans="1:20" x14ac:dyDescent="0.2">
      <c r="A1451" s="85"/>
      <c r="B1451" s="85"/>
      <c r="C1451" s="85"/>
      <c r="D1451" s="85"/>
      <c r="E1451" s="85"/>
      <c r="F1451" s="85"/>
      <c r="G1451" s="85"/>
      <c r="H1451" s="85"/>
      <c r="K1451" s="63"/>
      <c r="L1451" s="63"/>
      <c r="M1451" s="63"/>
      <c r="N1451" s="63"/>
      <c r="O1451" s="63"/>
      <c r="P1451" s="63"/>
      <c r="Q1451" s="63"/>
      <c r="R1451" s="63"/>
      <c r="S1451" s="63"/>
      <c r="T1451" s="63"/>
    </row>
    <row r="1452" spans="1:20" x14ac:dyDescent="0.2">
      <c r="A1452" s="85"/>
      <c r="B1452" s="85"/>
      <c r="C1452" s="85"/>
      <c r="D1452" s="85"/>
      <c r="E1452" s="85"/>
      <c r="F1452" s="85"/>
      <c r="G1452" s="85"/>
      <c r="H1452" s="85"/>
      <c r="K1452" s="63"/>
      <c r="L1452" s="63"/>
      <c r="M1452" s="63"/>
      <c r="N1452" s="63"/>
      <c r="O1452" s="63"/>
      <c r="P1452" s="63"/>
      <c r="Q1452" s="63"/>
      <c r="R1452" s="63"/>
      <c r="S1452" s="63"/>
      <c r="T1452" s="63"/>
    </row>
    <row r="1453" spans="1:20" x14ac:dyDescent="0.2">
      <c r="A1453" s="85"/>
      <c r="B1453" s="85"/>
      <c r="C1453" s="85"/>
      <c r="D1453" s="85"/>
      <c r="E1453" s="85"/>
      <c r="F1453" s="85"/>
      <c r="G1453" s="85"/>
      <c r="H1453" s="85"/>
      <c r="K1453" s="63"/>
      <c r="L1453" s="63"/>
      <c r="M1453" s="63"/>
      <c r="N1453" s="63"/>
      <c r="O1453" s="63"/>
      <c r="P1453" s="63"/>
      <c r="Q1453" s="63"/>
      <c r="R1453" s="63"/>
      <c r="S1453" s="63"/>
      <c r="T1453" s="63"/>
    </row>
    <row r="1454" spans="1:20" x14ac:dyDescent="0.2">
      <c r="A1454" s="85"/>
      <c r="B1454" s="85"/>
      <c r="C1454" s="85"/>
      <c r="D1454" s="85"/>
      <c r="E1454" s="85"/>
      <c r="F1454" s="85"/>
      <c r="G1454" s="85"/>
      <c r="H1454" s="85"/>
      <c r="K1454" s="63"/>
      <c r="L1454" s="63"/>
      <c r="M1454" s="63"/>
      <c r="N1454" s="63"/>
      <c r="O1454" s="63"/>
      <c r="P1454" s="63"/>
      <c r="Q1454" s="63"/>
      <c r="R1454" s="63"/>
      <c r="S1454" s="63"/>
      <c r="T1454" s="63"/>
    </row>
    <row r="1455" spans="1:20" x14ac:dyDescent="0.2">
      <c r="A1455" s="85"/>
      <c r="B1455" s="85"/>
      <c r="C1455" s="85"/>
      <c r="D1455" s="85"/>
      <c r="E1455" s="85"/>
      <c r="F1455" s="85"/>
      <c r="G1455" s="85"/>
      <c r="H1455" s="85"/>
      <c r="K1455" s="63"/>
      <c r="L1455" s="63"/>
      <c r="M1455" s="63"/>
      <c r="N1455" s="63"/>
      <c r="O1455" s="63"/>
      <c r="P1455" s="63"/>
      <c r="Q1455" s="63"/>
      <c r="R1455" s="63"/>
      <c r="S1455" s="63"/>
      <c r="T1455" s="63"/>
    </row>
    <row r="1456" spans="1:20" x14ac:dyDescent="0.2">
      <c r="A1456" s="85"/>
      <c r="B1456" s="85"/>
      <c r="C1456" s="85"/>
      <c r="D1456" s="85"/>
      <c r="E1456" s="85"/>
      <c r="F1456" s="85"/>
      <c r="G1456" s="85"/>
      <c r="H1456" s="85"/>
      <c r="K1456" s="63"/>
      <c r="L1456" s="63"/>
      <c r="M1456" s="63"/>
      <c r="N1456" s="63"/>
      <c r="O1456" s="63"/>
      <c r="P1456" s="63"/>
      <c r="Q1456" s="63"/>
      <c r="R1456" s="63"/>
      <c r="S1456" s="63"/>
      <c r="T1456" s="63"/>
    </row>
    <row r="1457" spans="1:20" x14ac:dyDescent="0.2">
      <c r="A1457" s="85"/>
      <c r="B1457" s="85"/>
      <c r="C1457" s="85"/>
      <c r="D1457" s="85"/>
      <c r="E1457" s="85"/>
      <c r="F1457" s="85"/>
      <c r="G1457" s="85"/>
      <c r="H1457" s="85"/>
      <c r="K1457" s="63"/>
      <c r="L1457" s="63"/>
      <c r="M1457" s="63"/>
      <c r="N1457" s="63"/>
      <c r="O1457" s="63"/>
      <c r="P1457" s="63"/>
      <c r="Q1457" s="63"/>
      <c r="R1457" s="63"/>
      <c r="S1457" s="63"/>
      <c r="T1457" s="63"/>
    </row>
    <row r="1458" spans="1:20" x14ac:dyDescent="0.2">
      <c r="A1458" s="85"/>
      <c r="B1458" s="85"/>
      <c r="C1458" s="85"/>
      <c r="D1458" s="85"/>
      <c r="E1458" s="85"/>
      <c r="F1458" s="85"/>
      <c r="G1458" s="85"/>
      <c r="H1458" s="85"/>
      <c r="K1458" s="63"/>
      <c r="L1458" s="63"/>
      <c r="M1458" s="63"/>
      <c r="N1458" s="63"/>
      <c r="O1458" s="63"/>
      <c r="P1458" s="63"/>
      <c r="Q1458" s="63"/>
      <c r="R1458" s="63"/>
      <c r="S1458" s="63"/>
      <c r="T1458" s="63"/>
    </row>
    <row r="1459" spans="1:20" x14ac:dyDescent="0.2">
      <c r="A1459" s="85"/>
      <c r="B1459" s="85"/>
      <c r="C1459" s="85"/>
      <c r="D1459" s="85"/>
      <c r="E1459" s="85"/>
      <c r="F1459" s="85"/>
      <c r="G1459" s="85"/>
      <c r="H1459" s="85"/>
      <c r="K1459" s="63"/>
      <c r="L1459" s="63"/>
      <c r="M1459" s="63"/>
      <c r="N1459" s="63"/>
      <c r="O1459" s="63"/>
      <c r="P1459" s="63"/>
      <c r="Q1459" s="63"/>
      <c r="R1459" s="63"/>
      <c r="S1459" s="63"/>
      <c r="T1459" s="63"/>
    </row>
    <row r="1460" spans="1:20" x14ac:dyDescent="0.2">
      <c r="A1460" s="85"/>
      <c r="B1460" s="85"/>
      <c r="C1460" s="85"/>
      <c r="D1460" s="85"/>
      <c r="E1460" s="85"/>
      <c r="F1460" s="85"/>
      <c r="G1460" s="85"/>
      <c r="H1460" s="85"/>
      <c r="K1460" s="63"/>
      <c r="L1460" s="63"/>
      <c r="M1460" s="63"/>
      <c r="N1460" s="63"/>
      <c r="O1460" s="63"/>
      <c r="P1460" s="63"/>
      <c r="Q1460" s="63"/>
      <c r="R1460" s="63"/>
      <c r="S1460" s="63"/>
      <c r="T1460" s="63"/>
    </row>
    <row r="1461" spans="1:20" x14ac:dyDescent="0.2">
      <c r="A1461" s="85"/>
      <c r="B1461" s="85"/>
      <c r="C1461" s="85"/>
      <c r="D1461" s="85"/>
      <c r="E1461" s="85"/>
      <c r="F1461" s="85"/>
      <c r="G1461" s="85"/>
      <c r="H1461" s="85"/>
      <c r="K1461" s="63"/>
      <c r="L1461" s="63"/>
      <c r="M1461" s="63"/>
      <c r="N1461" s="63"/>
      <c r="O1461" s="63"/>
      <c r="P1461" s="63"/>
      <c r="Q1461" s="63"/>
      <c r="R1461" s="63"/>
      <c r="S1461" s="63"/>
      <c r="T1461" s="63"/>
    </row>
    <row r="1462" spans="1:20" x14ac:dyDescent="0.2">
      <c r="A1462" s="85"/>
      <c r="B1462" s="85"/>
      <c r="C1462" s="85"/>
      <c r="D1462" s="85"/>
      <c r="E1462" s="85"/>
      <c r="F1462" s="85"/>
      <c r="G1462" s="85"/>
      <c r="H1462" s="85"/>
      <c r="K1462" s="63"/>
      <c r="L1462" s="63"/>
      <c r="M1462" s="63"/>
      <c r="N1462" s="63"/>
      <c r="O1462" s="63"/>
      <c r="P1462" s="63"/>
      <c r="Q1462" s="63"/>
      <c r="R1462" s="63"/>
      <c r="S1462" s="63"/>
      <c r="T1462" s="63"/>
    </row>
    <row r="1463" spans="1:20" x14ac:dyDescent="0.2">
      <c r="A1463" s="85"/>
      <c r="B1463" s="85"/>
      <c r="C1463" s="85"/>
      <c r="D1463" s="85"/>
      <c r="E1463" s="85"/>
      <c r="F1463" s="85"/>
      <c r="G1463" s="85"/>
      <c r="H1463" s="85"/>
      <c r="K1463" s="63"/>
      <c r="L1463" s="63"/>
      <c r="M1463" s="63"/>
      <c r="N1463" s="63"/>
      <c r="O1463" s="63"/>
      <c r="P1463" s="63"/>
      <c r="Q1463" s="63"/>
      <c r="R1463" s="63"/>
      <c r="S1463" s="63"/>
      <c r="T1463" s="63"/>
    </row>
    <row r="1464" spans="1:20" x14ac:dyDescent="0.2">
      <c r="A1464" s="85"/>
      <c r="B1464" s="85"/>
      <c r="C1464" s="85"/>
      <c r="D1464" s="85"/>
      <c r="E1464" s="85"/>
      <c r="F1464" s="85"/>
      <c r="G1464" s="85"/>
      <c r="H1464" s="85"/>
      <c r="K1464" s="63"/>
      <c r="L1464" s="63"/>
      <c r="M1464" s="63"/>
      <c r="N1464" s="63"/>
      <c r="O1464" s="63"/>
      <c r="P1464" s="63"/>
      <c r="Q1464" s="63"/>
      <c r="R1464" s="63"/>
      <c r="S1464" s="63"/>
      <c r="T1464" s="63"/>
    </row>
    <row r="1465" spans="1:20" x14ac:dyDescent="0.2">
      <c r="A1465" s="85"/>
      <c r="B1465" s="85"/>
      <c r="C1465" s="85"/>
      <c r="D1465" s="85"/>
      <c r="E1465" s="85"/>
      <c r="F1465" s="85"/>
      <c r="G1465" s="85"/>
      <c r="H1465" s="85"/>
      <c r="K1465" s="63"/>
      <c r="L1465" s="63"/>
      <c r="M1465" s="63"/>
      <c r="N1465" s="63"/>
      <c r="O1465" s="63"/>
      <c r="P1465" s="63"/>
      <c r="Q1465" s="63"/>
      <c r="R1465" s="63"/>
      <c r="S1465" s="63"/>
      <c r="T1465" s="63"/>
    </row>
    <row r="1466" spans="1:20" x14ac:dyDescent="0.2">
      <c r="A1466" s="85"/>
      <c r="B1466" s="85"/>
      <c r="C1466" s="85"/>
      <c r="D1466" s="85"/>
      <c r="E1466" s="85"/>
      <c r="F1466" s="85"/>
      <c r="G1466" s="85"/>
      <c r="H1466" s="85"/>
      <c r="K1466" s="63"/>
      <c r="L1466" s="63"/>
      <c r="M1466" s="63"/>
      <c r="N1466" s="63"/>
      <c r="O1466" s="63"/>
      <c r="P1466" s="63"/>
      <c r="Q1466" s="63"/>
      <c r="R1466" s="63"/>
      <c r="S1466" s="63"/>
      <c r="T1466" s="63"/>
    </row>
    <row r="1467" spans="1:20" x14ac:dyDescent="0.2">
      <c r="A1467" s="85"/>
      <c r="B1467" s="85"/>
      <c r="C1467" s="85"/>
      <c r="D1467" s="85"/>
      <c r="E1467" s="85"/>
      <c r="F1467" s="85"/>
      <c r="G1467" s="85"/>
      <c r="H1467" s="85"/>
      <c r="K1467" s="63"/>
      <c r="L1467" s="63"/>
      <c r="M1467" s="63"/>
      <c r="N1467" s="63"/>
      <c r="O1467" s="63"/>
      <c r="P1467" s="63"/>
      <c r="Q1467" s="63"/>
      <c r="R1467" s="63"/>
      <c r="S1467" s="63"/>
      <c r="T1467" s="63"/>
    </row>
    <row r="1468" spans="1:20" x14ac:dyDescent="0.2">
      <c r="A1468" s="85"/>
      <c r="B1468" s="85"/>
      <c r="C1468" s="85"/>
      <c r="D1468" s="85"/>
      <c r="E1468" s="85"/>
      <c r="F1468" s="85"/>
      <c r="G1468" s="85"/>
      <c r="H1468" s="85"/>
      <c r="K1468" s="63"/>
      <c r="L1468" s="63"/>
      <c r="M1468" s="63"/>
      <c r="N1468" s="63"/>
      <c r="O1468" s="63"/>
      <c r="P1468" s="63"/>
      <c r="Q1468" s="63"/>
      <c r="R1468" s="63"/>
      <c r="S1468" s="63"/>
      <c r="T1468" s="63"/>
    </row>
    <row r="1469" spans="1:20" x14ac:dyDescent="0.2">
      <c r="A1469" s="85"/>
      <c r="B1469" s="85"/>
      <c r="C1469" s="85"/>
      <c r="D1469" s="85"/>
      <c r="E1469" s="85"/>
      <c r="F1469" s="85"/>
      <c r="G1469" s="85"/>
      <c r="H1469" s="85"/>
      <c r="K1469" s="63"/>
      <c r="L1469" s="63"/>
      <c r="M1469" s="63"/>
      <c r="N1469" s="63"/>
      <c r="O1469" s="63"/>
      <c r="P1469" s="63"/>
      <c r="Q1469" s="63"/>
      <c r="R1469" s="63"/>
      <c r="S1469" s="63"/>
      <c r="T1469" s="63"/>
    </row>
    <row r="1470" spans="1:20" x14ac:dyDescent="0.2">
      <c r="A1470" s="85"/>
      <c r="B1470" s="85"/>
      <c r="C1470" s="85"/>
      <c r="D1470" s="85"/>
      <c r="E1470" s="85"/>
      <c r="F1470" s="85"/>
      <c r="G1470" s="85"/>
      <c r="H1470" s="85"/>
      <c r="K1470" s="63"/>
      <c r="L1470" s="63"/>
      <c r="M1470" s="63"/>
      <c r="N1470" s="63"/>
      <c r="O1470" s="63"/>
      <c r="P1470" s="63"/>
      <c r="Q1470" s="63"/>
      <c r="R1470" s="63"/>
      <c r="S1470" s="63"/>
      <c r="T1470" s="63"/>
    </row>
    <row r="1471" spans="1:20" x14ac:dyDescent="0.2">
      <c r="A1471" s="85"/>
      <c r="B1471" s="85"/>
      <c r="C1471" s="85"/>
      <c r="D1471" s="85"/>
      <c r="E1471" s="85"/>
      <c r="F1471" s="85"/>
      <c r="G1471" s="85"/>
      <c r="H1471" s="85"/>
      <c r="K1471" s="63"/>
      <c r="L1471" s="63"/>
      <c r="M1471" s="63"/>
      <c r="N1471" s="63"/>
      <c r="O1471" s="63"/>
      <c r="P1471" s="63"/>
      <c r="Q1471" s="63"/>
      <c r="R1471" s="63"/>
      <c r="S1471" s="63"/>
      <c r="T1471" s="63"/>
    </row>
    <row r="1472" spans="1:20" x14ac:dyDescent="0.2">
      <c r="A1472" s="85"/>
      <c r="B1472" s="85"/>
      <c r="C1472" s="85"/>
      <c r="D1472" s="85"/>
      <c r="E1472" s="85"/>
      <c r="F1472" s="85"/>
      <c r="G1472" s="85"/>
      <c r="H1472" s="85"/>
      <c r="K1472" s="63"/>
      <c r="L1472" s="63"/>
      <c r="M1472" s="63"/>
      <c r="N1472" s="63"/>
      <c r="O1472" s="63"/>
      <c r="P1472" s="63"/>
      <c r="Q1472" s="63"/>
      <c r="R1472" s="63"/>
      <c r="S1472" s="63"/>
      <c r="T1472" s="63"/>
    </row>
    <row r="1473" spans="1:20" x14ac:dyDescent="0.2">
      <c r="A1473" s="85"/>
      <c r="B1473" s="85"/>
      <c r="C1473" s="85"/>
      <c r="D1473" s="85"/>
      <c r="E1473" s="85"/>
      <c r="F1473" s="85"/>
      <c r="G1473" s="85"/>
      <c r="H1473" s="85"/>
      <c r="K1473" s="63"/>
      <c r="L1473" s="63"/>
      <c r="M1473" s="63"/>
      <c r="N1473" s="63"/>
      <c r="O1473" s="63"/>
      <c r="P1473" s="63"/>
      <c r="Q1473" s="63"/>
      <c r="R1473" s="63"/>
      <c r="S1473" s="63"/>
      <c r="T1473" s="63"/>
    </row>
    <row r="1474" spans="1:20" x14ac:dyDescent="0.2">
      <c r="A1474" s="85"/>
      <c r="B1474" s="85"/>
      <c r="C1474" s="85"/>
      <c r="D1474" s="85"/>
      <c r="E1474" s="85"/>
      <c r="F1474" s="85"/>
      <c r="G1474" s="85"/>
      <c r="H1474" s="85"/>
      <c r="K1474" s="63"/>
      <c r="L1474" s="63"/>
      <c r="M1474" s="63"/>
      <c r="N1474" s="63"/>
      <c r="O1474" s="63"/>
      <c r="P1474" s="63"/>
      <c r="Q1474" s="63"/>
      <c r="R1474" s="63"/>
      <c r="S1474" s="63"/>
      <c r="T1474" s="63"/>
    </row>
    <row r="1475" spans="1:20" x14ac:dyDescent="0.2">
      <c r="A1475" s="85"/>
      <c r="B1475" s="85"/>
      <c r="C1475" s="85"/>
      <c r="D1475" s="85"/>
      <c r="E1475" s="85"/>
      <c r="F1475" s="85"/>
      <c r="G1475" s="85"/>
      <c r="H1475" s="85"/>
      <c r="K1475" s="63"/>
      <c r="L1475" s="63"/>
      <c r="M1475" s="63"/>
      <c r="N1475" s="63"/>
      <c r="O1475" s="63"/>
      <c r="P1475" s="63"/>
      <c r="Q1475" s="63"/>
      <c r="R1475" s="63"/>
      <c r="S1475" s="63"/>
      <c r="T1475" s="63"/>
    </row>
    <row r="1476" spans="1:20" x14ac:dyDescent="0.2">
      <c r="A1476" s="85"/>
      <c r="B1476" s="85"/>
      <c r="C1476" s="85"/>
      <c r="D1476" s="85"/>
      <c r="E1476" s="85"/>
      <c r="F1476" s="85"/>
      <c r="G1476" s="85"/>
      <c r="H1476" s="85"/>
      <c r="K1476" s="63"/>
      <c r="L1476" s="63"/>
      <c r="M1476" s="63"/>
      <c r="N1476" s="63"/>
      <c r="O1476" s="63"/>
      <c r="P1476" s="63"/>
      <c r="Q1476" s="63"/>
      <c r="R1476" s="63"/>
      <c r="S1476" s="63"/>
      <c r="T1476" s="63"/>
    </row>
    <row r="1477" spans="1:20" x14ac:dyDescent="0.2">
      <c r="A1477" s="85"/>
      <c r="B1477" s="85"/>
      <c r="C1477" s="85"/>
      <c r="D1477" s="85"/>
      <c r="E1477" s="85"/>
      <c r="F1477" s="85"/>
      <c r="G1477" s="85"/>
      <c r="H1477" s="85"/>
      <c r="K1477" s="63"/>
      <c r="L1477" s="63"/>
      <c r="M1477" s="63"/>
      <c r="N1477" s="63"/>
      <c r="O1477" s="63"/>
      <c r="P1477" s="63"/>
      <c r="Q1477" s="63"/>
      <c r="R1477" s="63"/>
      <c r="S1477" s="63"/>
      <c r="T1477" s="63"/>
    </row>
    <row r="1478" spans="1:20" x14ac:dyDescent="0.2">
      <c r="A1478" s="85"/>
      <c r="B1478" s="85"/>
      <c r="C1478" s="85"/>
      <c r="D1478" s="85"/>
      <c r="E1478" s="85"/>
      <c r="F1478" s="85"/>
      <c r="G1478" s="85"/>
      <c r="H1478" s="85"/>
      <c r="K1478" s="63"/>
      <c r="L1478" s="63"/>
      <c r="M1478" s="63"/>
      <c r="N1478" s="63"/>
      <c r="O1478" s="63"/>
      <c r="P1478" s="63"/>
      <c r="Q1478" s="63"/>
      <c r="R1478" s="63"/>
      <c r="S1478" s="63"/>
      <c r="T1478" s="63"/>
    </row>
    <row r="1479" spans="1:20" x14ac:dyDescent="0.2">
      <c r="A1479" s="85"/>
      <c r="B1479" s="85"/>
      <c r="C1479" s="85"/>
      <c r="D1479" s="85"/>
      <c r="E1479" s="85"/>
      <c r="F1479" s="85"/>
      <c r="G1479" s="85"/>
      <c r="H1479" s="85"/>
      <c r="K1479" s="63"/>
      <c r="L1479" s="63"/>
      <c r="M1479" s="63"/>
      <c r="N1479" s="63"/>
      <c r="O1479" s="63"/>
      <c r="P1479" s="63"/>
      <c r="Q1479" s="63"/>
      <c r="R1479" s="63"/>
      <c r="S1479" s="63"/>
      <c r="T1479" s="63"/>
    </row>
    <row r="1480" spans="1:20" x14ac:dyDescent="0.2">
      <c r="A1480" s="85"/>
      <c r="B1480" s="85"/>
      <c r="C1480" s="85"/>
      <c r="D1480" s="85"/>
      <c r="E1480" s="85"/>
      <c r="F1480" s="85"/>
      <c r="G1480" s="85"/>
      <c r="H1480" s="85"/>
      <c r="K1480" s="63"/>
      <c r="L1480" s="63"/>
      <c r="M1480" s="63"/>
      <c r="N1480" s="63"/>
      <c r="O1480" s="63"/>
      <c r="P1480" s="63"/>
      <c r="Q1480" s="63"/>
      <c r="R1480" s="63"/>
      <c r="S1480" s="63"/>
      <c r="T1480" s="63"/>
    </row>
    <row r="1481" spans="1:20" x14ac:dyDescent="0.2">
      <c r="A1481" s="85"/>
      <c r="B1481" s="85"/>
      <c r="C1481" s="85"/>
      <c r="D1481" s="85"/>
      <c r="E1481" s="85"/>
      <c r="F1481" s="85"/>
      <c r="G1481" s="85"/>
      <c r="H1481" s="85"/>
      <c r="K1481" s="63"/>
      <c r="L1481" s="63"/>
      <c r="M1481" s="63"/>
      <c r="N1481" s="63"/>
      <c r="O1481" s="63"/>
      <c r="P1481" s="63"/>
      <c r="Q1481" s="63"/>
      <c r="R1481" s="63"/>
      <c r="S1481" s="63"/>
      <c r="T1481" s="63"/>
    </row>
    <row r="1482" spans="1:20" x14ac:dyDescent="0.2">
      <c r="A1482" s="85"/>
      <c r="B1482" s="85"/>
      <c r="C1482" s="85"/>
      <c r="D1482" s="85"/>
      <c r="E1482" s="85"/>
      <c r="F1482" s="85"/>
      <c r="G1482" s="85"/>
      <c r="H1482" s="85"/>
      <c r="K1482" s="63"/>
      <c r="L1482" s="63"/>
      <c r="M1482" s="63"/>
      <c r="N1482" s="63"/>
      <c r="O1482" s="63"/>
      <c r="P1482" s="63"/>
      <c r="Q1482" s="63"/>
      <c r="R1482" s="63"/>
      <c r="S1482" s="63"/>
      <c r="T1482" s="63"/>
    </row>
    <row r="1483" spans="1:20" x14ac:dyDescent="0.2">
      <c r="A1483" s="85"/>
      <c r="B1483" s="85"/>
      <c r="C1483" s="85"/>
      <c r="D1483" s="85"/>
      <c r="E1483" s="85"/>
      <c r="F1483" s="85"/>
      <c r="G1483" s="85"/>
      <c r="H1483" s="85"/>
      <c r="K1483" s="63"/>
      <c r="L1483" s="63"/>
      <c r="M1483" s="63"/>
      <c r="N1483" s="63"/>
      <c r="O1483" s="63"/>
      <c r="P1483" s="63"/>
      <c r="Q1483" s="63"/>
      <c r="R1483" s="63"/>
      <c r="S1483" s="63"/>
      <c r="T1483" s="63"/>
    </row>
    <row r="1484" spans="1:20" x14ac:dyDescent="0.2">
      <c r="A1484" s="85"/>
      <c r="B1484" s="85"/>
      <c r="C1484" s="85"/>
      <c r="D1484" s="85"/>
      <c r="E1484" s="85"/>
      <c r="F1484" s="85"/>
      <c r="G1484" s="85"/>
      <c r="H1484" s="85"/>
      <c r="K1484" s="63"/>
      <c r="L1484" s="63"/>
      <c r="M1484" s="63"/>
      <c r="N1484" s="63"/>
      <c r="O1484" s="63"/>
      <c r="P1484" s="63"/>
      <c r="Q1484" s="63"/>
      <c r="R1484" s="63"/>
      <c r="S1484" s="63"/>
      <c r="T1484" s="63"/>
    </row>
    <row r="1485" spans="1:20" x14ac:dyDescent="0.2">
      <c r="A1485" s="85"/>
      <c r="B1485" s="85"/>
      <c r="C1485" s="85"/>
      <c r="D1485" s="85"/>
      <c r="E1485" s="85"/>
      <c r="F1485" s="85"/>
      <c r="G1485" s="85"/>
      <c r="H1485" s="85"/>
      <c r="K1485" s="63"/>
      <c r="L1485" s="63"/>
      <c r="M1485" s="63"/>
      <c r="N1485" s="63"/>
      <c r="O1485" s="63"/>
      <c r="P1485" s="63"/>
      <c r="Q1485" s="63"/>
      <c r="R1485" s="63"/>
      <c r="S1485" s="63"/>
      <c r="T1485" s="63"/>
    </row>
    <row r="1486" spans="1:20" x14ac:dyDescent="0.2">
      <c r="A1486" s="85"/>
      <c r="B1486" s="85"/>
      <c r="C1486" s="85"/>
      <c r="D1486" s="85"/>
      <c r="E1486" s="85"/>
      <c r="F1486" s="85"/>
      <c r="G1486" s="85"/>
      <c r="H1486" s="85"/>
      <c r="K1486" s="63"/>
      <c r="L1486" s="63"/>
      <c r="M1486" s="63"/>
      <c r="N1486" s="63"/>
      <c r="O1486" s="63"/>
      <c r="P1486" s="63"/>
      <c r="Q1486" s="63"/>
      <c r="R1486" s="63"/>
      <c r="S1486" s="63"/>
      <c r="T1486" s="63"/>
    </row>
    <row r="1487" spans="1:20" x14ac:dyDescent="0.2">
      <c r="A1487" s="85"/>
      <c r="B1487" s="85"/>
      <c r="C1487" s="85"/>
      <c r="D1487" s="85"/>
      <c r="E1487" s="85"/>
      <c r="F1487" s="85"/>
      <c r="G1487" s="85"/>
      <c r="H1487" s="85"/>
      <c r="K1487" s="63"/>
      <c r="L1487" s="63"/>
      <c r="M1487" s="63"/>
      <c r="N1487" s="63"/>
      <c r="O1487" s="63"/>
      <c r="P1487" s="63"/>
      <c r="Q1487" s="63"/>
      <c r="R1487" s="63"/>
      <c r="S1487" s="63"/>
      <c r="T1487" s="63"/>
    </row>
    <row r="1488" spans="1:20" x14ac:dyDescent="0.2">
      <c r="A1488" s="85"/>
      <c r="B1488" s="85"/>
      <c r="C1488" s="85"/>
      <c r="D1488" s="85"/>
      <c r="E1488" s="85"/>
      <c r="F1488" s="85"/>
      <c r="G1488" s="85"/>
      <c r="H1488" s="85"/>
      <c r="K1488" s="63"/>
      <c r="L1488" s="63"/>
      <c r="M1488" s="63"/>
      <c r="N1488" s="63"/>
      <c r="O1488" s="63"/>
      <c r="P1488" s="63"/>
      <c r="Q1488" s="63"/>
      <c r="R1488" s="63"/>
      <c r="S1488" s="63"/>
      <c r="T1488" s="63"/>
    </row>
    <row r="1489" spans="1:20" x14ac:dyDescent="0.2">
      <c r="A1489" s="85"/>
      <c r="B1489" s="85"/>
      <c r="C1489" s="85"/>
      <c r="D1489" s="85"/>
      <c r="E1489" s="85"/>
      <c r="F1489" s="85"/>
      <c r="G1489" s="85"/>
      <c r="H1489" s="85"/>
      <c r="K1489" s="63"/>
      <c r="L1489" s="63"/>
      <c r="M1489" s="63"/>
      <c r="N1489" s="63"/>
      <c r="O1489" s="63"/>
      <c r="P1489" s="63"/>
      <c r="Q1489" s="63"/>
      <c r="R1489" s="63"/>
      <c r="S1489" s="63"/>
      <c r="T1489" s="63"/>
    </row>
    <row r="1490" spans="1:20" x14ac:dyDescent="0.2">
      <c r="A1490" s="85"/>
      <c r="B1490" s="85"/>
      <c r="C1490" s="85"/>
      <c r="D1490" s="85"/>
      <c r="E1490" s="85"/>
      <c r="F1490" s="85"/>
      <c r="G1490" s="85"/>
      <c r="H1490" s="85"/>
      <c r="K1490" s="63"/>
      <c r="L1490" s="63"/>
      <c r="M1490" s="63"/>
      <c r="N1490" s="63"/>
      <c r="O1490" s="63"/>
      <c r="P1490" s="63"/>
      <c r="Q1490" s="63"/>
      <c r="R1490" s="63"/>
      <c r="S1490" s="63"/>
      <c r="T1490" s="63"/>
    </row>
    <row r="1491" spans="1:20" x14ac:dyDescent="0.2">
      <c r="A1491" s="85"/>
      <c r="B1491" s="85"/>
      <c r="C1491" s="85"/>
      <c r="D1491" s="85"/>
      <c r="E1491" s="85"/>
      <c r="F1491" s="85"/>
      <c r="G1491" s="85"/>
      <c r="H1491" s="85"/>
      <c r="K1491" s="63"/>
      <c r="L1491" s="63"/>
      <c r="M1491" s="63"/>
      <c r="N1491" s="63"/>
      <c r="O1491" s="63"/>
      <c r="P1491" s="63"/>
      <c r="Q1491" s="63"/>
      <c r="R1491" s="63"/>
      <c r="S1491" s="63"/>
      <c r="T1491" s="63"/>
    </row>
    <row r="1492" spans="1:20" x14ac:dyDescent="0.2">
      <c r="A1492" s="85"/>
      <c r="B1492" s="85"/>
      <c r="C1492" s="85"/>
      <c r="D1492" s="85"/>
      <c r="E1492" s="85"/>
      <c r="F1492" s="85"/>
      <c r="G1492" s="85"/>
      <c r="H1492" s="85"/>
      <c r="K1492" s="63"/>
      <c r="L1492" s="63"/>
      <c r="M1492" s="63"/>
      <c r="N1492" s="63"/>
      <c r="O1492" s="63"/>
      <c r="P1492" s="63"/>
      <c r="Q1492" s="63"/>
      <c r="R1492" s="63"/>
      <c r="S1492" s="63"/>
      <c r="T1492" s="63"/>
    </row>
    <row r="1493" spans="1:20" x14ac:dyDescent="0.2">
      <c r="A1493" s="85"/>
      <c r="B1493" s="85"/>
      <c r="C1493" s="85"/>
      <c r="D1493" s="85"/>
      <c r="E1493" s="85"/>
      <c r="F1493" s="85"/>
      <c r="G1493" s="85"/>
      <c r="H1493" s="85"/>
      <c r="K1493" s="63"/>
      <c r="L1493" s="63"/>
      <c r="M1493" s="63"/>
      <c r="N1493" s="63"/>
      <c r="O1493" s="63"/>
      <c r="P1493" s="63"/>
      <c r="Q1493" s="63"/>
      <c r="R1493" s="63"/>
      <c r="S1493" s="63"/>
      <c r="T1493" s="63"/>
    </row>
    <row r="1494" spans="1:20" x14ac:dyDescent="0.2">
      <c r="A1494" s="85"/>
      <c r="B1494" s="85"/>
      <c r="C1494" s="85"/>
      <c r="D1494" s="85"/>
      <c r="E1494" s="85"/>
      <c r="F1494" s="85"/>
      <c r="G1494" s="85"/>
      <c r="H1494" s="85"/>
      <c r="K1494" s="63"/>
      <c r="L1494" s="63"/>
      <c r="M1494" s="63"/>
      <c r="N1494" s="63"/>
      <c r="O1494" s="63"/>
      <c r="P1494" s="63"/>
      <c r="Q1494" s="63"/>
      <c r="R1494" s="63"/>
      <c r="S1494" s="63"/>
      <c r="T1494" s="63"/>
    </row>
    <row r="1495" spans="1:20" x14ac:dyDescent="0.2">
      <c r="A1495" s="85"/>
      <c r="B1495" s="85"/>
      <c r="C1495" s="85"/>
      <c r="D1495" s="85"/>
      <c r="E1495" s="85"/>
      <c r="F1495" s="85"/>
      <c r="G1495" s="85"/>
      <c r="H1495" s="85"/>
      <c r="K1495" s="63"/>
      <c r="L1495" s="63"/>
      <c r="M1495" s="63"/>
      <c r="N1495" s="63"/>
      <c r="O1495" s="63"/>
      <c r="P1495" s="63"/>
      <c r="Q1495" s="63"/>
      <c r="R1495" s="63"/>
      <c r="S1495" s="63"/>
      <c r="T1495" s="63"/>
    </row>
    <row r="1496" spans="1:20" x14ac:dyDescent="0.2">
      <c r="A1496" s="85"/>
      <c r="B1496" s="85"/>
      <c r="C1496" s="85"/>
      <c r="D1496" s="85"/>
      <c r="E1496" s="85"/>
      <c r="F1496" s="85"/>
      <c r="G1496" s="85"/>
      <c r="H1496" s="85"/>
      <c r="K1496" s="63"/>
      <c r="L1496" s="63"/>
      <c r="M1496" s="63"/>
      <c r="N1496" s="63"/>
      <c r="O1496" s="63"/>
      <c r="P1496" s="63"/>
      <c r="Q1496" s="63"/>
      <c r="R1496" s="63"/>
      <c r="S1496" s="63"/>
      <c r="T1496" s="63"/>
    </row>
    <row r="1497" spans="1:20" x14ac:dyDescent="0.2">
      <c r="A1497" s="85"/>
      <c r="B1497" s="85"/>
      <c r="C1497" s="85"/>
      <c r="D1497" s="85"/>
      <c r="E1497" s="85"/>
      <c r="F1497" s="85"/>
      <c r="G1497" s="85"/>
      <c r="H1497" s="85"/>
      <c r="K1497" s="63"/>
      <c r="L1497" s="63"/>
      <c r="M1497" s="63"/>
      <c r="N1497" s="63"/>
      <c r="O1497" s="63"/>
      <c r="P1497" s="63"/>
      <c r="Q1497" s="63"/>
      <c r="R1497" s="63"/>
      <c r="S1497" s="63"/>
      <c r="T1497" s="63"/>
    </row>
    <row r="1498" spans="1:20" x14ac:dyDescent="0.2">
      <c r="A1498" s="85"/>
      <c r="B1498" s="85"/>
      <c r="C1498" s="85"/>
      <c r="D1498" s="85"/>
      <c r="E1498" s="85"/>
      <c r="F1498" s="85"/>
      <c r="G1498" s="85"/>
      <c r="H1498" s="85"/>
      <c r="K1498" s="63"/>
      <c r="L1498" s="63"/>
      <c r="M1498" s="63"/>
      <c r="N1498" s="63"/>
      <c r="O1498" s="63"/>
      <c r="P1498" s="63"/>
      <c r="Q1498" s="63"/>
      <c r="R1498" s="63"/>
      <c r="S1498" s="63"/>
      <c r="T1498" s="63"/>
    </row>
    <row r="1499" spans="1:20" x14ac:dyDescent="0.2">
      <c r="A1499" s="85"/>
      <c r="B1499" s="85"/>
      <c r="C1499" s="85"/>
      <c r="D1499" s="85"/>
      <c r="E1499" s="85"/>
      <c r="F1499" s="85"/>
      <c r="G1499" s="85"/>
      <c r="H1499" s="85"/>
      <c r="K1499" s="63"/>
      <c r="L1499" s="63"/>
      <c r="M1499" s="63"/>
      <c r="N1499" s="63"/>
      <c r="O1499" s="63"/>
      <c r="P1499" s="63"/>
      <c r="Q1499" s="63"/>
      <c r="R1499" s="63"/>
      <c r="S1499" s="63"/>
      <c r="T1499" s="63"/>
    </row>
    <row r="1500" spans="1:20" x14ac:dyDescent="0.2">
      <c r="A1500" s="85"/>
      <c r="B1500" s="85"/>
      <c r="C1500" s="85"/>
      <c r="D1500" s="85"/>
      <c r="E1500" s="85"/>
      <c r="F1500" s="85"/>
      <c r="G1500" s="85"/>
      <c r="H1500" s="85"/>
      <c r="K1500" s="63"/>
      <c r="L1500" s="63"/>
      <c r="M1500" s="63"/>
      <c r="N1500" s="63"/>
      <c r="O1500" s="63"/>
      <c r="P1500" s="63"/>
      <c r="Q1500" s="63"/>
      <c r="R1500" s="63"/>
      <c r="S1500" s="63"/>
      <c r="T1500" s="63"/>
    </row>
    <row r="1501" spans="1:20" x14ac:dyDescent="0.2">
      <c r="A1501" s="85"/>
      <c r="B1501" s="85"/>
      <c r="C1501" s="85"/>
      <c r="D1501" s="85"/>
      <c r="E1501" s="85"/>
      <c r="F1501" s="85"/>
      <c r="G1501" s="85"/>
      <c r="H1501" s="85"/>
      <c r="K1501" s="63"/>
      <c r="L1501" s="63"/>
      <c r="M1501" s="63"/>
      <c r="N1501" s="63"/>
      <c r="O1501" s="63"/>
      <c r="P1501" s="63"/>
      <c r="Q1501" s="63"/>
      <c r="R1501" s="63"/>
      <c r="S1501" s="63"/>
      <c r="T1501" s="63"/>
    </row>
    <row r="1502" spans="1:20" x14ac:dyDescent="0.2">
      <c r="A1502" s="85"/>
      <c r="B1502" s="85"/>
      <c r="C1502" s="85"/>
      <c r="D1502" s="85"/>
      <c r="E1502" s="85"/>
      <c r="F1502" s="85"/>
      <c r="G1502" s="85"/>
      <c r="H1502" s="85"/>
      <c r="K1502" s="63"/>
      <c r="L1502" s="63"/>
      <c r="M1502" s="63"/>
      <c r="N1502" s="63"/>
      <c r="O1502" s="63"/>
      <c r="P1502" s="63"/>
      <c r="Q1502" s="63"/>
      <c r="R1502" s="63"/>
      <c r="S1502" s="63"/>
      <c r="T1502" s="63"/>
    </row>
    <row r="1503" spans="1:20" x14ac:dyDescent="0.2">
      <c r="A1503" s="85"/>
      <c r="B1503" s="85"/>
      <c r="C1503" s="85"/>
      <c r="D1503" s="85"/>
      <c r="E1503" s="85"/>
      <c r="F1503" s="85"/>
      <c r="G1503" s="85"/>
      <c r="H1503" s="85"/>
      <c r="K1503" s="63"/>
      <c r="L1503" s="63"/>
      <c r="M1503" s="63"/>
      <c r="N1503" s="63"/>
      <c r="O1503" s="63"/>
      <c r="P1503" s="63"/>
      <c r="Q1503" s="63"/>
      <c r="R1503" s="63"/>
      <c r="S1503" s="63"/>
      <c r="T1503" s="63"/>
    </row>
    <row r="1504" spans="1:20" x14ac:dyDescent="0.2">
      <c r="A1504" s="85"/>
      <c r="B1504" s="85"/>
      <c r="C1504" s="85"/>
      <c r="D1504" s="85"/>
      <c r="E1504" s="85"/>
      <c r="F1504" s="85"/>
      <c r="G1504" s="85"/>
      <c r="H1504" s="85"/>
      <c r="K1504" s="63"/>
      <c r="L1504" s="63"/>
      <c r="M1504" s="63"/>
      <c r="N1504" s="63"/>
      <c r="O1504" s="63"/>
      <c r="P1504" s="63"/>
      <c r="Q1504" s="63"/>
      <c r="R1504" s="63"/>
      <c r="S1504" s="63"/>
      <c r="T1504" s="63"/>
    </row>
    <row r="1505" spans="1:20" x14ac:dyDescent="0.2">
      <c r="A1505" s="85"/>
      <c r="B1505" s="85"/>
      <c r="C1505" s="85"/>
      <c r="D1505" s="85"/>
      <c r="E1505" s="85"/>
      <c r="F1505" s="85"/>
      <c r="G1505" s="85"/>
      <c r="H1505" s="85"/>
      <c r="K1505" s="63"/>
      <c r="L1505" s="63"/>
      <c r="M1505" s="63"/>
      <c r="N1505" s="63"/>
      <c r="O1505" s="63"/>
      <c r="P1505" s="63"/>
      <c r="Q1505" s="63"/>
      <c r="R1505" s="63"/>
      <c r="S1505" s="63"/>
      <c r="T1505" s="63"/>
    </row>
    <row r="1506" spans="1:20" x14ac:dyDescent="0.2">
      <c r="A1506" s="85"/>
      <c r="B1506" s="85"/>
      <c r="C1506" s="85"/>
      <c r="D1506" s="85"/>
      <c r="E1506" s="85"/>
      <c r="F1506" s="85"/>
      <c r="G1506" s="85"/>
      <c r="H1506" s="85"/>
      <c r="K1506" s="63"/>
      <c r="L1506" s="63"/>
      <c r="M1506" s="63"/>
      <c r="N1506" s="63"/>
      <c r="O1506" s="63"/>
      <c r="P1506" s="63"/>
      <c r="Q1506" s="63"/>
      <c r="R1506" s="63"/>
      <c r="S1506" s="63"/>
      <c r="T1506" s="63"/>
    </row>
    <row r="1507" spans="1:20" x14ac:dyDescent="0.2">
      <c r="A1507" s="85"/>
      <c r="B1507" s="85"/>
      <c r="C1507" s="85"/>
      <c r="D1507" s="85"/>
      <c r="E1507" s="85"/>
      <c r="F1507" s="85"/>
      <c r="G1507" s="85"/>
      <c r="H1507" s="85"/>
      <c r="K1507" s="63"/>
      <c r="L1507" s="63"/>
      <c r="M1507" s="63"/>
      <c r="N1507" s="63"/>
      <c r="O1507" s="63"/>
      <c r="P1507" s="63"/>
      <c r="Q1507" s="63"/>
      <c r="R1507" s="63"/>
      <c r="S1507" s="63"/>
      <c r="T1507" s="63"/>
    </row>
    <row r="1508" spans="1:20" x14ac:dyDescent="0.2">
      <c r="A1508" s="85"/>
      <c r="B1508" s="85"/>
      <c r="C1508" s="85"/>
      <c r="D1508" s="85"/>
      <c r="E1508" s="85"/>
      <c r="F1508" s="85"/>
      <c r="G1508" s="85"/>
      <c r="H1508" s="85"/>
      <c r="K1508" s="63"/>
      <c r="L1508" s="63"/>
      <c r="M1508" s="63"/>
      <c r="N1508" s="63"/>
      <c r="O1508" s="63"/>
      <c r="P1508" s="63"/>
      <c r="Q1508" s="63"/>
      <c r="R1508" s="63"/>
      <c r="S1508" s="63"/>
      <c r="T1508" s="63"/>
    </row>
    <row r="1509" spans="1:20" x14ac:dyDescent="0.2">
      <c r="A1509" s="85"/>
      <c r="B1509" s="85"/>
      <c r="C1509" s="85"/>
      <c r="D1509" s="85"/>
      <c r="E1509" s="85"/>
      <c r="F1509" s="85"/>
      <c r="G1509" s="85"/>
      <c r="H1509" s="85"/>
      <c r="K1509" s="63"/>
      <c r="L1509" s="63"/>
      <c r="M1509" s="63"/>
      <c r="N1509" s="63"/>
      <c r="O1509" s="63"/>
      <c r="P1509" s="63"/>
      <c r="Q1509" s="63"/>
      <c r="R1509" s="63"/>
      <c r="S1509" s="63"/>
      <c r="T1509" s="63"/>
    </row>
    <row r="1510" spans="1:20" x14ac:dyDescent="0.2">
      <c r="A1510" s="85"/>
      <c r="B1510" s="85"/>
      <c r="C1510" s="85"/>
      <c r="D1510" s="85"/>
      <c r="E1510" s="85"/>
      <c r="F1510" s="85"/>
      <c r="G1510" s="85"/>
      <c r="H1510" s="85"/>
      <c r="K1510" s="63"/>
      <c r="L1510" s="63"/>
      <c r="M1510" s="63"/>
      <c r="N1510" s="63"/>
      <c r="O1510" s="63"/>
      <c r="P1510" s="63"/>
      <c r="Q1510" s="63"/>
      <c r="R1510" s="63"/>
      <c r="S1510" s="63"/>
      <c r="T1510" s="63"/>
    </row>
    <row r="1511" spans="1:20" x14ac:dyDescent="0.2">
      <c r="A1511" s="85"/>
      <c r="B1511" s="85"/>
      <c r="C1511" s="85"/>
      <c r="D1511" s="85"/>
      <c r="E1511" s="85"/>
      <c r="F1511" s="85"/>
      <c r="G1511" s="85"/>
      <c r="H1511" s="85"/>
      <c r="K1511" s="63"/>
      <c r="L1511" s="63"/>
      <c r="M1511" s="63"/>
      <c r="N1511" s="63"/>
      <c r="O1511" s="63"/>
      <c r="P1511" s="63"/>
      <c r="Q1511" s="63"/>
      <c r="R1511" s="63"/>
      <c r="S1511" s="63"/>
      <c r="T1511" s="63"/>
    </row>
    <row r="1512" spans="1:20" x14ac:dyDescent="0.2">
      <c r="A1512" s="85"/>
      <c r="B1512" s="85"/>
      <c r="C1512" s="85"/>
      <c r="D1512" s="85"/>
      <c r="E1512" s="85"/>
      <c r="F1512" s="85"/>
      <c r="G1512" s="85"/>
      <c r="H1512" s="85"/>
      <c r="K1512" s="63"/>
      <c r="L1512" s="63"/>
      <c r="M1512" s="63"/>
      <c r="N1512" s="63"/>
      <c r="O1512" s="63"/>
      <c r="P1512" s="63"/>
      <c r="Q1512" s="63"/>
      <c r="R1512" s="63"/>
      <c r="S1512" s="63"/>
      <c r="T1512" s="63"/>
    </row>
    <row r="1513" spans="1:20" x14ac:dyDescent="0.2">
      <c r="A1513" s="85"/>
      <c r="B1513" s="85"/>
      <c r="C1513" s="85"/>
      <c r="D1513" s="85"/>
      <c r="E1513" s="85"/>
      <c r="F1513" s="85"/>
      <c r="G1513" s="85"/>
      <c r="H1513" s="85"/>
      <c r="K1513" s="63"/>
      <c r="L1513" s="63"/>
      <c r="M1513" s="63"/>
      <c r="N1513" s="63"/>
      <c r="O1513" s="63"/>
      <c r="P1513" s="63"/>
      <c r="Q1513" s="63"/>
      <c r="R1513" s="63"/>
      <c r="S1513" s="63"/>
      <c r="T1513" s="63"/>
    </row>
    <row r="1514" spans="1:20" x14ac:dyDescent="0.2">
      <c r="A1514" s="85"/>
      <c r="B1514" s="85"/>
      <c r="C1514" s="85"/>
      <c r="D1514" s="85"/>
      <c r="E1514" s="85"/>
      <c r="F1514" s="85"/>
      <c r="G1514" s="85"/>
      <c r="H1514" s="85"/>
      <c r="K1514" s="63"/>
      <c r="L1514" s="63"/>
      <c r="M1514" s="63"/>
      <c r="N1514" s="63"/>
      <c r="O1514" s="63"/>
      <c r="P1514" s="63"/>
      <c r="Q1514" s="63"/>
      <c r="R1514" s="63"/>
      <c r="S1514" s="63"/>
      <c r="T1514" s="63"/>
    </row>
    <row r="1515" spans="1:20" x14ac:dyDescent="0.2">
      <c r="A1515" s="85"/>
      <c r="B1515" s="85"/>
      <c r="C1515" s="85"/>
      <c r="D1515" s="85"/>
      <c r="E1515" s="85"/>
      <c r="F1515" s="85"/>
      <c r="G1515" s="85"/>
      <c r="H1515" s="85"/>
      <c r="K1515" s="63"/>
      <c r="L1515" s="63"/>
      <c r="M1515" s="63"/>
      <c r="N1515" s="63"/>
      <c r="O1515" s="63"/>
      <c r="P1515" s="63"/>
      <c r="Q1515" s="63"/>
      <c r="R1515" s="63"/>
      <c r="S1515" s="63"/>
      <c r="T1515" s="63"/>
    </row>
    <row r="1516" spans="1:20" x14ac:dyDescent="0.2">
      <c r="A1516" s="85"/>
      <c r="B1516" s="85"/>
      <c r="C1516" s="85"/>
      <c r="D1516" s="85"/>
      <c r="E1516" s="85"/>
      <c r="F1516" s="85"/>
      <c r="G1516" s="85"/>
      <c r="H1516" s="85"/>
      <c r="K1516" s="63"/>
      <c r="L1516" s="63"/>
      <c r="M1516" s="63"/>
      <c r="N1516" s="63"/>
      <c r="O1516" s="63"/>
      <c r="P1516" s="63"/>
      <c r="Q1516" s="63"/>
      <c r="R1516" s="63"/>
      <c r="S1516" s="63"/>
      <c r="T1516" s="63"/>
    </row>
    <row r="1517" spans="1:20" x14ac:dyDescent="0.2">
      <c r="A1517" s="85"/>
      <c r="B1517" s="85"/>
      <c r="C1517" s="85"/>
      <c r="D1517" s="85"/>
      <c r="E1517" s="85"/>
      <c r="F1517" s="85"/>
      <c r="G1517" s="85"/>
      <c r="H1517" s="85"/>
      <c r="K1517" s="63"/>
      <c r="L1517" s="63"/>
      <c r="M1517" s="63"/>
      <c r="N1517" s="63"/>
      <c r="O1517" s="63"/>
      <c r="P1517" s="63"/>
      <c r="Q1517" s="63"/>
      <c r="R1517" s="63"/>
      <c r="S1517" s="63"/>
      <c r="T1517" s="63"/>
    </row>
    <row r="1518" spans="1:20" x14ac:dyDescent="0.2">
      <c r="A1518" s="85"/>
      <c r="B1518" s="85"/>
      <c r="C1518" s="85"/>
      <c r="D1518" s="85"/>
      <c r="E1518" s="85"/>
      <c r="F1518" s="85"/>
      <c r="G1518" s="85"/>
      <c r="H1518" s="85"/>
      <c r="K1518" s="63"/>
      <c r="L1518" s="63"/>
      <c r="M1518" s="63"/>
      <c r="N1518" s="63"/>
      <c r="O1518" s="63"/>
      <c r="P1518" s="63"/>
      <c r="Q1518" s="63"/>
      <c r="R1518" s="63"/>
      <c r="S1518" s="63"/>
      <c r="T1518" s="63"/>
    </row>
    <row r="1519" spans="1:20" x14ac:dyDescent="0.2">
      <c r="A1519" s="85"/>
      <c r="B1519" s="85"/>
      <c r="C1519" s="85"/>
      <c r="D1519" s="85"/>
      <c r="E1519" s="85"/>
      <c r="F1519" s="85"/>
      <c r="G1519" s="85"/>
      <c r="H1519" s="85"/>
      <c r="K1519" s="63"/>
      <c r="L1519" s="63"/>
      <c r="M1519" s="63"/>
      <c r="N1519" s="63"/>
      <c r="O1519" s="63"/>
      <c r="P1519" s="63"/>
      <c r="Q1519" s="63"/>
      <c r="R1519" s="63"/>
      <c r="S1519" s="63"/>
      <c r="T1519" s="63"/>
    </row>
    <row r="1520" spans="1:20" x14ac:dyDescent="0.2">
      <c r="A1520" s="85"/>
      <c r="B1520" s="85"/>
      <c r="C1520" s="85"/>
      <c r="D1520" s="85"/>
      <c r="E1520" s="85"/>
      <c r="F1520" s="85"/>
      <c r="G1520" s="85"/>
      <c r="H1520" s="85"/>
      <c r="K1520" s="63"/>
      <c r="L1520" s="63"/>
      <c r="M1520" s="63"/>
      <c r="N1520" s="63"/>
      <c r="O1520" s="63"/>
      <c r="P1520" s="63"/>
      <c r="Q1520" s="63"/>
      <c r="R1520" s="63"/>
      <c r="S1520" s="63"/>
      <c r="T1520" s="63"/>
    </row>
    <row r="1521" spans="1:20" x14ac:dyDescent="0.2">
      <c r="A1521" s="85"/>
      <c r="B1521" s="85"/>
      <c r="C1521" s="85"/>
      <c r="D1521" s="85"/>
      <c r="E1521" s="85"/>
      <c r="F1521" s="85"/>
      <c r="G1521" s="85"/>
      <c r="H1521" s="85"/>
      <c r="K1521" s="63"/>
      <c r="L1521" s="63"/>
      <c r="M1521" s="63"/>
      <c r="N1521" s="63"/>
      <c r="O1521" s="63"/>
      <c r="P1521" s="63"/>
      <c r="Q1521" s="63"/>
      <c r="R1521" s="63"/>
      <c r="S1521" s="63"/>
      <c r="T1521" s="63"/>
    </row>
    <row r="1522" spans="1:20" x14ac:dyDescent="0.2">
      <c r="A1522" s="85"/>
      <c r="B1522" s="85"/>
      <c r="C1522" s="85"/>
      <c r="D1522" s="85"/>
      <c r="E1522" s="85"/>
      <c r="F1522" s="85"/>
      <c r="G1522" s="85"/>
      <c r="H1522" s="85"/>
      <c r="K1522" s="63"/>
      <c r="L1522" s="63"/>
      <c r="M1522" s="63"/>
      <c r="N1522" s="63"/>
      <c r="O1522" s="63"/>
      <c r="P1522" s="63"/>
      <c r="Q1522" s="63"/>
      <c r="R1522" s="63"/>
      <c r="S1522" s="63"/>
      <c r="T1522" s="63"/>
    </row>
    <row r="1523" spans="1:20" x14ac:dyDescent="0.2">
      <c r="A1523" s="85"/>
      <c r="B1523" s="85"/>
      <c r="C1523" s="85"/>
      <c r="D1523" s="85"/>
      <c r="E1523" s="85"/>
      <c r="F1523" s="85"/>
      <c r="G1523" s="85"/>
      <c r="H1523" s="85"/>
      <c r="K1523" s="63"/>
      <c r="L1523" s="63"/>
      <c r="M1523" s="63"/>
      <c r="N1523" s="63"/>
      <c r="O1523" s="63"/>
      <c r="P1523" s="63"/>
      <c r="Q1523" s="63"/>
      <c r="R1523" s="63"/>
      <c r="S1523" s="63"/>
      <c r="T1523" s="63"/>
    </row>
    <row r="1524" spans="1:20" x14ac:dyDescent="0.2">
      <c r="A1524" s="85"/>
      <c r="B1524" s="85"/>
      <c r="C1524" s="85"/>
      <c r="D1524" s="85"/>
      <c r="E1524" s="85"/>
      <c r="F1524" s="85"/>
      <c r="G1524" s="85"/>
      <c r="H1524" s="85"/>
      <c r="K1524" s="63"/>
      <c r="L1524" s="63"/>
      <c r="M1524" s="63"/>
      <c r="N1524" s="63"/>
      <c r="O1524" s="63"/>
      <c r="P1524" s="63"/>
      <c r="Q1524" s="63"/>
      <c r="R1524" s="63"/>
      <c r="S1524" s="63"/>
      <c r="T1524" s="63"/>
    </row>
    <row r="1525" spans="1:20" x14ac:dyDescent="0.2">
      <c r="A1525" s="85"/>
      <c r="B1525" s="85"/>
      <c r="C1525" s="85"/>
      <c r="D1525" s="85"/>
      <c r="E1525" s="85"/>
      <c r="F1525" s="85"/>
      <c r="G1525" s="85"/>
      <c r="H1525" s="85"/>
      <c r="K1525" s="63"/>
      <c r="L1525" s="63"/>
      <c r="M1525" s="63"/>
      <c r="N1525" s="63"/>
      <c r="O1525" s="63"/>
      <c r="P1525" s="63"/>
      <c r="Q1525" s="63"/>
      <c r="R1525" s="63"/>
      <c r="S1525" s="63"/>
      <c r="T1525" s="63"/>
    </row>
    <row r="1526" spans="1:20" x14ac:dyDescent="0.2">
      <c r="A1526" s="85"/>
      <c r="B1526" s="85"/>
      <c r="C1526" s="85"/>
      <c r="D1526" s="85"/>
      <c r="E1526" s="85"/>
      <c r="F1526" s="85"/>
      <c r="G1526" s="85"/>
      <c r="H1526" s="85"/>
      <c r="K1526" s="63"/>
      <c r="L1526" s="63"/>
      <c r="M1526" s="63"/>
      <c r="N1526" s="63"/>
      <c r="O1526" s="63"/>
      <c r="P1526" s="63"/>
      <c r="Q1526" s="63"/>
      <c r="R1526" s="63"/>
      <c r="S1526" s="63"/>
      <c r="T1526" s="63"/>
    </row>
    <row r="1527" spans="1:20" x14ac:dyDescent="0.2">
      <c r="A1527" s="85"/>
      <c r="B1527" s="85"/>
      <c r="C1527" s="85"/>
      <c r="D1527" s="85"/>
      <c r="E1527" s="85"/>
      <c r="F1527" s="85"/>
      <c r="G1527" s="85"/>
      <c r="H1527" s="85"/>
      <c r="K1527" s="63"/>
      <c r="L1527" s="63"/>
      <c r="M1527" s="63"/>
      <c r="N1527" s="63"/>
      <c r="O1527" s="63"/>
      <c r="P1527" s="63"/>
      <c r="Q1527" s="63"/>
      <c r="R1527" s="63"/>
      <c r="S1527" s="63"/>
      <c r="T1527" s="63"/>
    </row>
    <row r="1528" spans="1:20" x14ac:dyDescent="0.2">
      <c r="A1528" s="85"/>
      <c r="B1528" s="85"/>
      <c r="C1528" s="85"/>
      <c r="D1528" s="85"/>
      <c r="E1528" s="85"/>
      <c r="F1528" s="85"/>
      <c r="G1528" s="85"/>
      <c r="H1528" s="85"/>
      <c r="K1528" s="63"/>
      <c r="L1528" s="63"/>
      <c r="M1528" s="63"/>
      <c r="N1528" s="63"/>
      <c r="O1528" s="63"/>
      <c r="P1528" s="63"/>
      <c r="Q1528" s="63"/>
      <c r="R1528" s="63"/>
      <c r="S1528" s="63"/>
      <c r="T1528" s="63"/>
    </row>
    <row r="1529" spans="1:20" x14ac:dyDescent="0.2">
      <c r="A1529" s="85"/>
      <c r="B1529" s="85"/>
      <c r="C1529" s="85"/>
      <c r="D1529" s="85"/>
      <c r="E1529" s="85"/>
      <c r="F1529" s="85"/>
      <c r="G1529" s="85"/>
      <c r="H1529" s="85"/>
      <c r="K1529" s="63"/>
      <c r="L1529" s="63"/>
      <c r="M1529" s="63"/>
      <c r="N1529" s="63"/>
      <c r="O1529" s="63"/>
      <c r="P1529" s="63"/>
      <c r="Q1529" s="63"/>
      <c r="R1529" s="63"/>
      <c r="S1529" s="63"/>
      <c r="T1529" s="63"/>
    </row>
    <row r="1530" spans="1:20" x14ac:dyDescent="0.2">
      <c r="A1530" s="85"/>
      <c r="B1530" s="85"/>
      <c r="C1530" s="85"/>
      <c r="D1530" s="85"/>
      <c r="E1530" s="85"/>
      <c r="F1530" s="85"/>
      <c r="G1530" s="85"/>
      <c r="H1530" s="85"/>
      <c r="K1530" s="63"/>
      <c r="L1530" s="63"/>
      <c r="M1530" s="63"/>
      <c r="N1530" s="63"/>
      <c r="O1530" s="63"/>
      <c r="P1530" s="63"/>
      <c r="Q1530" s="63"/>
      <c r="R1530" s="63"/>
      <c r="S1530" s="63"/>
      <c r="T1530" s="63"/>
    </row>
    <row r="1531" spans="1:20" x14ac:dyDescent="0.2">
      <c r="A1531" s="85"/>
      <c r="B1531" s="85"/>
      <c r="C1531" s="85"/>
      <c r="D1531" s="85"/>
      <c r="E1531" s="85"/>
      <c r="F1531" s="85"/>
      <c r="G1531" s="85"/>
      <c r="H1531" s="85"/>
      <c r="K1531" s="63"/>
      <c r="L1531" s="63"/>
      <c r="M1531" s="63"/>
      <c r="N1531" s="63"/>
      <c r="O1531" s="63"/>
      <c r="P1531" s="63"/>
      <c r="Q1531" s="63"/>
      <c r="R1531" s="63"/>
      <c r="S1531" s="63"/>
      <c r="T1531" s="63"/>
    </row>
    <row r="1532" spans="1:20" x14ac:dyDescent="0.2">
      <c r="A1532" s="85"/>
      <c r="B1532" s="85"/>
      <c r="C1532" s="85"/>
      <c r="D1532" s="85"/>
      <c r="E1532" s="85"/>
      <c r="F1532" s="85"/>
      <c r="G1532" s="85"/>
      <c r="H1532" s="85"/>
      <c r="K1532" s="63"/>
      <c r="L1532" s="63"/>
      <c r="M1532" s="63"/>
      <c r="N1532" s="63"/>
      <c r="O1532" s="63"/>
      <c r="P1532" s="63"/>
      <c r="Q1532" s="63"/>
      <c r="R1532" s="63"/>
      <c r="S1532" s="63"/>
      <c r="T1532" s="63"/>
    </row>
    <row r="1533" spans="1:20" x14ac:dyDescent="0.2">
      <c r="A1533" s="85"/>
      <c r="B1533" s="85"/>
      <c r="C1533" s="85"/>
      <c r="D1533" s="85"/>
      <c r="E1533" s="85"/>
      <c r="F1533" s="85"/>
      <c r="G1533" s="85"/>
      <c r="H1533" s="85"/>
      <c r="K1533" s="63"/>
      <c r="L1533" s="63"/>
      <c r="M1533" s="63"/>
      <c r="N1533" s="63"/>
      <c r="O1533" s="63"/>
      <c r="P1533" s="63"/>
      <c r="Q1533" s="63"/>
      <c r="R1533" s="63"/>
      <c r="S1533" s="63"/>
      <c r="T1533" s="63"/>
    </row>
    <row r="1534" spans="1:20" x14ac:dyDescent="0.2">
      <c r="A1534" s="85"/>
      <c r="B1534" s="85"/>
      <c r="C1534" s="85"/>
      <c r="D1534" s="85"/>
      <c r="E1534" s="85"/>
      <c r="F1534" s="85"/>
      <c r="G1534" s="85"/>
      <c r="H1534" s="85"/>
      <c r="K1534" s="63"/>
      <c r="L1534" s="63"/>
      <c r="M1534" s="63"/>
      <c r="N1534" s="63"/>
      <c r="O1534" s="63"/>
      <c r="P1534" s="63"/>
      <c r="Q1534" s="63"/>
      <c r="R1534" s="63"/>
      <c r="S1534" s="63"/>
      <c r="T1534" s="63"/>
    </row>
    <row r="1535" spans="1:20" x14ac:dyDescent="0.2">
      <c r="A1535" s="85"/>
      <c r="B1535" s="85"/>
      <c r="C1535" s="85"/>
      <c r="D1535" s="85"/>
      <c r="E1535" s="85"/>
      <c r="F1535" s="85"/>
      <c r="G1535" s="85"/>
      <c r="H1535" s="85"/>
      <c r="K1535" s="63"/>
      <c r="L1535" s="63"/>
      <c r="M1535" s="63"/>
      <c r="N1535" s="63"/>
      <c r="O1535" s="63"/>
      <c r="P1535" s="63"/>
      <c r="Q1535" s="63"/>
      <c r="R1535" s="63"/>
      <c r="S1535" s="63"/>
      <c r="T1535" s="63"/>
    </row>
    <row r="1536" spans="1:20" x14ac:dyDescent="0.2">
      <c r="A1536" s="85"/>
      <c r="B1536" s="85"/>
      <c r="C1536" s="85"/>
      <c r="D1536" s="85"/>
      <c r="E1536" s="85"/>
      <c r="F1536" s="85"/>
      <c r="G1536" s="85"/>
      <c r="H1536" s="85"/>
      <c r="K1536" s="63"/>
      <c r="L1536" s="63"/>
      <c r="M1536" s="63"/>
      <c r="N1536" s="63"/>
      <c r="O1536" s="63"/>
      <c r="P1536" s="63"/>
      <c r="Q1536" s="63"/>
      <c r="R1536" s="63"/>
      <c r="S1536" s="63"/>
      <c r="T1536" s="63"/>
    </row>
    <row r="1537" spans="1:20" x14ac:dyDescent="0.2">
      <c r="A1537" s="85"/>
      <c r="B1537" s="85"/>
      <c r="C1537" s="85"/>
      <c r="D1537" s="85"/>
      <c r="E1537" s="85"/>
      <c r="F1537" s="85"/>
      <c r="G1537" s="85"/>
      <c r="H1537" s="85"/>
      <c r="K1537" s="63"/>
      <c r="L1537" s="63"/>
      <c r="M1537" s="63"/>
      <c r="N1537" s="63"/>
      <c r="O1537" s="63"/>
      <c r="P1537" s="63"/>
      <c r="Q1537" s="63"/>
      <c r="R1537" s="63"/>
      <c r="S1537" s="63"/>
      <c r="T1537" s="63"/>
    </row>
    <row r="1538" spans="1:20" x14ac:dyDescent="0.2">
      <c r="A1538" s="85"/>
      <c r="B1538" s="85"/>
      <c r="C1538" s="85"/>
      <c r="D1538" s="85"/>
      <c r="E1538" s="85"/>
      <c r="F1538" s="85"/>
      <c r="G1538" s="85"/>
      <c r="H1538" s="85"/>
      <c r="K1538" s="63"/>
      <c r="L1538" s="63"/>
      <c r="M1538" s="63"/>
      <c r="N1538" s="63"/>
      <c r="O1538" s="63"/>
      <c r="P1538" s="63"/>
      <c r="Q1538" s="63"/>
      <c r="R1538" s="63"/>
      <c r="S1538" s="63"/>
      <c r="T1538" s="63"/>
    </row>
    <row r="1539" spans="1:20" x14ac:dyDescent="0.2">
      <c r="A1539" s="85"/>
      <c r="B1539" s="85"/>
      <c r="C1539" s="85"/>
      <c r="D1539" s="85"/>
      <c r="E1539" s="85"/>
      <c r="F1539" s="85"/>
      <c r="G1539" s="85"/>
      <c r="H1539" s="85"/>
      <c r="K1539" s="63"/>
      <c r="L1539" s="63"/>
      <c r="M1539" s="63"/>
      <c r="N1539" s="63"/>
      <c r="O1539" s="63"/>
      <c r="P1539" s="63"/>
      <c r="Q1539" s="63"/>
      <c r="R1539" s="63"/>
      <c r="S1539" s="63"/>
      <c r="T1539" s="63"/>
    </row>
    <row r="1540" spans="1:20" x14ac:dyDescent="0.2">
      <c r="A1540" s="85"/>
      <c r="B1540" s="85"/>
      <c r="C1540" s="85"/>
      <c r="D1540" s="85"/>
      <c r="E1540" s="85"/>
      <c r="F1540" s="85"/>
      <c r="G1540" s="85"/>
      <c r="H1540" s="85"/>
      <c r="K1540" s="63"/>
      <c r="L1540" s="63"/>
      <c r="M1540" s="63"/>
      <c r="N1540" s="63"/>
      <c r="O1540" s="63"/>
      <c r="P1540" s="63"/>
      <c r="Q1540" s="63"/>
      <c r="R1540" s="63"/>
      <c r="S1540" s="63"/>
      <c r="T1540" s="63"/>
    </row>
    <row r="1541" spans="1:20" x14ac:dyDescent="0.2">
      <c r="A1541" s="85"/>
      <c r="B1541" s="85"/>
      <c r="C1541" s="85"/>
      <c r="D1541" s="85"/>
      <c r="E1541" s="85"/>
      <c r="F1541" s="85"/>
      <c r="G1541" s="85"/>
      <c r="H1541" s="85"/>
      <c r="K1541" s="63"/>
      <c r="L1541" s="63"/>
      <c r="M1541" s="63"/>
      <c r="N1541" s="63"/>
      <c r="O1541" s="63"/>
      <c r="P1541" s="63"/>
      <c r="Q1541" s="63"/>
      <c r="R1541" s="63"/>
      <c r="S1541" s="63"/>
      <c r="T1541" s="63"/>
    </row>
    <row r="1542" spans="1:20" x14ac:dyDescent="0.2">
      <c r="A1542" s="85"/>
      <c r="B1542" s="85"/>
      <c r="C1542" s="85"/>
      <c r="D1542" s="85"/>
      <c r="E1542" s="85"/>
      <c r="F1542" s="85"/>
      <c r="G1542" s="85"/>
      <c r="H1542" s="85"/>
      <c r="K1542" s="63"/>
      <c r="L1542" s="63"/>
      <c r="M1542" s="63"/>
      <c r="N1542" s="63"/>
      <c r="O1542" s="63"/>
      <c r="P1542" s="63"/>
      <c r="Q1542" s="63"/>
      <c r="R1542" s="63"/>
      <c r="S1542" s="63"/>
      <c r="T1542" s="63"/>
    </row>
    <row r="1543" spans="1:20" x14ac:dyDescent="0.2">
      <c r="A1543" s="85"/>
      <c r="B1543" s="85"/>
      <c r="C1543" s="85"/>
      <c r="D1543" s="85"/>
      <c r="E1543" s="85"/>
      <c r="F1543" s="85"/>
      <c r="G1543" s="85"/>
      <c r="H1543" s="85"/>
      <c r="K1543" s="63"/>
      <c r="L1543" s="63"/>
      <c r="M1543" s="63"/>
      <c r="N1543" s="63"/>
      <c r="O1543" s="63"/>
      <c r="P1543" s="63"/>
      <c r="Q1543" s="63"/>
      <c r="R1543" s="63"/>
      <c r="S1543" s="63"/>
      <c r="T1543" s="63"/>
    </row>
    <row r="1544" spans="1:20" x14ac:dyDescent="0.2">
      <c r="A1544" s="85"/>
      <c r="B1544" s="85"/>
      <c r="C1544" s="85"/>
      <c r="D1544" s="85"/>
      <c r="E1544" s="85"/>
      <c r="F1544" s="85"/>
      <c r="G1544" s="85"/>
      <c r="H1544" s="85"/>
      <c r="K1544" s="63"/>
      <c r="L1544" s="63"/>
      <c r="M1544" s="63"/>
      <c r="N1544" s="63"/>
      <c r="O1544" s="63"/>
      <c r="P1544" s="63"/>
      <c r="Q1544" s="63"/>
      <c r="R1544" s="63"/>
      <c r="S1544" s="63"/>
      <c r="T1544" s="63"/>
    </row>
    <row r="1545" spans="1:20" x14ac:dyDescent="0.2">
      <c r="A1545" s="85"/>
      <c r="B1545" s="85"/>
      <c r="C1545" s="85"/>
      <c r="D1545" s="85"/>
      <c r="E1545" s="85"/>
      <c r="F1545" s="85"/>
      <c r="G1545" s="85"/>
      <c r="H1545" s="85"/>
      <c r="K1545" s="63"/>
      <c r="L1545" s="63"/>
      <c r="M1545" s="63"/>
      <c r="N1545" s="63"/>
      <c r="O1545" s="63"/>
      <c r="P1545" s="63"/>
      <c r="Q1545" s="63"/>
      <c r="R1545" s="63"/>
      <c r="S1545" s="63"/>
      <c r="T1545" s="63"/>
    </row>
    <row r="1546" spans="1:20" x14ac:dyDescent="0.2">
      <c r="A1546" s="85"/>
      <c r="B1546" s="85"/>
      <c r="C1546" s="85"/>
      <c r="D1546" s="85"/>
      <c r="E1546" s="85"/>
      <c r="F1546" s="85"/>
      <c r="G1546" s="85"/>
      <c r="H1546" s="85"/>
      <c r="K1546" s="63"/>
      <c r="L1546" s="63"/>
      <c r="M1546" s="63"/>
      <c r="N1546" s="63"/>
      <c r="O1546" s="63"/>
      <c r="P1546" s="63"/>
      <c r="Q1546" s="63"/>
      <c r="R1546" s="63"/>
      <c r="S1546" s="63"/>
      <c r="T1546" s="63"/>
    </row>
    <row r="1547" spans="1:20" x14ac:dyDescent="0.2">
      <c r="A1547" s="85"/>
      <c r="B1547" s="85"/>
      <c r="C1547" s="85"/>
      <c r="D1547" s="85"/>
      <c r="E1547" s="85"/>
      <c r="F1547" s="85"/>
      <c r="G1547" s="85"/>
      <c r="H1547" s="85"/>
      <c r="K1547" s="63"/>
      <c r="L1547" s="63"/>
      <c r="M1547" s="63"/>
      <c r="N1547" s="63"/>
      <c r="O1547" s="63"/>
      <c r="P1547" s="63"/>
      <c r="Q1547" s="63"/>
      <c r="R1547" s="63"/>
      <c r="S1547" s="63"/>
      <c r="T1547" s="63"/>
    </row>
    <row r="1548" spans="1:20" x14ac:dyDescent="0.2">
      <c r="A1548" s="85"/>
      <c r="B1548" s="85"/>
      <c r="C1548" s="85"/>
      <c r="D1548" s="85"/>
      <c r="E1548" s="85"/>
      <c r="F1548" s="85"/>
      <c r="G1548" s="85"/>
      <c r="H1548" s="85"/>
      <c r="K1548" s="63"/>
      <c r="L1548" s="63"/>
      <c r="M1548" s="63"/>
      <c r="N1548" s="63"/>
      <c r="O1548" s="63"/>
      <c r="P1548" s="63"/>
      <c r="Q1548" s="63"/>
      <c r="R1548" s="63"/>
      <c r="S1548" s="63"/>
      <c r="T1548" s="63"/>
    </row>
    <row r="1549" spans="1:20" x14ac:dyDescent="0.2">
      <c r="A1549" s="85"/>
      <c r="B1549" s="85"/>
      <c r="C1549" s="85"/>
      <c r="D1549" s="85"/>
      <c r="E1549" s="85"/>
      <c r="F1549" s="85"/>
      <c r="G1549" s="85"/>
      <c r="H1549" s="85"/>
      <c r="K1549" s="63"/>
      <c r="L1549" s="63"/>
      <c r="M1549" s="63"/>
      <c r="N1549" s="63"/>
      <c r="O1549" s="63"/>
      <c r="P1549" s="63"/>
      <c r="Q1549" s="63"/>
      <c r="R1549" s="63"/>
      <c r="S1549" s="63"/>
      <c r="T1549" s="63"/>
    </row>
    <row r="1550" spans="1:20" x14ac:dyDescent="0.2">
      <c r="A1550" s="85"/>
      <c r="B1550" s="85"/>
      <c r="C1550" s="85"/>
      <c r="D1550" s="85"/>
      <c r="E1550" s="85"/>
      <c r="F1550" s="85"/>
      <c r="G1550" s="85"/>
      <c r="H1550" s="85"/>
      <c r="K1550" s="63"/>
      <c r="L1550" s="63"/>
      <c r="M1550" s="63"/>
      <c r="N1550" s="63"/>
      <c r="O1550" s="63"/>
      <c r="P1550" s="63"/>
      <c r="Q1550" s="63"/>
      <c r="R1550" s="63"/>
      <c r="S1550" s="63"/>
      <c r="T1550" s="63"/>
    </row>
    <row r="1551" spans="1:20" x14ac:dyDescent="0.2">
      <c r="A1551" s="85"/>
      <c r="B1551" s="85"/>
      <c r="C1551" s="85"/>
      <c r="D1551" s="85"/>
      <c r="E1551" s="85"/>
      <c r="F1551" s="85"/>
      <c r="G1551" s="85"/>
      <c r="H1551" s="85"/>
      <c r="K1551" s="63"/>
      <c r="L1551" s="63"/>
      <c r="M1551" s="63"/>
      <c r="N1551" s="63"/>
      <c r="O1551" s="63"/>
      <c r="P1551" s="63"/>
      <c r="Q1551" s="63"/>
      <c r="R1551" s="63"/>
      <c r="S1551" s="63"/>
      <c r="T1551" s="63"/>
    </row>
    <row r="1552" spans="1:20" x14ac:dyDescent="0.2">
      <c r="A1552" s="85"/>
      <c r="B1552" s="85"/>
      <c r="C1552" s="85"/>
      <c r="D1552" s="85"/>
      <c r="E1552" s="85"/>
      <c r="F1552" s="85"/>
      <c r="G1552" s="85"/>
      <c r="H1552" s="85"/>
      <c r="K1552" s="63"/>
      <c r="L1552" s="63"/>
      <c r="M1552" s="63"/>
      <c r="N1552" s="63"/>
      <c r="O1552" s="63"/>
      <c r="P1552" s="63"/>
      <c r="Q1552" s="63"/>
      <c r="R1552" s="63"/>
      <c r="S1552" s="63"/>
      <c r="T1552" s="63"/>
    </row>
    <row r="1553" spans="1:20" x14ac:dyDescent="0.2">
      <c r="A1553" s="85"/>
      <c r="B1553" s="85"/>
      <c r="C1553" s="85"/>
      <c r="D1553" s="85"/>
      <c r="E1553" s="85"/>
      <c r="F1553" s="85"/>
      <c r="G1553" s="85"/>
      <c r="H1553" s="85"/>
      <c r="K1553" s="63"/>
      <c r="L1553" s="63"/>
      <c r="M1553" s="63"/>
      <c r="N1553" s="63"/>
      <c r="O1553" s="63"/>
      <c r="P1553" s="63"/>
      <c r="Q1553" s="63"/>
      <c r="R1553" s="63"/>
      <c r="S1553" s="63"/>
      <c r="T1553" s="63"/>
    </row>
    <row r="1554" spans="1:20" x14ac:dyDescent="0.2">
      <c r="A1554" s="85"/>
      <c r="B1554" s="85"/>
      <c r="C1554" s="85"/>
      <c r="D1554" s="85"/>
      <c r="E1554" s="85"/>
      <c r="F1554" s="85"/>
      <c r="G1554" s="85"/>
      <c r="H1554" s="85"/>
      <c r="K1554" s="63"/>
      <c r="L1554" s="63"/>
      <c r="M1554" s="63"/>
      <c r="N1554" s="63"/>
      <c r="O1554" s="63"/>
      <c r="P1554" s="63"/>
      <c r="Q1554" s="63"/>
      <c r="R1554" s="63"/>
      <c r="S1554" s="63"/>
      <c r="T1554" s="63"/>
    </row>
    <row r="1555" spans="1:20" x14ac:dyDescent="0.2">
      <c r="A1555" s="85"/>
      <c r="B1555" s="85"/>
      <c r="C1555" s="85"/>
      <c r="D1555" s="85"/>
      <c r="E1555" s="85"/>
      <c r="F1555" s="85"/>
      <c r="G1555" s="85"/>
      <c r="H1555" s="85"/>
      <c r="K1555" s="63"/>
      <c r="L1555" s="63"/>
      <c r="M1555" s="63"/>
      <c r="N1555" s="63"/>
      <c r="O1555" s="63"/>
      <c r="P1555" s="63"/>
      <c r="Q1555" s="63"/>
      <c r="R1555" s="63"/>
      <c r="S1555" s="63"/>
      <c r="T1555" s="63"/>
    </row>
    <row r="1556" spans="1:20" x14ac:dyDescent="0.2">
      <c r="A1556" s="85"/>
      <c r="B1556" s="85"/>
      <c r="C1556" s="85"/>
      <c r="D1556" s="85"/>
      <c r="E1556" s="85"/>
      <c r="F1556" s="85"/>
      <c r="G1556" s="85"/>
      <c r="H1556" s="85"/>
      <c r="K1556" s="63"/>
      <c r="L1556" s="63"/>
      <c r="M1556" s="63"/>
      <c r="N1556" s="63"/>
      <c r="O1556" s="63"/>
      <c r="P1556" s="63"/>
      <c r="Q1556" s="63"/>
      <c r="R1556" s="63"/>
      <c r="S1556" s="63"/>
      <c r="T1556" s="63"/>
    </row>
    <row r="1557" spans="1:20" x14ac:dyDescent="0.2">
      <c r="A1557" s="85"/>
      <c r="B1557" s="85"/>
      <c r="C1557" s="85"/>
      <c r="D1557" s="85"/>
      <c r="E1557" s="85"/>
      <c r="F1557" s="85"/>
      <c r="G1557" s="85"/>
      <c r="H1557" s="85"/>
      <c r="K1557" s="63"/>
      <c r="L1557" s="63"/>
      <c r="M1557" s="63"/>
      <c r="N1557" s="63"/>
      <c r="O1557" s="63"/>
      <c r="P1557" s="63"/>
      <c r="Q1557" s="63"/>
      <c r="R1557" s="63"/>
      <c r="S1557" s="63"/>
      <c r="T1557" s="63"/>
    </row>
    <row r="1558" spans="1:20" x14ac:dyDescent="0.2">
      <c r="A1558" s="85"/>
      <c r="B1558" s="85"/>
      <c r="C1558" s="85"/>
      <c r="D1558" s="85"/>
      <c r="E1558" s="85"/>
      <c r="F1558" s="85"/>
      <c r="G1558" s="85"/>
      <c r="H1558" s="85"/>
      <c r="K1558" s="63"/>
      <c r="L1558" s="63"/>
      <c r="M1558" s="63"/>
      <c r="N1558" s="63"/>
      <c r="O1558" s="63"/>
      <c r="P1558" s="63"/>
      <c r="Q1558" s="63"/>
      <c r="R1558" s="63"/>
      <c r="S1558" s="63"/>
      <c r="T1558" s="63"/>
    </row>
    <row r="1559" spans="1:20" x14ac:dyDescent="0.2">
      <c r="A1559" s="85"/>
      <c r="B1559" s="85"/>
      <c r="C1559" s="85"/>
      <c r="D1559" s="85"/>
      <c r="E1559" s="85"/>
      <c r="F1559" s="85"/>
      <c r="G1559" s="85"/>
      <c r="H1559" s="85"/>
      <c r="K1559" s="63"/>
      <c r="L1559" s="63"/>
      <c r="M1559" s="63"/>
      <c r="N1559" s="63"/>
      <c r="O1559" s="63"/>
      <c r="P1559" s="63"/>
      <c r="Q1559" s="63"/>
      <c r="R1559" s="63"/>
      <c r="S1559" s="63"/>
      <c r="T1559" s="63"/>
    </row>
    <row r="1560" spans="1:20" x14ac:dyDescent="0.2">
      <c r="A1560" s="85"/>
      <c r="B1560" s="85"/>
      <c r="C1560" s="85"/>
      <c r="D1560" s="85"/>
      <c r="E1560" s="85"/>
      <c r="F1560" s="85"/>
      <c r="G1560" s="85"/>
      <c r="H1560" s="85"/>
      <c r="K1560" s="63"/>
      <c r="L1560" s="63"/>
      <c r="M1560" s="63"/>
      <c r="N1560" s="63"/>
      <c r="O1560" s="63"/>
      <c r="P1560" s="63"/>
      <c r="Q1560" s="63"/>
      <c r="R1560" s="63"/>
      <c r="S1560" s="63"/>
      <c r="T1560" s="63"/>
    </row>
    <row r="1561" spans="1:20" x14ac:dyDescent="0.2">
      <c r="A1561" s="85"/>
      <c r="B1561" s="85"/>
      <c r="C1561" s="85"/>
      <c r="D1561" s="85"/>
      <c r="E1561" s="85"/>
      <c r="F1561" s="85"/>
      <c r="G1561" s="85"/>
      <c r="H1561" s="85"/>
      <c r="K1561" s="63"/>
      <c r="L1561" s="63"/>
      <c r="M1561" s="63"/>
      <c r="N1561" s="63"/>
      <c r="O1561" s="63"/>
      <c r="P1561" s="63"/>
      <c r="Q1561" s="63"/>
      <c r="R1561" s="63"/>
      <c r="S1561" s="63"/>
      <c r="T1561" s="63"/>
    </row>
    <row r="1562" spans="1:20" x14ac:dyDescent="0.2">
      <c r="A1562" s="85"/>
      <c r="B1562" s="85"/>
      <c r="C1562" s="85"/>
      <c r="D1562" s="85"/>
      <c r="E1562" s="85"/>
      <c r="F1562" s="85"/>
      <c r="G1562" s="85"/>
      <c r="H1562" s="85"/>
      <c r="K1562" s="63"/>
      <c r="L1562" s="63"/>
      <c r="M1562" s="63"/>
      <c r="N1562" s="63"/>
      <c r="O1562" s="63"/>
      <c r="P1562" s="63"/>
      <c r="Q1562" s="63"/>
      <c r="R1562" s="63"/>
      <c r="S1562" s="63"/>
      <c r="T1562" s="63"/>
    </row>
    <row r="1563" spans="1:20" x14ac:dyDescent="0.2">
      <c r="A1563" s="85"/>
      <c r="B1563" s="85"/>
      <c r="C1563" s="85"/>
      <c r="D1563" s="85"/>
      <c r="E1563" s="85"/>
      <c r="F1563" s="85"/>
      <c r="G1563" s="85"/>
      <c r="H1563" s="85"/>
      <c r="K1563" s="63"/>
      <c r="L1563" s="63"/>
      <c r="M1563" s="63"/>
      <c r="N1563" s="63"/>
      <c r="O1563" s="63"/>
      <c r="P1563" s="63"/>
      <c r="Q1563" s="63"/>
      <c r="R1563" s="63"/>
      <c r="S1563" s="63"/>
      <c r="T1563" s="63"/>
    </row>
    <row r="1564" spans="1:20" x14ac:dyDescent="0.2">
      <c r="A1564" s="85"/>
      <c r="B1564" s="85"/>
      <c r="C1564" s="85"/>
      <c r="D1564" s="85"/>
      <c r="E1564" s="85"/>
      <c r="F1564" s="85"/>
      <c r="G1564" s="85"/>
      <c r="H1564" s="85"/>
      <c r="K1564" s="63"/>
      <c r="L1564" s="63"/>
      <c r="M1564" s="63"/>
      <c r="N1564" s="63"/>
      <c r="O1564" s="63"/>
      <c r="P1564" s="63"/>
      <c r="Q1564" s="63"/>
      <c r="R1564" s="63"/>
      <c r="S1564" s="63"/>
      <c r="T1564" s="63"/>
    </row>
    <row r="1565" spans="1:20" x14ac:dyDescent="0.2">
      <c r="A1565" s="85"/>
      <c r="B1565" s="85"/>
      <c r="C1565" s="85"/>
      <c r="D1565" s="85"/>
      <c r="E1565" s="85"/>
      <c r="F1565" s="85"/>
      <c r="G1565" s="85"/>
      <c r="H1565" s="85"/>
      <c r="K1565" s="63"/>
      <c r="L1565" s="63"/>
      <c r="M1565" s="63"/>
      <c r="N1565" s="63"/>
      <c r="O1565" s="63"/>
      <c r="P1565" s="63"/>
      <c r="Q1565" s="63"/>
      <c r="R1565" s="63"/>
      <c r="S1565" s="63"/>
      <c r="T1565" s="63"/>
    </row>
    <row r="1566" spans="1:20" x14ac:dyDescent="0.2">
      <c r="A1566" s="85"/>
      <c r="B1566" s="85"/>
      <c r="C1566" s="85"/>
      <c r="D1566" s="85"/>
      <c r="E1566" s="85"/>
      <c r="F1566" s="85"/>
      <c r="G1566" s="85"/>
      <c r="H1566" s="85"/>
      <c r="K1566" s="63"/>
      <c r="L1566" s="63"/>
      <c r="M1566" s="63"/>
      <c r="N1566" s="63"/>
      <c r="O1566" s="63"/>
      <c r="P1566" s="63"/>
      <c r="Q1566" s="63"/>
      <c r="R1566" s="63"/>
      <c r="S1566" s="63"/>
      <c r="T1566" s="63"/>
    </row>
    <row r="1567" spans="1:20" x14ac:dyDescent="0.2">
      <c r="A1567" s="85"/>
      <c r="B1567" s="85"/>
      <c r="C1567" s="85"/>
      <c r="D1567" s="85"/>
      <c r="E1567" s="85"/>
      <c r="F1567" s="85"/>
      <c r="G1567" s="85"/>
      <c r="H1567" s="85"/>
      <c r="K1567" s="63"/>
      <c r="L1567" s="63"/>
      <c r="M1567" s="63"/>
      <c r="N1567" s="63"/>
      <c r="O1567" s="63"/>
      <c r="P1567" s="63"/>
      <c r="Q1567" s="63"/>
      <c r="R1567" s="63"/>
      <c r="S1567" s="63"/>
      <c r="T1567" s="63"/>
    </row>
    <row r="1568" spans="1:20" x14ac:dyDescent="0.2">
      <c r="A1568" s="85"/>
      <c r="B1568" s="85"/>
      <c r="C1568" s="85"/>
      <c r="D1568" s="85"/>
      <c r="E1568" s="85"/>
      <c r="F1568" s="85"/>
      <c r="G1568" s="85"/>
      <c r="H1568" s="85"/>
      <c r="K1568" s="63"/>
      <c r="L1568" s="63"/>
      <c r="M1568" s="63"/>
      <c r="N1568" s="63"/>
      <c r="O1568" s="63"/>
      <c r="P1568" s="63"/>
      <c r="Q1568" s="63"/>
      <c r="R1568" s="63"/>
      <c r="S1568" s="63"/>
      <c r="T1568" s="63"/>
    </row>
    <row r="1569" spans="1:20" x14ac:dyDescent="0.2">
      <c r="A1569" s="85"/>
      <c r="B1569" s="85"/>
      <c r="C1569" s="85"/>
      <c r="D1569" s="85"/>
      <c r="E1569" s="85"/>
      <c r="F1569" s="85"/>
      <c r="G1569" s="85"/>
      <c r="H1569" s="85"/>
      <c r="K1569" s="63"/>
      <c r="L1569" s="63"/>
      <c r="M1569" s="63"/>
      <c r="N1569" s="63"/>
      <c r="O1569" s="63"/>
      <c r="P1569" s="63"/>
      <c r="Q1569" s="63"/>
      <c r="R1569" s="63"/>
      <c r="S1569" s="63"/>
      <c r="T1569" s="63"/>
    </row>
    <row r="1570" spans="1:20" x14ac:dyDescent="0.2">
      <c r="A1570" s="85"/>
      <c r="B1570" s="85"/>
      <c r="C1570" s="85"/>
      <c r="D1570" s="85"/>
      <c r="E1570" s="85"/>
      <c r="F1570" s="85"/>
      <c r="G1570" s="85"/>
      <c r="H1570" s="85"/>
      <c r="K1570" s="63"/>
      <c r="L1570" s="63"/>
      <c r="M1570" s="63"/>
      <c r="N1570" s="63"/>
      <c r="O1570" s="63"/>
      <c r="P1570" s="63"/>
      <c r="Q1570" s="63"/>
      <c r="R1570" s="63"/>
      <c r="S1570" s="63"/>
      <c r="T1570" s="63"/>
    </row>
    <row r="1571" spans="1:20" x14ac:dyDescent="0.2">
      <c r="A1571" s="85"/>
      <c r="B1571" s="85"/>
      <c r="C1571" s="85"/>
      <c r="D1571" s="85"/>
      <c r="E1571" s="85"/>
      <c r="F1571" s="85"/>
      <c r="G1571" s="85"/>
      <c r="H1571" s="85"/>
      <c r="K1571" s="63"/>
      <c r="L1571" s="63"/>
      <c r="M1571" s="63"/>
      <c r="N1571" s="63"/>
      <c r="O1571" s="63"/>
      <c r="P1571" s="63"/>
      <c r="Q1571" s="63"/>
      <c r="R1571" s="63"/>
      <c r="S1571" s="63"/>
      <c r="T1571" s="63"/>
    </row>
    <row r="1572" spans="1:20" x14ac:dyDescent="0.2">
      <c r="A1572" s="85"/>
      <c r="B1572" s="85"/>
      <c r="C1572" s="85"/>
      <c r="D1572" s="85"/>
      <c r="E1572" s="85"/>
      <c r="F1572" s="85"/>
      <c r="G1572" s="85"/>
      <c r="H1572" s="85"/>
      <c r="K1572" s="63"/>
      <c r="L1572" s="63"/>
      <c r="M1572" s="63"/>
      <c r="N1572" s="63"/>
      <c r="O1572" s="63"/>
      <c r="P1572" s="63"/>
      <c r="Q1572" s="63"/>
      <c r="R1572" s="63"/>
      <c r="S1572" s="63"/>
      <c r="T1572" s="63"/>
    </row>
    <row r="1573" spans="1:20" x14ac:dyDescent="0.2">
      <c r="A1573" s="85"/>
      <c r="B1573" s="85"/>
      <c r="C1573" s="85"/>
      <c r="D1573" s="85"/>
      <c r="E1573" s="85"/>
      <c r="F1573" s="85"/>
      <c r="G1573" s="85"/>
      <c r="H1573" s="85"/>
      <c r="K1573" s="63"/>
      <c r="L1573" s="63"/>
      <c r="M1573" s="63"/>
      <c r="N1573" s="63"/>
      <c r="O1573" s="63"/>
      <c r="P1573" s="63"/>
      <c r="Q1573" s="63"/>
      <c r="R1573" s="63"/>
      <c r="S1573" s="63"/>
      <c r="T1573" s="63"/>
    </row>
    <row r="1574" spans="1:20" x14ac:dyDescent="0.2">
      <c r="A1574" s="85"/>
      <c r="B1574" s="85"/>
      <c r="C1574" s="85"/>
      <c r="D1574" s="85"/>
      <c r="E1574" s="85"/>
      <c r="F1574" s="85"/>
      <c r="G1574" s="85"/>
      <c r="H1574" s="85"/>
      <c r="K1574" s="63"/>
      <c r="L1574" s="63"/>
      <c r="M1574" s="63"/>
      <c r="N1574" s="63"/>
      <c r="O1574" s="63"/>
      <c r="P1574" s="63"/>
      <c r="Q1574" s="63"/>
      <c r="R1574" s="63"/>
      <c r="S1574" s="63"/>
      <c r="T1574" s="63"/>
    </row>
    <row r="1575" spans="1:20" x14ac:dyDescent="0.2">
      <c r="A1575" s="85"/>
      <c r="B1575" s="85"/>
      <c r="C1575" s="85"/>
      <c r="D1575" s="85"/>
      <c r="E1575" s="85"/>
      <c r="F1575" s="85"/>
      <c r="G1575" s="85"/>
      <c r="H1575" s="85"/>
      <c r="K1575" s="63"/>
      <c r="L1575" s="63"/>
      <c r="M1575" s="63"/>
      <c r="N1575" s="63"/>
      <c r="O1575" s="63"/>
      <c r="P1575" s="63"/>
      <c r="Q1575" s="63"/>
      <c r="R1575" s="63"/>
      <c r="S1575" s="63"/>
      <c r="T1575" s="63"/>
    </row>
    <row r="1576" spans="1:20" x14ac:dyDescent="0.2">
      <c r="A1576" s="85"/>
      <c r="B1576" s="85"/>
      <c r="C1576" s="85"/>
      <c r="D1576" s="85"/>
      <c r="E1576" s="85"/>
      <c r="F1576" s="85"/>
      <c r="G1576" s="85"/>
      <c r="H1576" s="85"/>
      <c r="K1576" s="63"/>
      <c r="L1576" s="63"/>
      <c r="M1576" s="63"/>
      <c r="N1576" s="63"/>
      <c r="O1576" s="63"/>
      <c r="P1576" s="63"/>
      <c r="Q1576" s="63"/>
      <c r="R1576" s="63"/>
      <c r="S1576" s="63"/>
      <c r="T1576" s="63"/>
    </row>
    <row r="1577" spans="1:20" x14ac:dyDescent="0.2">
      <c r="A1577" s="85"/>
      <c r="B1577" s="85"/>
      <c r="C1577" s="85"/>
      <c r="D1577" s="85"/>
      <c r="E1577" s="85"/>
      <c r="F1577" s="85"/>
      <c r="G1577" s="85"/>
      <c r="H1577" s="85"/>
      <c r="K1577" s="63"/>
      <c r="L1577" s="63"/>
      <c r="M1577" s="63"/>
      <c r="N1577" s="63"/>
      <c r="O1577" s="63"/>
      <c r="P1577" s="63"/>
      <c r="Q1577" s="63"/>
      <c r="R1577" s="63"/>
      <c r="S1577" s="63"/>
      <c r="T1577" s="63"/>
    </row>
    <row r="1578" spans="1:20" x14ac:dyDescent="0.2">
      <c r="A1578" s="85"/>
      <c r="B1578" s="85"/>
      <c r="C1578" s="85"/>
      <c r="D1578" s="85"/>
      <c r="E1578" s="85"/>
      <c r="F1578" s="85"/>
      <c r="G1578" s="85"/>
      <c r="H1578" s="85"/>
      <c r="K1578" s="63"/>
      <c r="L1578" s="63"/>
      <c r="M1578" s="63"/>
      <c r="N1578" s="63"/>
      <c r="O1578" s="63"/>
      <c r="P1578" s="63"/>
      <c r="Q1578" s="63"/>
      <c r="R1578" s="63"/>
      <c r="S1578" s="63"/>
      <c r="T1578" s="63"/>
    </row>
    <row r="1579" spans="1:20" x14ac:dyDescent="0.2">
      <c r="A1579" s="85"/>
      <c r="B1579" s="85"/>
      <c r="C1579" s="85"/>
      <c r="D1579" s="85"/>
      <c r="E1579" s="85"/>
      <c r="F1579" s="85"/>
      <c r="G1579" s="85"/>
      <c r="H1579" s="85"/>
      <c r="K1579" s="63"/>
      <c r="L1579" s="63"/>
      <c r="M1579" s="63"/>
      <c r="N1579" s="63"/>
      <c r="O1579" s="63"/>
      <c r="P1579" s="63"/>
      <c r="Q1579" s="63"/>
      <c r="R1579" s="63"/>
      <c r="S1579" s="63"/>
      <c r="T1579" s="63"/>
    </row>
    <row r="1580" spans="1:20" x14ac:dyDescent="0.2">
      <c r="A1580" s="85"/>
      <c r="B1580" s="85"/>
      <c r="C1580" s="85"/>
      <c r="D1580" s="85"/>
      <c r="E1580" s="85"/>
      <c r="F1580" s="85"/>
      <c r="G1580" s="85"/>
      <c r="H1580" s="85"/>
      <c r="K1580" s="63"/>
      <c r="L1580" s="63"/>
      <c r="M1580" s="63"/>
      <c r="N1580" s="63"/>
      <c r="O1580" s="63"/>
      <c r="P1580" s="63"/>
      <c r="Q1580" s="63"/>
      <c r="R1580" s="63"/>
      <c r="S1580" s="63"/>
      <c r="T1580" s="63"/>
    </row>
    <row r="1581" spans="1:20" x14ac:dyDescent="0.2">
      <c r="A1581" s="85"/>
      <c r="B1581" s="85"/>
      <c r="C1581" s="85"/>
      <c r="D1581" s="85"/>
      <c r="E1581" s="85"/>
      <c r="F1581" s="85"/>
      <c r="G1581" s="85"/>
      <c r="H1581" s="85"/>
      <c r="K1581" s="63"/>
      <c r="L1581" s="63"/>
      <c r="M1581" s="63"/>
      <c r="N1581" s="63"/>
      <c r="O1581" s="63"/>
      <c r="P1581" s="63"/>
      <c r="Q1581" s="63"/>
      <c r="R1581" s="63"/>
      <c r="S1581" s="63"/>
      <c r="T1581" s="63"/>
    </row>
    <row r="1582" spans="1:20" x14ac:dyDescent="0.2">
      <c r="A1582" s="85"/>
      <c r="B1582" s="85"/>
      <c r="C1582" s="85"/>
      <c r="D1582" s="85"/>
      <c r="E1582" s="85"/>
      <c r="F1582" s="85"/>
      <c r="G1582" s="85"/>
      <c r="H1582" s="85"/>
      <c r="K1582" s="63"/>
      <c r="L1582" s="63"/>
      <c r="M1582" s="63"/>
      <c r="N1582" s="63"/>
      <c r="O1582" s="63"/>
      <c r="P1582" s="63"/>
      <c r="Q1582" s="63"/>
      <c r="R1582" s="63"/>
      <c r="S1582" s="63"/>
      <c r="T1582" s="63"/>
    </row>
    <row r="1583" spans="1:20" x14ac:dyDescent="0.2">
      <c r="A1583" s="85"/>
      <c r="B1583" s="85"/>
      <c r="C1583" s="85"/>
      <c r="D1583" s="85"/>
      <c r="E1583" s="85"/>
      <c r="F1583" s="85"/>
      <c r="G1583" s="85"/>
      <c r="H1583" s="85"/>
      <c r="K1583" s="63"/>
      <c r="L1583" s="63"/>
      <c r="M1583" s="63"/>
      <c r="N1583" s="63"/>
      <c r="O1583" s="63"/>
      <c r="P1583" s="63"/>
      <c r="Q1583" s="63"/>
      <c r="R1583" s="63"/>
      <c r="S1583" s="63"/>
      <c r="T1583" s="63"/>
    </row>
    <row r="1584" spans="1:20" x14ac:dyDescent="0.2">
      <c r="A1584" s="85"/>
      <c r="B1584" s="85"/>
      <c r="C1584" s="85"/>
      <c r="D1584" s="85"/>
      <c r="E1584" s="85"/>
      <c r="F1584" s="85"/>
      <c r="G1584" s="85"/>
      <c r="H1584" s="85"/>
      <c r="K1584" s="63"/>
      <c r="L1584" s="63"/>
      <c r="M1584" s="63"/>
      <c r="N1584" s="63"/>
      <c r="O1584" s="63"/>
      <c r="P1584" s="63"/>
      <c r="Q1584" s="63"/>
      <c r="R1584" s="63"/>
      <c r="S1584" s="63"/>
      <c r="T1584" s="63"/>
    </row>
    <row r="1585" spans="1:20" x14ac:dyDescent="0.2">
      <c r="A1585" s="85"/>
      <c r="B1585" s="85"/>
      <c r="C1585" s="85"/>
      <c r="D1585" s="85"/>
      <c r="E1585" s="85"/>
      <c r="F1585" s="85"/>
      <c r="G1585" s="85"/>
      <c r="H1585" s="85"/>
      <c r="K1585" s="63"/>
      <c r="L1585" s="63"/>
      <c r="M1585" s="63"/>
      <c r="N1585" s="63"/>
      <c r="O1585" s="63"/>
      <c r="P1585" s="63"/>
      <c r="Q1585" s="63"/>
      <c r="R1585" s="63"/>
      <c r="S1585" s="63"/>
      <c r="T1585" s="63"/>
    </row>
    <row r="1586" spans="1:20" x14ac:dyDescent="0.2">
      <c r="A1586" s="85"/>
      <c r="B1586" s="85"/>
      <c r="C1586" s="85"/>
      <c r="D1586" s="85"/>
      <c r="E1586" s="85"/>
      <c r="F1586" s="85"/>
      <c r="G1586" s="85"/>
      <c r="H1586" s="85"/>
      <c r="K1586" s="63"/>
      <c r="L1586" s="63"/>
      <c r="M1586" s="63"/>
      <c r="N1586" s="63"/>
      <c r="O1586" s="63"/>
      <c r="P1586" s="63"/>
      <c r="Q1586" s="63"/>
      <c r="R1586" s="63"/>
      <c r="S1586" s="63"/>
      <c r="T1586" s="63"/>
    </row>
    <row r="1587" spans="1:20" x14ac:dyDescent="0.2">
      <c r="A1587" s="85"/>
      <c r="B1587" s="85"/>
      <c r="C1587" s="85"/>
      <c r="D1587" s="85"/>
      <c r="E1587" s="85"/>
      <c r="F1587" s="85"/>
      <c r="G1587" s="85"/>
      <c r="H1587" s="85"/>
      <c r="K1587" s="63"/>
      <c r="L1587" s="63"/>
      <c r="M1587" s="63"/>
      <c r="N1587" s="63"/>
      <c r="O1587" s="63"/>
      <c r="P1587" s="63"/>
      <c r="Q1587" s="63"/>
      <c r="R1587" s="63"/>
      <c r="S1587" s="63"/>
      <c r="T1587" s="63"/>
    </row>
    <row r="1588" spans="1:20" x14ac:dyDescent="0.2">
      <c r="A1588" s="85"/>
      <c r="B1588" s="85"/>
      <c r="C1588" s="85"/>
      <c r="D1588" s="85"/>
      <c r="E1588" s="85"/>
      <c r="F1588" s="85"/>
      <c r="G1588" s="85"/>
      <c r="H1588" s="85"/>
      <c r="K1588" s="63"/>
      <c r="L1588" s="63"/>
      <c r="M1588" s="63"/>
      <c r="N1588" s="63"/>
      <c r="O1588" s="63"/>
      <c r="P1588" s="63"/>
      <c r="Q1588" s="63"/>
      <c r="R1588" s="63"/>
      <c r="S1588" s="63"/>
      <c r="T1588" s="63"/>
    </row>
    <row r="1589" spans="1:20" x14ac:dyDescent="0.2">
      <c r="A1589" s="85"/>
      <c r="B1589" s="85"/>
      <c r="C1589" s="85"/>
      <c r="D1589" s="85"/>
      <c r="E1589" s="85"/>
      <c r="F1589" s="85"/>
      <c r="G1589" s="85"/>
      <c r="H1589" s="85"/>
      <c r="K1589" s="63"/>
      <c r="L1589" s="63"/>
      <c r="M1589" s="63"/>
      <c r="N1589" s="63"/>
      <c r="O1589" s="63"/>
      <c r="P1589" s="63"/>
      <c r="Q1589" s="63"/>
      <c r="R1589" s="63"/>
      <c r="S1589" s="63"/>
      <c r="T1589" s="63"/>
    </row>
    <row r="1590" spans="1:20" x14ac:dyDescent="0.2">
      <c r="A1590" s="85"/>
      <c r="B1590" s="85"/>
      <c r="C1590" s="85"/>
      <c r="D1590" s="85"/>
      <c r="E1590" s="85"/>
      <c r="F1590" s="85"/>
      <c r="G1590" s="85"/>
      <c r="H1590" s="85"/>
      <c r="K1590" s="63"/>
      <c r="L1590" s="63"/>
      <c r="M1590" s="63"/>
      <c r="N1590" s="63"/>
      <c r="O1590" s="63"/>
      <c r="P1590" s="63"/>
      <c r="Q1590" s="63"/>
      <c r="R1590" s="63"/>
      <c r="S1590" s="63"/>
      <c r="T1590" s="63"/>
    </row>
    <row r="1591" spans="1:20" x14ac:dyDescent="0.2">
      <c r="A1591" s="85"/>
      <c r="B1591" s="85"/>
      <c r="C1591" s="85"/>
      <c r="D1591" s="85"/>
      <c r="E1591" s="85"/>
      <c r="F1591" s="85"/>
      <c r="G1591" s="85"/>
      <c r="H1591" s="85"/>
      <c r="K1591" s="63"/>
      <c r="L1591" s="63"/>
      <c r="M1591" s="63"/>
      <c r="N1591" s="63"/>
      <c r="O1591" s="63"/>
      <c r="P1591" s="63"/>
      <c r="Q1591" s="63"/>
      <c r="R1591" s="63"/>
      <c r="S1591" s="63"/>
      <c r="T1591" s="63"/>
    </row>
    <row r="1592" spans="1:20" x14ac:dyDescent="0.2">
      <c r="A1592" s="85"/>
      <c r="B1592" s="85"/>
      <c r="C1592" s="85"/>
      <c r="D1592" s="85"/>
      <c r="E1592" s="85"/>
      <c r="F1592" s="85"/>
      <c r="G1592" s="85"/>
      <c r="H1592" s="85"/>
      <c r="K1592" s="63"/>
      <c r="L1592" s="63"/>
      <c r="M1592" s="63"/>
      <c r="N1592" s="63"/>
      <c r="O1592" s="63"/>
      <c r="P1592" s="63"/>
      <c r="Q1592" s="63"/>
      <c r="R1592" s="63"/>
      <c r="S1592" s="63"/>
      <c r="T1592" s="63"/>
    </row>
    <row r="1593" spans="1:20" x14ac:dyDescent="0.2">
      <c r="A1593" s="85"/>
      <c r="B1593" s="85"/>
      <c r="C1593" s="85"/>
      <c r="D1593" s="85"/>
      <c r="E1593" s="85"/>
      <c r="F1593" s="85"/>
      <c r="G1593" s="85"/>
      <c r="H1593" s="85"/>
      <c r="K1593" s="63"/>
      <c r="L1593" s="63"/>
      <c r="M1593" s="63"/>
      <c r="N1593" s="63"/>
      <c r="O1593" s="63"/>
      <c r="P1593" s="63"/>
      <c r="Q1593" s="63"/>
      <c r="R1593" s="63"/>
      <c r="S1593" s="63"/>
      <c r="T1593" s="63"/>
    </row>
    <row r="1594" spans="1:20" x14ac:dyDescent="0.2">
      <c r="A1594" s="85"/>
      <c r="B1594" s="85"/>
      <c r="C1594" s="85"/>
      <c r="D1594" s="85"/>
      <c r="E1594" s="85"/>
      <c r="F1594" s="85"/>
      <c r="G1594" s="85"/>
      <c r="H1594" s="85"/>
      <c r="K1594" s="63"/>
      <c r="L1594" s="63"/>
      <c r="M1594" s="63"/>
      <c r="N1594" s="63"/>
      <c r="O1594" s="63"/>
      <c r="P1594" s="63"/>
      <c r="Q1594" s="63"/>
      <c r="R1594" s="63"/>
      <c r="S1594" s="63"/>
      <c r="T1594" s="63"/>
    </row>
    <row r="1595" spans="1:20" x14ac:dyDescent="0.2">
      <c r="A1595" s="85"/>
      <c r="B1595" s="85"/>
      <c r="C1595" s="85"/>
      <c r="D1595" s="85"/>
      <c r="E1595" s="85"/>
      <c r="F1595" s="85"/>
      <c r="G1595" s="85"/>
      <c r="H1595" s="85"/>
      <c r="K1595" s="63"/>
      <c r="L1595" s="63"/>
      <c r="M1595" s="63"/>
      <c r="N1595" s="63"/>
      <c r="O1595" s="63"/>
      <c r="P1595" s="63"/>
      <c r="Q1595" s="63"/>
      <c r="R1595" s="63"/>
      <c r="S1595" s="63"/>
      <c r="T1595" s="63"/>
    </row>
    <row r="1596" spans="1:20" x14ac:dyDescent="0.2">
      <c r="A1596" s="85"/>
      <c r="B1596" s="85"/>
      <c r="C1596" s="85"/>
      <c r="D1596" s="85"/>
      <c r="E1596" s="85"/>
      <c r="F1596" s="85"/>
      <c r="G1596" s="85"/>
      <c r="H1596" s="85"/>
      <c r="K1596" s="63"/>
      <c r="L1596" s="63"/>
      <c r="M1596" s="63"/>
      <c r="N1596" s="63"/>
      <c r="O1596" s="63"/>
      <c r="P1596" s="63"/>
      <c r="Q1596" s="63"/>
      <c r="R1596" s="63"/>
      <c r="S1596" s="63"/>
      <c r="T1596" s="63"/>
    </row>
    <row r="1597" spans="1:20" x14ac:dyDescent="0.2">
      <c r="A1597" s="85"/>
      <c r="B1597" s="85"/>
      <c r="C1597" s="85"/>
      <c r="D1597" s="85"/>
      <c r="E1597" s="85"/>
      <c r="F1597" s="85"/>
      <c r="G1597" s="85"/>
      <c r="H1597" s="85"/>
      <c r="K1597" s="63"/>
      <c r="L1597" s="63"/>
      <c r="M1597" s="63"/>
      <c r="N1597" s="63"/>
      <c r="O1597" s="63"/>
      <c r="P1597" s="63"/>
      <c r="Q1597" s="63"/>
      <c r="R1597" s="63"/>
      <c r="S1597" s="63"/>
      <c r="T1597" s="63"/>
    </row>
    <row r="1598" spans="1:20" x14ac:dyDescent="0.2">
      <c r="A1598" s="85"/>
      <c r="B1598" s="85"/>
      <c r="C1598" s="85"/>
      <c r="D1598" s="85"/>
      <c r="E1598" s="85"/>
      <c r="F1598" s="85"/>
      <c r="G1598" s="85"/>
      <c r="H1598" s="85"/>
      <c r="K1598" s="63"/>
      <c r="L1598" s="63"/>
      <c r="M1598" s="63"/>
      <c r="N1598" s="63"/>
      <c r="O1598" s="63"/>
      <c r="P1598" s="63"/>
      <c r="Q1598" s="63"/>
      <c r="R1598" s="63"/>
      <c r="S1598" s="63"/>
      <c r="T1598" s="63"/>
    </row>
    <row r="1599" spans="1:20" x14ac:dyDescent="0.2">
      <c r="A1599" s="85"/>
      <c r="B1599" s="85"/>
      <c r="C1599" s="85"/>
      <c r="D1599" s="85"/>
      <c r="E1599" s="85"/>
      <c r="F1599" s="85"/>
      <c r="G1599" s="85"/>
      <c r="H1599" s="85"/>
      <c r="K1599" s="63"/>
      <c r="L1599" s="63"/>
      <c r="M1599" s="63"/>
      <c r="N1599" s="63"/>
      <c r="O1599" s="63"/>
      <c r="P1599" s="63"/>
      <c r="Q1599" s="63"/>
      <c r="R1599" s="63"/>
      <c r="S1599" s="63"/>
      <c r="T1599" s="63"/>
    </row>
    <row r="1600" spans="1:20" x14ac:dyDescent="0.2">
      <c r="A1600" s="85"/>
      <c r="B1600" s="85"/>
      <c r="C1600" s="85"/>
      <c r="D1600" s="85"/>
      <c r="E1600" s="85"/>
      <c r="F1600" s="85"/>
      <c r="G1600" s="85"/>
      <c r="H1600" s="85"/>
      <c r="K1600" s="63"/>
      <c r="L1600" s="63"/>
      <c r="M1600" s="63"/>
      <c r="N1600" s="63"/>
      <c r="O1600" s="63"/>
      <c r="P1600" s="63"/>
      <c r="Q1600" s="63"/>
      <c r="R1600" s="63"/>
      <c r="S1600" s="63"/>
      <c r="T1600" s="63"/>
    </row>
    <row r="1601" spans="1:20" x14ac:dyDescent="0.2">
      <c r="A1601" s="85"/>
      <c r="B1601" s="85"/>
      <c r="C1601" s="85"/>
      <c r="D1601" s="85"/>
      <c r="E1601" s="85"/>
      <c r="F1601" s="85"/>
      <c r="G1601" s="85"/>
      <c r="H1601" s="85"/>
      <c r="K1601" s="63"/>
      <c r="L1601" s="63"/>
      <c r="M1601" s="63"/>
      <c r="N1601" s="63"/>
      <c r="O1601" s="63"/>
      <c r="P1601" s="63"/>
      <c r="Q1601" s="63"/>
      <c r="R1601" s="63"/>
      <c r="S1601" s="63"/>
      <c r="T1601" s="63"/>
    </row>
    <row r="1602" spans="1:20" x14ac:dyDescent="0.2">
      <c r="A1602" s="85"/>
      <c r="B1602" s="85"/>
      <c r="C1602" s="85"/>
      <c r="D1602" s="85"/>
      <c r="E1602" s="85"/>
      <c r="F1602" s="85"/>
      <c r="G1602" s="85"/>
      <c r="H1602" s="85"/>
      <c r="K1602" s="63"/>
      <c r="L1602" s="63"/>
      <c r="M1602" s="63"/>
      <c r="N1602" s="63"/>
      <c r="O1602" s="63"/>
      <c r="P1602" s="63"/>
      <c r="Q1602" s="63"/>
      <c r="R1602" s="63"/>
      <c r="S1602" s="63"/>
      <c r="T1602" s="63"/>
    </row>
    <row r="1603" spans="1:20" x14ac:dyDescent="0.2">
      <c r="A1603" s="85"/>
      <c r="B1603" s="85"/>
      <c r="C1603" s="85"/>
      <c r="D1603" s="85"/>
      <c r="E1603" s="85"/>
      <c r="F1603" s="85"/>
      <c r="G1603" s="85"/>
      <c r="H1603" s="85"/>
      <c r="K1603" s="63"/>
      <c r="L1603" s="63"/>
      <c r="M1603" s="63"/>
      <c r="N1603" s="63"/>
      <c r="O1603" s="63"/>
      <c r="P1603" s="63"/>
      <c r="Q1603" s="63"/>
      <c r="R1603" s="63"/>
      <c r="S1603" s="63"/>
      <c r="T1603" s="63"/>
    </row>
    <row r="1604" spans="1:20" x14ac:dyDescent="0.2">
      <c r="A1604" s="85"/>
      <c r="B1604" s="85"/>
      <c r="C1604" s="85"/>
      <c r="D1604" s="85"/>
      <c r="E1604" s="85"/>
      <c r="F1604" s="85"/>
      <c r="G1604" s="85"/>
      <c r="H1604" s="85"/>
      <c r="K1604" s="63"/>
      <c r="L1604" s="63"/>
      <c r="M1604" s="63"/>
      <c r="N1604" s="63"/>
      <c r="O1604" s="63"/>
      <c r="P1604" s="63"/>
      <c r="Q1604" s="63"/>
      <c r="R1604" s="63"/>
      <c r="S1604" s="63"/>
      <c r="T1604" s="63"/>
    </row>
    <row r="1605" spans="1:20" x14ac:dyDescent="0.2">
      <c r="A1605" s="85"/>
      <c r="B1605" s="85"/>
      <c r="C1605" s="85"/>
      <c r="D1605" s="85"/>
      <c r="E1605" s="85"/>
      <c r="F1605" s="85"/>
      <c r="G1605" s="85"/>
      <c r="H1605" s="85"/>
      <c r="K1605" s="63"/>
      <c r="L1605" s="63"/>
      <c r="M1605" s="63"/>
      <c r="N1605" s="63"/>
      <c r="O1605" s="63"/>
      <c r="P1605" s="63"/>
      <c r="Q1605" s="63"/>
      <c r="R1605" s="63"/>
      <c r="S1605" s="63"/>
      <c r="T1605" s="63"/>
    </row>
    <row r="1606" spans="1:20" x14ac:dyDescent="0.2">
      <c r="A1606" s="85"/>
      <c r="B1606" s="85"/>
      <c r="C1606" s="85"/>
      <c r="D1606" s="85"/>
      <c r="E1606" s="85"/>
      <c r="F1606" s="85"/>
      <c r="G1606" s="85"/>
      <c r="H1606" s="85"/>
      <c r="K1606" s="63"/>
      <c r="L1606" s="63"/>
      <c r="M1606" s="63"/>
      <c r="N1606" s="63"/>
      <c r="O1606" s="63"/>
      <c r="P1606" s="63"/>
      <c r="Q1606" s="63"/>
      <c r="R1606" s="63"/>
      <c r="S1606" s="63"/>
      <c r="T1606" s="63"/>
    </row>
    <row r="1607" spans="1:20" x14ac:dyDescent="0.2">
      <c r="A1607" s="85"/>
      <c r="B1607" s="85"/>
      <c r="C1607" s="85"/>
      <c r="D1607" s="85"/>
      <c r="E1607" s="85"/>
      <c r="F1607" s="85"/>
      <c r="G1607" s="85"/>
      <c r="H1607" s="85"/>
      <c r="K1607" s="63"/>
      <c r="L1607" s="63"/>
      <c r="M1607" s="63"/>
      <c r="N1607" s="63"/>
      <c r="O1607" s="63"/>
      <c r="P1607" s="63"/>
      <c r="Q1607" s="63"/>
      <c r="R1607" s="63"/>
      <c r="S1607" s="63"/>
      <c r="T1607" s="63"/>
    </row>
    <row r="1608" spans="1:20" x14ac:dyDescent="0.2">
      <c r="A1608" s="85"/>
      <c r="B1608" s="85"/>
      <c r="C1608" s="85"/>
      <c r="D1608" s="85"/>
      <c r="E1608" s="85"/>
      <c r="F1608" s="85"/>
      <c r="G1608" s="85"/>
      <c r="H1608" s="85"/>
      <c r="K1608" s="63"/>
      <c r="L1608" s="63"/>
      <c r="M1608" s="63"/>
      <c r="N1608" s="63"/>
      <c r="O1608" s="63"/>
      <c r="P1608" s="63"/>
      <c r="Q1608" s="63"/>
      <c r="R1608" s="63"/>
      <c r="S1608" s="63"/>
      <c r="T1608" s="63"/>
    </row>
    <row r="1609" spans="1:20" x14ac:dyDescent="0.2">
      <c r="A1609" s="85"/>
      <c r="B1609" s="85"/>
      <c r="C1609" s="85"/>
      <c r="D1609" s="85"/>
      <c r="E1609" s="85"/>
      <c r="F1609" s="85"/>
      <c r="G1609" s="85"/>
      <c r="H1609" s="85"/>
      <c r="K1609" s="63"/>
      <c r="L1609" s="63"/>
      <c r="M1609" s="63"/>
      <c r="N1609" s="63"/>
      <c r="O1609" s="63"/>
      <c r="P1609" s="63"/>
      <c r="Q1609" s="63"/>
      <c r="R1609" s="63"/>
      <c r="S1609" s="63"/>
      <c r="T1609" s="63"/>
    </row>
    <row r="1610" spans="1:20" x14ac:dyDescent="0.2">
      <c r="A1610" s="85"/>
      <c r="B1610" s="85"/>
      <c r="C1610" s="85"/>
      <c r="D1610" s="85"/>
      <c r="E1610" s="85"/>
      <c r="F1610" s="85"/>
      <c r="G1610" s="85"/>
      <c r="H1610" s="85"/>
      <c r="K1610" s="63"/>
      <c r="L1610" s="63"/>
      <c r="M1610" s="63"/>
      <c r="N1610" s="63"/>
      <c r="O1610" s="63"/>
      <c r="P1610" s="63"/>
      <c r="Q1610" s="63"/>
      <c r="R1610" s="63"/>
      <c r="S1610" s="63"/>
      <c r="T1610" s="63"/>
    </row>
    <row r="1611" spans="1:20" x14ac:dyDescent="0.2">
      <c r="A1611" s="85"/>
      <c r="B1611" s="85"/>
      <c r="C1611" s="85"/>
      <c r="D1611" s="85"/>
      <c r="E1611" s="85"/>
      <c r="F1611" s="85"/>
      <c r="G1611" s="85"/>
      <c r="H1611" s="85"/>
      <c r="K1611" s="63"/>
      <c r="L1611" s="63"/>
      <c r="M1611" s="63"/>
      <c r="N1611" s="63"/>
      <c r="O1611" s="63"/>
      <c r="P1611" s="63"/>
      <c r="Q1611" s="63"/>
      <c r="R1611" s="63"/>
      <c r="S1611" s="63"/>
      <c r="T1611" s="63"/>
    </row>
    <row r="1612" spans="1:20" x14ac:dyDescent="0.2">
      <c r="A1612" s="85"/>
      <c r="B1612" s="85"/>
      <c r="C1612" s="85"/>
      <c r="D1612" s="85"/>
      <c r="E1612" s="85"/>
      <c r="F1612" s="85"/>
      <c r="G1612" s="85"/>
      <c r="H1612" s="85"/>
      <c r="K1612" s="63"/>
      <c r="L1612" s="63"/>
      <c r="M1612" s="63"/>
      <c r="N1612" s="63"/>
      <c r="O1612" s="63"/>
      <c r="P1612" s="63"/>
      <c r="Q1612" s="63"/>
      <c r="R1612" s="63"/>
      <c r="S1612" s="63"/>
      <c r="T1612" s="63"/>
    </row>
    <row r="1613" spans="1:20" x14ac:dyDescent="0.2">
      <c r="A1613" s="85"/>
      <c r="B1613" s="85"/>
      <c r="C1613" s="85"/>
      <c r="D1613" s="85"/>
      <c r="E1613" s="85"/>
      <c r="F1613" s="85"/>
      <c r="G1613" s="85"/>
      <c r="H1613" s="85"/>
      <c r="K1613" s="63"/>
      <c r="L1613" s="63"/>
      <c r="M1613" s="63"/>
      <c r="N1613" s="63"/>
      <c r="O1613" s="63"/>
      <c r="P1613" s="63"/>
      <c r="Q1613" s="63"/>
      <c r="R1613" s="63"/>
      <c r="S1613" s="63"/>
      <c r="T1613" s="63"/>
    </row>
    <row r="1614" spans="1:20" x14ac:dyDescent="0.2">
      <c r="A1614" s="85"/>
      <c r="B1614" s="85"/>
      <c r="C1614" s="85"/>
      <c r="D1614" s="85"/>
      <c r="E1614" s="85"/>
      <c r="F1614" s="85"/>
      <c r="G1614" s="85"/>
      <c r="H1614" s="85"/>
      <c r="K1614" s="63"/>
      <c r="L1614" s="63"/>
      <c r="M1614" s="63"/>
      <c r="N1614" s="63"/>
      <c r="O1614" s="63"/>
      <c r="P1614" s="63"/>
      <c r="Q1614" s="63"/>
      <c r="R1614" s="63"/>
      <c r="S1614" s="63"/>
      <c r="T1614" s="63"/>
    </row>
    <row r="1615" spans="1:20" x14ac:dyDescent="0.2">
      <c r="A1615" s="85"/>
      <c r="B1615" s="85"/>
      <c r="C1615" s="85"/>
      <c r="D1615" s="85"/>
      <c r="E1615" s="85"/>
      <c r="F1615" s="85"/>
      <c r="G1615" s="85"/>
      <c r="H1615" s="85"/>
      <c r="K1615" s="63"/>
      <c r="L1615" s="63"/>
      <c r="M1615" s="63"/>
      <c r="N1615" s="63"/>
      <c r="O1615" s="63"/>
      <c r="P1615" s="63"/>
      <c r="Q1615" s="63"/>
      <c r="R1615" s="63"/>
      <c r="S1615" s="63"/>
      <c r="T1615" s="63"/>
    </row>
    <row r="1616" spans="1:20" x14ac:dyDescent="0.2">
      <c r="A1616" s="85"/>
      <c r="B1616" s="85"/>
      <c r="C1616" s="85"/>
      <c r="D1616" s="85"/>
      <c r="E1616" s="85"/>
      <c r="F1616" s="85"/>
      <c r="G1616" s="85"/>
      <c r="H1616" s="85"/>
      <c r="K1616" s="63"/>
      <c r="L1616" s="63"/>
      <c r="M1616" s="63"/>
      <c r="N1616" s="63"/>
      <c r="O1616" s="63"/>
      <c r="P1616" s="63"/>
      <c r="Q1616" s="63"/>
      <c r="R1616" s="63"/>
      <c r="S1616" s="63"/>
      <c r="T1616" s="63"/>
    </row>
    <row r="1617" spans="1:20" x14ac:dyDescent="0.2">
      <c r="A1617" s="85"/>
      <c r="B1617" s="85"/>
      <c r="C1617" s="85"/>
      <c r="D1617" s="85"/>
      <c r="E1617" s="85"/>
      <c r="F1617" s="85"/>
      <c r="G1617" s="85"/>
      <c r="H1617" s="85"/>
      <c r="K1617" s="63"/>
      <c r="L1617" s="63"/>
      <c r="M1617" s="63"/>
      <c r="N1617" s="63"/>
      <c r="O1617" s="63"/>
      <c r="P1617" s="63"/>
      <c r="Q1617" s="63"/>
      <c r="R1617" s="63"/>
      <c r="S1617" s="63"/>
      <c r="T1617" s="63"/>
    </row>
    <row r="1618" spans="1:20" x14ac:dyDescent="0.2">
      <c r="A1618" s="85"/>
      <c r="B1618" s="85"/>
      <c r="C1618" s="85"/>
      <c r="D1618" s="85"/>
      <c r="E1618" s="85"/>
      <c r="F1618" s="85"/>
      <c r="G1618" s="85"/>
      <c r="H1618" s="85"/>
      <c r="K1618" s="63"/>
      <c r="L1618" s="63"/>
      <c r="M1618" s="63"/>
      <c r="N1618" s="63"/>
      <c r="O1618" s="63"/>
      <c r="P1618" s="63"/>
      <c r="Q1618" s="63"/>
      <c r="R1618" s="63"/>
      <c r="S1618" s="63"/>
      <c r="T1618" s="63"/>
    </row>
    <row r="1619" spans="1:20" x14ac:dyDescent="0.2">
      <c r="A1619" s="85"/>
      <c r="B1619" s="85"/>
      <c r="C1619" s="85"/>
      <c r="D1619" s="85"/>
      <c r="E1619" s="85"/>
      <c r="F1619" s="85"/>
      <c r="G1619" s="85"/>
      <c r="H1619" s="85"/>
      <c r="K1619" s="63"/>
      <c r="L1619" s="63"/>
      <c r="M1619" s="63"/>
      <c r="N1619" s="63"/>
      <c r="O1619" s="63"/>
      <c r="P1619" s="63"/>
      <c r="Q1619" s="63"/>
      <c r="R1619" s="63"/>
      <c r="S1619" s="63"/>
      <c r="T1619" s="63"/>
    </row>
    <row r="1620" spans="1:20" x14ac:dyDescent="0.2">
      <c r="A1620" s="85"/>
      <c r="B1620" s="85"/>
      <c r="C1620" s="85"/>
      <c r="D1620" s="85"/>
      <c r="E1620" s="85"/>
      <c r="F1620" s="85"/>
      <c r="G1620" s="85"/>
      <c r="H1620" s="85"/>
      <c r="K1620" s="63"/>
      <c r="L1620" s="63"/>
      <c r="M1620" s="63"/>
      <c r="N1620" s="63"/>
      <c r="O1620" s="63"/>
      <c r="P1620" s="63"/>
      <c r="Q1620" s="63"/>
      <c r="R1620" s="63"/>
      <c r="S1620" s="63"/>
      <c r="T1620" s="63"/>
    </row>
    <row r="1621" spans="1:20" x14ac:dyDescent="0.2">
      <c r="A1621" s="85"/>
      <c r="B1621" s="85"/>
      <c r="C1621" s="85"/>
      <c r="D1621" s="85"/>
      <c r="E1621" s="85"/>
      <c r="F1621" s="85"/>
      <c r="G1621" s="85"/>
      <c r="H1621" s="85"/>
      <c r="K1621" s="63"/>
      <c r="L1621" s="63"/>
      <c r="M1621" s="63"/>
      <c r="N1621" s="63"/>
      <c r="O1621" s="63"/>
      <c r="P1621" s="63"/>
      <c r="Q1621" s="63"/>
      <c r="R1621" s="63"/>
      <c r="S1621" s="63"/>
      <c r="T1621" s="63"/>
    </row>
    <row r="1622" spans="1:20" x14ac:dyDescent="0.2">
      <c r="A1622" s="85"/>
      <c r="B1622" s="85"/>
      <c r="C1622" s="85"/>
      <c r="D1622" s="85"/>
      <c r="E1622" s="85"/>
      <c r="F1622" s="85"/>
      <c r="G1622" s="85"/>
      <c r="H1622" s="85"/>
      <c r="K1622" s="63"/>
      <c r="L1622" s="63"/>
      <c r="M1622" s="63"/>
      <c r="N1622" s="63"/>
      <c r="O1622" s="63"/>
      <c r="P1622" s="63"/>
      <c r="Q1622" s="63"/>
      <c r="R1622" s="63"/>
      <c r="S1622" s="63"/>
      <c r="T1622" s="63"/>
    </row>
    <row r="1623" spans="1:20" x14ac:dyDescent="0.2">
      <c r="A1623" s="85"/>
      <c r="B1623" s="85"/>
      <c r="C1623" s="85"/>
      <c r="D1623" s="85"/>
      <c r="E1623" s="85"/>
      <c r="F1623" s="85"/>
      <c r="G1623" s="85"/>
      <c r="H1623" s="85"/>
      <c r="K1623" s="63"/>
      <c r="L1623" s="63"/>
      <c r="M1623" s="63"/>
      <c r="N1623" s="63"/>
      <c r="O1623" s="63"/>
      <c r="P1623" s="63"/>
      <c r="Q1623" s="63"/>
      <c r="R1623" s="63"/>
      <c r="S1623" s="63"/>
      <c r="T1623" s="63"/>
    </row>
    <row r="1624" spans="1:20" x14ac:dyDescent="0.2">
      <c r="A1624" s="85"/>
      <c r="B1624" s="85"/>
      <c r="C1624" s="85"/>
      <c r="D1624" s="85"/>
      <c r="E1624" s="85"/>
      <c r="F1624" s="85"/>
      <c r="G1624" s="85"/>
      <c r="H1624" s="85"/>
      <c r="K1624" s="63"/>
      <c r="L1624" s="63"/>
      <c r="M1624" s="63"/>
      <c r="N1624" s="63"/>
      <c r="O1624" s="63"/>
      <c r="P1624" s="63"/>
      <c r="Q1624" s="63"/>
      <c r="R1624" s="63"/>
      <c r="S1624" s="63"/>
      <c r="T1624" s="63"/>
    </row>
    <row r="1625" spans="1:20" x14ac:dyDescent="0.2">
      <c r="A1625" s="85"/>
      <c r="B1625" s="85"/>
      <c r="C1625" s="85"/>
      <c r="D1625" s="85"/>
      <c r="E1625" s="85"/>
      <c r="F1625" s="85"/>
      <c r="G1625" s="85"/>
      <c r="H1625" s="85"/>
      <c r="K1625" s="63"/>
      <c r="L1625" s="63"/>
      <c r="M1625" s="63"/>
      <c r="N1625" s="63"/>
      <c r="O1625" s="63"/>
      <c r="P1625" s="63"/>
      <c r="Q1625" s="63"/>
      <c r="R1625" s="63"/>
      <c r="S1625" s="63"/>
      <c r="T1625" s="63"/>
    </row>
    <row r="1626" spans="1:20" x14ac:dyDescent="0.2">
      <c r="A1626" s="85"/>
      <c r="B1626" s="85"/>
      <c r="C1626" s="85"/>
      <c r="D1626" s="85"/>
      <c r="E1626" s="85"/>
      <c r="F1626" s="85"/>
      <c r="G1626" s="85"/>
      <c r="H1626" s="85"/>
      <c r="K1626" s="63"/>
      <c r="L1626" s="63"/>
      <c r="M1626" s="63"/>
      <c r="N1626" s="63"/>
      <c r="O1626" s="63"/>
      <c r="P1626" s="63"/>
      <c r="Q1626" s="63"/>
      <c r="R1626" s="63"/>
      <c r="S1626" s="63"/>
      <c r="T1626" s="63"/>
    </row>
    <row r="1627" spans="1:20" x14ac:dyDescent="0.2">
      <c r="A1627" s="85"/>
      <c r="B1627" s="85"/>
      <c r="C1627" s="85"/>
      <c r="D1627" s="85"/>
      <c r="E1627" s="85"/>
      <c r="F1627" s="85"/>
      <c r="G1627" s="85"/>
      <c r="H1627" s="85"/>
      <c r="K1627" s="63"/>
      <c r="L1627" s="63"/>
      <c r="M1627" s="63"/>
      <c r="N1627" s="63"/>
      <c r="O1627" s="63"/>
      <c r="P1627" s="63"/>
      <c r="Q1627" s="63"/>
      <c r="R1627" s="63"/>
      <c r="S1627" s="63"/>
      <c r="T1627" s="63"/>
    </row>
    <row r="1628" spans="1:20" x14ac:dyDescent="0.2">
      <c r="A1628" s="85"/>
      <c r="B1628" s="85"/>
      <c r="C1628" s="85"/>
      <c r="D1628" s="85"/>
      <c r="E1628" s="85"/>
      <c r="F1628" s="85"/>
      <c r="G1628" s="85"/>
      <c r="H1628" s="85"/>
      <c r="K1628" s="63"/>
      <c r="L1628" s="63"/>
      <c r="M1628" s="63"/>
      <c r="N1628" s="63"/>
      <c r="O1628" s="63"/>
      <c r="P1628" s="63"/>
      <c r="Q1628" s="63"/>
      <c r="R1628" s="63"/>
      <c r="S1628" s="63"/>
      <c r="T1628" s="63"/>
    </row>
    <row r="1629" spans="1:20" x14ac:dyDescent="0.2">
      <c r="A1629" s="85"/>
      <c r="B1629" s="85"/>
      <c r="C1629" s="85"/>
      <c r="D1629" s="85"/>
      <c r="E1629" s="85"/>
      <c r="F1629" s="85"/>
      <c r="G1629" s="85"/>
      <c r="H1629" s="85"/>
      <c r="K1629" s="63"/>
      <c r="L1629" s="63"/>
      <c r="M1629" s="63"/>
      <c r="N1629" s="63"/>
      <c r="O1629" s="63"/>
      <c r="P1629" s="63"/>
      <c r="Q1629" s="63"/>
      <c r="R1629" s="63"/>
      <c r="S1629" s="63"/>
      <c r="T1629" s="63"/>
    </row>
    <row r="1630" spans="1:20" x14ac:dyDescent="0.2">
      <c r="A1630" s="85"/>
      <c r="B1630" s="85"/>
      <c r="C1630" s="85"/>
      <c r="D1630" s="85"/>
      <c r="E1630" s="85"/>
      <c r="F1630" s="85"/>
      <c r="G1630" s="85"/>
      <c r="H1630" s="85"/>
      <c r="K1630" s="63"/>
      <c r="L1630" s="63"/>
      <c r="M1630" s="63"/>
      <c r="N1630" s="63"/>
      <c r="O1630" s="63"/>
      <c r="P1630" s="63"/>
      <c r="Q1630" s="63"/>
      <c r="R1630" s="63"/>
      <c r="S1630" s="63"/>
      <c r="T1630" s="63"/>
    </row>
    <row r="1631" spans="1:20" x14ac:dyDescent="0.2">
      <c r="A1631" s="85"/>
      <c r="B1631" s="85"/>
      <c r="C1631" s="85"/>
      <c r="D1631" s="85"/>
      <c r="E1631" s="85"/>
      <c r="F1631" s="85"/>
      <c r="G1631" s="85"/>
      <c r="H1631" s="85"/>
      <c r="K1631" s="63"/>
      <c r="L1631" s="63"/>
      <c r="M1631" s="63"/>
      <c r="N1631" s="63"/>
      <c r="O1631" s="63"/>
      <c r="P1631" s="63"/>
      <c r="Q1631" s="63"/>
      <c r="R1631" s="63"/>
      <c r="S1631" s="63"/>
      <c r="T1631" s="63"/>
    </row>
    <row r="1632" spans="1:20" x14ac:dyDescent="0.2">
      <c r="A1632" s="85"/>
      <c r="B1632" s="85"/>
      <c r="C1632" s="85"/>
      <c r="D1632" s="85"/>
      <c r="E1632" s="85"/>
      <c r="F1632" s="85"/>
      <c r="G1632" s="85"/>
      <c r="H1632" s="85"/>
      <c r="K1632" s="63"/>
      <c r="L1632" s="63"/>
      <c r="M1632" s="63"/>
      <c r="N1632" s="63"/>
      <c r="O1632" s="63"/>
      <c r="P1632" s="63"/>
      <c r="Q1632" s="63"/>
      <c r="R1632" s="63"/>
      <c r="S1632" s="63"/>
      <c r="T1632" s="63"/>
    </row>
    <row r="1633" spans="1:20" x14ac:dyDescent="0.2">
      <c r="A1633" s="85"/>
      <c r="B1633" s="85"/>
      <c r="C1633" s="85"/>
      <c r="D1633" s="85"/>
      <c r="E1633" s="85"/>
      <c r="F1633" s="85"/>
      <c r="G1633" s="85"/>
      <c r="H1633" s="85"/>
      <c r="K1633" s="63"/>
      <c r="L1633" s="63"/>
      <c r="M1633" s="63"/>
      <c r="N1633" s="63"/>
      <c r="O1633" s="63"/>
      <c r="P1633" s="63"/>
      <c r="Q1633" s="63"/>
      <c r="R1633" s="63"/>
      <c r="S1633" s="63"/>
      <c r="T1633" s="63"/>
    </row>
    <row r="1634" spans="1:20" x14ac:dyDescent="0.2">
      <c r="A1634" s="85"/>
      <c r="B1634" s="85"/>
      <c r="C1634" s="85"/>
      <c r="D1634" s="85"/>
      <c r="E1634" s="85"/>
      <c r="F1634" s="85"/>
      <c r="G1634" s="85"/>
      <c r="H1634" s="85"/>
      <c r="K1634" s="63"/>
      <c r="L1634" s="63"/>
      <c r="M1634" s="63"/>
      <c r="N1634" s="63"/>
      <c r="O1634" s="63"/>
      <c r="P1634" s="63"/>
      <c r="Q1634" s="63"/>
      <c r="R1634" s="63"/>
      <c r="S1634" s="63"/>
      <c r="T1634" s="63"/>
    </row>
    <row r="1635" spans="1:20" x14ac:dyDescent="0.2">
      <c r="A1635" s="85"/>
      <c r="B1635" s="85"/>
      <c r="C1635" s="85"/>
      <c r="D1635" s="85"/>
      <c r="E1635" s="85"/>
      <c r="F1635" s="85"/>
      <c r="G1635" s="85"/>
      <c r="H1635" s="85"/>
      <c r="K1635" s="63"/>
      <c r="L1635" s="63"/>
      <c r="M1635" s="63"/>
      <c r="N1635" s="63"/>
      <c r="O1635" s="63"/>
      <c r="P1635" s="63"/>
      <c r="Q1635" s="63"/>
      <c r="R1635" s="63"/>
      <c r="S1635" s="63"/>
      <c r="T1635" s="63"/>
    </row>
    <row r="1636" spans="1:20" x14ac:dyDescent="0.2">
      <c r="A1636" s="85"/>
      <c r="B1636" s="85"/>
      <c r="C1636" s="85"/>
      <c r="D1636" s="85"/>
      <c r="E1636" s="85"/>
      <c r="F1636" s="85"/>
      <c r="G1636" s="85"/>
      <c r="H1636" s="85"/>
      <c r="K1636" s="63"/>
      <c r="L1636" s="63"/>
      <c r="M1636" s="63"/>
      <c r="N1636" s="63"/>
      <c r="O1636" s="63"/>
      <c r="P1636" s="63"/>
      <c r="Q1636" s="63"/>
      <c r="R1636" s="63"/>
      <c r="S1636" s="63"/>
      <c r="T1636" s="63"/>
    </row>
    <row r="1637" spans="1:20" x14ac:dyDescent="0.2">
      <c r="A1637" s="85"/>
      <c r="B1637" s="85"/>
      <c r="C1637" s="85"/>
      <c r="D1637" s="85"/>
      <c r="E1637" s="85"/>
      <c r="F1637" s="85"/>
      <c r="G1637" s="85"/>
      <c r="H1637" s="85"/>
      <c r="K1637" s="63"/>
      <c r="L1637" s="63"/>
      <c r="M1637" s="63"/>
      <c r="N1637" s="63"/>
      <c r="O1637" s="63"/>
      <c r="P1637" s="63"/>
      <c r="Q1637" s="63"/>
      <c r="R1637" s="63"/>
      <c r="S1637" s="63"/>
      <c r="T1637" s="63"/>
    </row>
    <row r="1638" spans="1:20" x14ac:dyDescent="0.2">
      <c r="A1638" s="85"/>
      <c r="B1638" s="85"/>
      <c r="C1638" s="85"/>
      <c r="D1638" s="85"/>
      <c r="E1638" s="85"/>
      <c r="F1638" s="85"/>
      <c r="G1638" s="85"/>
      <c r="H1638" s="85"/>
      <c r="K1638" s="63"/>
      <c r="L1638" s="63"/>
      <c r="M1638" s="63"/>
      <c r="N1638" s="63"/>
      <c r="O1638" s="63"/>
      <c r="P1638" s="63"/>
      <c r="Q1638" s="63"/>
      <c r="R1638" s="63"/>
      <c r="S1638" s="63"/>
      <c r="T1638" s="63"/>
    </row>
    <row r="1639" spans="1:20" x14ac:dyDescent="0.2">
      <c r="A1639" s="85"/>
      <c r="B1639" s="85"/>
      <c r="C1639" s="85"/>
      <c r="D1639" s="85"/>
      <c r="E1639" s="85"/>
      <c r="F1639" s="85"/>
      <c r="G1639" s="85"/>
      <c r="H1639" s="85"/>
      <c r="K1639" s="63"/>
      <c r="L1639" s="63"/>
      <c r="M1639" s="63"/>
      <c r="N1639" s="63"/>
      <c r="O1639" s="63"/>
      <c r="P1639" s="63"/>
      <c r="Q1639" s="63"/>
      <c r="R1639" s="63"/>
      <c r="S1639" s="63"/>
      <c r="T1639" s="63"/>
    </row>
    <row r="1640" spans="1:20" x14ac:dyDescent="0.2">
      <c r="A1640" s="85"/>
      <c r="B1640" s="85"/>
      <c r="C1640" s="85"/>
      <c r="D1640" s="85"/>
      <c r="E1640" s="85"/>
      <c r="F1640" s="85"/>
      <c r="G1640" s="85"/>
      <c r="H1640" s="85"/>
      <c r="K1640" s="63"/>
      <c r="L1640" s="63"/>
      <c r="M1640" s="63"/>
      <c r="N1640" s="63"/>
      <c r="O1640" s="63"/>
      <c r="P1640" s="63"/>
      <c r="Q1640" s="63"/>
      <c r="R1640" s="63"/>
      <c r="S1640" s="63"/>
      <c r="T1640" s="63"/>
    </row>
    <row r="1641" spans="1:20" x14ac:dyDescent="0.2">
      <c r="A1641" s="85"/>
      <c r="B1641" s="85"/>
      <c r="C1641" s="85"/>
      <c r="D1641" s="85"/>
      <c r="E1641" s="85"/>
      <c r="F1641" s="85"/>
      <c r="G1641" s="85"/>
      <c r="H1641" s="85"/>
      <c r="K1641" s="63"/>
      <c r="L1641" s="63"/>
      <c r="M1641" s="63"/>
      <c r="N1641" s="63"/>
      <c r="O1641" s="63"/>
      <c r="P1641" s="63"/>
      <c r="Q1641" s="63"/>
      <c r="R1641" s="63"/>
      <c r="S1641" s="63"/>
      <c r="T1641" s="63"/>
    </row>
    <row r="1642" spans="1:20" x14ac:dyDescent="0.2">
      <c r="A1642" s="85"/>
      <c r="B1642" s="85"/>
      <c r="C1642" s="85"/>
      <c r="D1642" s="85"/>
      <c r="E1642" s="85"/>
      <c r="F1642" s="85"/>
      <c r="G1642" s="85"/>
      <c r="H1642" s="85"/>
      <c r="K1642" s="63"/>
      <c r="L1642" s="63"/>
      <c r="M1642" s="63"/>
      <c r="N1642" s="63"/>
      <c r="O1642" s="63"/>
      <c r="P1642" s="63"/>
      <c r="Q1642" s="63"/>
      <c r="R1642" s="63"/>
      <c r="S1642" s="63"/>
      <c r="T1642" s="63"/>
    </row>
    <row r="1643" spans="1:20" x14ac:dyDescent="0.2">
      <c r="A1643" s="85"/>
      <c r="B1643" s="85"/>
      <c r="C1643" s="85"/>
      <c r="D1643" s="85"/>
      <c r="E1643" s="85"/>
      <c r="F1643" s="85"/>
      <c r="G1643" s="85"/>
      <c r="H1643" s="85"/>
      <c r="K1643" s="63"/>
      <c r="L1643" s="63"/>
      <c r="M1643" s="63"/>
      <c r="N1643" s="63"/>
      <c r="O1643" s="63"/>
      <c r="P1643" s="63"/>
      <c r="Q1643" s="63"/>
      <c r="R1643" s="63"/>
      <c r="S1643" s="63"/>
      <c r="T1643" s="63"/>
    </row>
    <row r="1644" spans="1:20" x14ac:dyDescent="0.2">
      <c r="A1644" s="85"/>
      <c r="B1644" s="85"/>
      <c r="C1644" s="85"/>
      <c r="D1644" s="85"/>
      <c r="E1644" s="85"/>
      <c r="F1644" s="85"/>
      <c r="G1644" s="85"/>
      <c r="H1644" s="85"/>
      <c r="K1644" s="63"/>
      <c r="L1644" s="63"/>
      <c r="M1644" s="63"/>
      <c r="N1644" s="63"/>
      <c r="O1644" s="63"/>
      <c r="P1644" s="63"/>
      <c r="Q1644" s="63"/>
      <c r="R1644" s="63"/>
      <c r="S1644" s="63"/>
      <c r="T1644" s="63"/>
    </row>
    <row r="1645" spans="1:20" x14ac:dyDescent="0.2">
      <c r="A1645" s="85"/>
      <c r="B1645" s="85"/>
      <c r="C1645" s="85"/>
      <c r="D1645" s="85"/>
      <c r="E1645" s="85"/>
      <c r="F1645" s="85"/>
      <c r="G1645" s="85"/>
      <c r="H1645" s="85"/>
      <c r="K1645" s="63"/>
      <c r="L1645" s="63"/>
      <c r="M1645" s="63"/>
      <c r="N1645" s="63"/>
      <c r="O1645" s="63"/>
      <c r="P1645" s="63"/>
      <c r="Q1645" s="63"/>
      <c r="R1645" s="63"/>
      <c r="S1645" s="63"/>
      <c r="T1645" s="63"/>
    </row>
    <row r="1646" spans="1:20" x14ac:dyDescent="0.2">
      <c r="A1646" s="85"/>
      <c r="B1646" s="85"/>
      <c r="C1646" s="85"/>
      <c r="D1646" s="85"/>
      <c r="E1646" s="85"/>
      <c r="F1646" s="85"/>
      <c r="G1646" s="85"/>
      <c r="H1646" s="85"/>
      <c r="K1646" s="63"/>
      <c r="L1646" s="63"/>
      <c r="M1646" s="63"/>
      <c r="N1646" s="63"/>
      <c r="O1646" s="63"/>
      <c r="P1646" s="63"/>
      <c r="Q1646" s="63"/>
      <c r="R1646" s="63"/>
      <c r="S1646" s="63"/>
      <c r="T1646" s="63"/>
    </row>
    <row r="1647" spans="1:20" x14ac:dyDescent="0.2">
      <c r="A1647" s="85"/>
      <c r="B1647" s="85"/>
      <c r="C1647" s="85"/>
      <c r="D1647" s="85"/>
      <c r="E1647" s="85"/>
      <c r="F1647" s="85"/>
      <c r="G1647" s="85"/>
      <c r="H1647" s="85"/>
      <c r="K1647" s="63"/>
      <c r="L1647" s="63"/>
      <c r="M1647" s="63"/>
      <c r="N1647" s="63"/>
      <c r="O1647" s="63"/>
      <c r="P1647" s="63"/>
      <c r="Q1647" s="63"/>
      <c r="R1647" s="63"/>
      <c r="S1647" s="63"/>
      <c r="T1647" s="63"/>
    </row>
    <row r="1648" spans="1:20" x14ac:dyDescent="0.2">
      <c r="A1648" s="85"/>
      <c r="B1648" s="85"/>
      <c r="C1648" s="85"/>
      <c r="D1648" s="85"/>
      <c r="E1648" s="85"/>
      <c r="F1648" s="85"/>
      <c r="G1648" s="85"/>
      <c r="H1648" s="85"/>
      <c r="K1648" s="63"/>
      <c r="L1648" s="63"/>
      <c r="M1648" s="63"/>
      <c r="N1648" s="63"/>
      <c r="O1648" s="63"/>
      <c r="P1648" s="63"/>
      <c r="Q1648" s="63"/>
      <c r="R1648" s="63"/>
      <c r="S1648" s="63"/>
      <c r="T1648" s="63"/>
    </row>
    <row r="1649" spans="1:20" x14ac:dyDescent="0.2">
      <c r="A1649" s="85"/>
      <c r="B1649" s="85"/>
      <c r="C1649" s="85"/>
      <c r="D1649" s="85"/>
      <c r="E1649" s="85"/>
      <c r="F1649" s="85"/>
      <c r="G1649" s="85"/>
      <c r="H1649" s="85"/>
      <c r="K1649" s="63"/>
      <c r="L1649" s="63"/>
      <c r="M1649" s="63"/>
      <c r="N1649" s="63"/>
      <c r="O1649" s="63"/>
      <c r="P1649" s="63"/>
      <c r="Q1649" s="63"/>
      <c r="R1649" s="63"/>
      <c r="S1649" s="63"/>
      <c r="T1649" s="63"/>
    </row>
    <row r="1650" spans="1:20" x14ac:dyDescent="0.2">
      <c r="A1650" s="85"/>
      <c r="B1650" s="85"/>
      <c r="C1650" s="85"/>
      <c r="D1650" s="85"/>
      <c r="E1650" s="85"/>
      <c r="F1650" s="85"/>
      <c r="G1650" s="85"/>
      <c r="H1650" s="85"/>
      <c r="K1650" s="63"/>
      <c r="L1650" s="63"/>
      <c r="M1650" s="63"/>
      <c r="N1650" s="63"/>
      <c r="O1650" s="63"/>
      <c r="P1650" s="63"/>
      <c r="Q1650" s="63"/>
      <c r="R1650" s="63"/>
      <c r="S1650" s="63"/>
      <c r="T1650" s="63"/>
    </row>
    <row r="1651" spans="1:20" x14ac:dyDescent="0.2">
      <c r="A1651" s="85"/>
      <c r="B1651" s="85"/>
      <c r="C1651" s="85"/>
      <c r="D1651" s="85"/>
      <c r="E1651" s="85"/>
      <c r="F1651" s="85"/>
      <c r="G1651" s="85"/>
      <c r="H1651" s="85"/>
      <c r="K1651" s="63"/>
      <c r="L1651" s="63"/>
      <c r="M1651" s="63"/>
      <c r="N1651" s="63"/>
      <c r="O1651" s="63"/>
      <c r="P1651" s="63"/>
      <c r="Q1651" s="63"/>
      <c r="R1651" s="63"/>
      <c r="S1651" s="63"/>
      <c r="T1651" s="63"/>
    </row>
    <row r="1652" spans="1:20" x14ac:dyDescent="0.2">
      <c r="A1652" s="85"/>
      <c r="B1652" s="85"/>
      <c r="C1652" s="85"/>
      <c r="D1652" s="85"/>
      <c r="E1652" s="85"/>
      <c r="F1652" s="85"/>
      <c r="G1652" s="85"/>
      <c r="H1652" s="85"/>
      <c r="K1652" s="63"/>
      <c r="L1652" s="63"/>
      <c r="M1652" s="63"/>
      <c r="N1652" s="63"/>
      <c r="O1652" s="63"/>
      <c r="P1652" s="63"/>
      <c r="Q1652" s="63"/>
      <c r="R1652" s="63"/>
      <c r="S1652" s="63"/>
      <c r="T1652" s="63"/>
    </row>
    <row r="1653" spans="1:20" x14ac:dyDescent="0.2">
      <c r="A1653" s="85"/>
      <c r="B1653" s="85"/>
      <c r="C1653" s="85"/>
      <c r="D1653" s="85"/>
      <c r="E1653" s="85"/>
      <c r="F1653" s="85"/>
      <c r="G1653" s="85"/>
      <c r="H1653" s="85"/>
      <c r="K1653" s="63"/>
      <c r="L1653" s="63"/>
      <c r="M1653" s="63"/>
      <c r="N1653" s="63"/>
      <c r="O1653" s="63"/>
      <c r="P1653" s="63"/>
      <c r="Q1653" s="63"/>
      <c r="R1653" s="63"/>
      <c r="S1653" s="63"/>
      <c r="T1653" s="63"/>
    </row>
    <row r="1654" spans="1:20" x14ac:dyDescent="0.2">
      <c r="A1654" s="85"/>
      <c r="B1654" s="85"/>
      <c r="C1654" s="85"/>
      <c r="D1654" s="85"/>
      <c r="E1654" s="85"/>
      <c r="F1654" s="85"/>
      <c r="G1654" s="85"/>
      <c r="H1654" s="85"/>
      <c r="K1654" s="63"/>
      <c r="L1654" s="63"/>
      <c r="M1654" s="63"/>
      <c r="N1654" s="63"/>
      <c r="O1654" s="63"/>
      <c r="P1654" s="63"/>
      <c r="Q1654" s="63"/>
      <c r="R1654" s="63"/>
      <c r="S1654" s="63"/>
      <c r="T1654" s="63"/>
    </row>
    <row r="1655" spans="1:20" x14ac:dyDescent="0.2">
      <c r="A1655" s="85"/>
      <c r="B1655" s="85"/>
      <c r="C1655" s="85"/>
      <c r="D1655" s="85"/>
      <c r="E1655" s="85"/>
      <c r="F1655" s="85"/>
      <c r="G1655" s="85"/>
      <c r="H1655" s="85"/>
      <c r="K1655" s="63"/>
      <c r="L1655" s="63"/>
      <c r="M1655" s="63"/>
      <c r="N1655" s="63"/>
      <c r="O1655" s="63"/>
      <c r="P1655" s="63"/>
      <c r="Q1655" s="63"/>
      <c r="R1655" s="63"/>
      <c r="S1655" s="63"/>
      <c r="T1655" s="63"/>
    </row>
    <row r="1656" spans="1:20" x14ac:dyDescent="0.2">
      <c r="A1656" s="85"/>
      <c r="B1656" s="85"/>
      <c r="C1656" s="85"/>
      <c r="D1656" s="85"/>
      <c r="E1656" s="85"/>
      <c r="F1656" s="85"/>
      <c r="G1656" s="85"/>
      <c r="H1656" s="85"/>
      <c r="K1656" s="63"/>
      <c r="L1656" s="63"/>
      <c r="M1656" s="63"/>
      <c r="N1656" s="63"/>
      <c r="O1656" s="63"/>
      <c r="P1656" s="63"/>
      <c r="Q1656" s="63"/>
      <c r="R1656" s="63"/>
      <c r="S1656" s="63"/>
      <c r="T1656" s="63"/>
    </row>
    <row r="1657" spans="1:20" x14ac:dyDescent="0.2">
      <c r="A1657" s="85"/>
      <c r="B1657" s="85"/>
      <c r="C1657" s="85"/>
      <c r="D1657" s="85"/>
      <c r="E1657" s="85"/>
      <c r="F1657" s="85"/>
      <c r="G1657" s="85"/>
      <c r="H1657" s="85"/>
      <c r="K1657" s="63"/>
      <c r="L1657" s="63"/>
      <c r="M1657" s="63"/>
      <c r="N1657" s="63"/>
      <c r="O1657" s="63"/>
      <c r="P1657" s="63"/>
      <c r="Q1657" s="63"/>
      <c r="R1657" s="63"/>
      <c r="S1657" s="63"/>
      <c r="T1657" s="63"/>
    </row>
    <row r="1658" spans="1:20" x14ac:dyDescent="0.2">
      <c r="A1658" s="85"/>
      <c r="B1658" s="85"/>
      <c r="C1658" s="85"/>
      <c r="D1658" s="85"/>
      <c r="E1658" s="85"/>
      <c r="F1658" s="85"/>
      <c r="G1658" s="85"/>
      <c r="H1658" s="85"/>
      <c r="K1658" s="63"/>
      <c r="L1658" s="63"/>
      <c r="M1658" s="63"/>
      <c r="N1658" s="63"/>
      <c r="O1658" s="63"/>
      <c r="P1658" s="63"/>
      <c r="Q1658" s="63"/>
      <c r="R1658" s="63"/>
      <c r="S1658" s="63"/>
      <c r="T1658" s="63"/>
    </row>
    <row r="1659" spans="1:20" x14ac:dyDescent="0.2">
      <c r="A1659" s="85"/>
      <c r="B1659" s="85"/>
      <c r="C1659" s="85"/>
      <c r="D1659" s="85"/>
      <c r="E1659" s="85"/>
      <c r="F1659" s="85"/>
      <c r="G1659" s="85"/>
      <c r="H1659" s="85"/>
      <c r="K1659" s="63"/>
      <c r="L1659" s="63"/>
      <c r="M1659" s="63"/>
      <c r="N1659" s="63"/>
      <c r="O1659" s="63"/>
      <c r="P1659" s="63"/>
      <c r="Q1659" s="63"/>
      <c r="R1659" s="63"/>
      <c r="S1659" s="63"/>
      <c r="T1659" s="63"/>
    </row>
    <row r="1660" spans="1:20" x14ac:dyDescent="0.2">
      <c r="A1660" s="85"/>
      <c r="B1660" s="85"/>
      <c r="C1660" s="85"/>
      <c r="D1660" s="85"/>
      <c r="E1660" s="85"/>
      <c r="F1660" s="85"/>
      <c r="G1660" s="85"/>
      <c r="H1660" s="85"/>
      <c r="K1660" s="63"/>
      <c r="L1660" s="63"/>
      <c r="M1660" s="63"/>
      <c r="N1660" s="63"/>
      <c r="O1660" s="63"/>
      <c r="P1660" s="63"/>
      <c r="Q1660" s="63"/>
      <c r="R1660" s="63"/>
      <c r="S1660" s="63"/>
      <c r="T1660" s="63"/>
    </row>
    <row r="1661" spans="1:20" x14ac:dyDescent="0.2">
      <c r="A1661" s="85"/>
      <c r="B1661" s="85"/>
      <c r="C1661" s="85"/>
      <c r="D1661" s="85"/>
      <c r="E1661" s="85"/>
      <c r="F1661" s="85"/>
      <c r="G1661" s="85"/>
      <c r="H1661" s="85"/>
      <c r="K1661" s="63"/>
      <c r="L1661" s="63"/>
      <c r="M1661" s="63"/>
      <c r="N1661" s="63"/>
      <c r="O1661" s="63"/>
      <c r="P1661" s="63"/>
      <c r="Q1661" s="63"/>
      <c r="R1661" s="63"/>
      <c r="S1661" s="63"/>
      <c r="T1661" s="63"/>
    </row>
    <row r="1662" spans="1:20" x14ac:dyDescent="0.2">
      <c r="A1662" s="85"/>
      <c r="B1662" s="85"/>
      <c r="C1662" s="85"/>
      <c r="D1662" s="85"/>
      <c r="E1662" s="85"/>
      <c r="F1662" s="85"/>
      <c r="G1662" s="85"/>
      <c r="H1662" s="85"/>
      <c r="K1662" s="63"/>
      <c r="L1662" s="63"/>
      <c r="M1662" s="63"/>
      <c r="N1662" s="63"/>
      <c r="O1662" s="63"/>
      <c r="P1662" s="63"/>
      <c r="Q1662" s="63"/>
      <c r="R1662" s="63"/>
      <c r="S1662" s="63"/>
      <c r="T1662" s="63"/>
    </row>
    <row r="1663" spans="1:20" x14ac:dyDescent="0.2">
      <c r="A1663" s="85"/>
      <c r="B1663" s="85"/>
      <c r="C1663" s="85"/>
      <c r="D1663" s="85"/>
      <c r="E1663" s="85"/>
      <c r="F1663" s="85"/>
      <c r="G1663" s="85"/>
      <c r="H1663" s="85"/>
      <c r="K1663" s="63"/>
      <c r="L1663" s="63"/>
      <c r="M1663" s="63"/>
      <c r="N1663" s="63"/>
      <c r="O1663" s="63"/>
      <c r="P1663" s="63"/>
      <c r="Q1663" s="63"/>
      <c r="R1663" s="63"/>
      <c r="S1663" s="63"/>
      <c r="T1663" s="63"/>
    </row>
    <row r="1664" spans="1:20" x14ac:dyDescent="0.2">
      <c r="A1664" s="85"/>
      <c r="B1664" s="85"/>
      <c r="C1664" s="85"/>
      <c r="D1664" s="85"/>
      <c r="E1664" s="85"/>
      <c r="F1664" s="85"/>
      <c r="G1664" s="85"/>
      <c r="H1664" s="85"/>
      <c r="K1664" s="63"/>
      <c r="L1664" s="63"/>
      <c r="M1664" s="63"/>
      <c r="N1664" s="63"/>
      <c r="O1664" s="63"/>
      <c r="P1664" s="63"/>
      <c r="Q1664" s="63"/>
      <c r="R1664" s="63"/>
      <c r="S1664" s="63"/>
      <c r="T1664" s="63"/>
    </row>
    <row r="1665" spans="1:20" x14ac:dyDescent="0.2">
      <c r="A1665" s="85"/>
      <c r="B1665" s="85"/>
      <c r="C1665" s="85"/>
      <c r="D1665" s="85"/>
      <c r="E1665" s="85"/>
      <c r="F1665" s="85"/>
      <c r="G1665" s="85"/>
      <c r="H1665" s="85"/>
      <c r="K1665" s="63"/>
      <c r="L1665" s="63"/>
      <c r="M1665" s="63"/>
      <c r="N1665" s="63"/>
      <c r="O1665" s="63"/>
      <c r="P1665" s="63"/>
      <c r="Q1665" s="63"/>
      <c r="R1665" s="63"/>
      <c r="S1665" s="63"/>
      <c r="T1665" s="63"/>
    </row>
    <row r="1666" spans="1:20" x14ac:dyDescent="0.2">
      <c r="A1666" s="85"/>
      <c r="B1666" s="85"/>
      <c r="C1666" s="85"/>
      <c r="D1666" s="85"/>
      <c r="E1666" s="85"/>
      <c r="F1666" s="85"/>
      <c r="G1666" s="85"/>
      <c r="H1666" s="85"/>
      <c r="K1666" s="63"/>
      <c r="L1666" s="63"/>
      <c r="M1666" s="63"/>
      <c r="N1666" s="63"/>
      <c r="O1666" s="63"/>
      <c r="P1666" s="63"/>
      <c r="Q1666" s="63"/>
      <c r="R1666" s="63"/>
      <c r="S1666" s="63"/>
      <c r="T1666" s="63"/>
    </row>
    <row r="1667" spans="1:20" x14ac:dyDescent="0.2">
      <c r="A1667" s="85"/>
      <c r="B1667" s="85"/>
      <c r="C1667" s="85"/>
      <c r="D1667" s="85"/>
      <c r="E1667" s="85"/>
      <c r="F1667" s="85"/>
      <c r="G1667" s="85"/>
      <c r="H1667" s="85"/>
      <c r="K1667" s="63"/>
      <c r="L1667" s="63"/>
      <c r="M1667" s="63"/>
      <c r="N1667" s="63"/>
      <c r="O1667" s="63"/>
      <c r="P1667" s="63"/>
      <c r="Q1667" s="63"/>
      <c r="R1667" s="63"/>
      <c r="S1667" s="63"/>
      <c r="T1667" s="63"/>
    </row>
    <row r="1668" spans="1:20" x14ac:dyDescent="0.2">
      <c r="A1668" s="85"/>
      <c r="B1668" s="85"/>
      <c r="C1668" s="85"/>
      <c r="D1668" s="85"/>
      <c r="E1668" s="85"/>
      <c r="F1668" s="85"/>
      <c r="G1668" s="85"/>
      <c r="H1668" s="85"/>
      <c r="K1668" s="63"/>
      <c r="L1668" s="63"/>
      <c r="M1668" s="63"/>
      <c r="N1668" s="63"/>
      <c r="O1668" s="63"/>
      <c r="P1668" s="63"/>
      <c r="Q1668" s="63"/>
      <c r="R1668" s="63"/>
      <c r="S1668" s="63"/>
      <c r="T1668" s="63"/>
    </row>
    <row r="1669" spans="1:20" x14ac:dyDescent="0.2">
      <c r="A1669" s="85"/>
      <c r="B1669" s="85"/>
      <c r="C1669" s="85"/>
      <c r="D1669" s="85"/>
      <c r="E1669" s="85"/>
      <c r="F1669" s="85"/>
      <c r="G1669" s="85"/>
      <c r="H1669" s="85"/>
      <c r="K1669" s="63"/>
      <c r="L1669" s="63"/>
      <c r="M1669" s="63"/>
      <c r="N1669" s="63"/>
      <c r="O1669" s="63"/>
      <c r="P1669" s="63"/>
      <c r="Q1669" s="63"/>
      <c r="R1669" s="63"/>
      <c r="S1669" s="63"/>
      <c r="T1669" s="63"/>
    </row>
    <row r="1670" spans="1:20" x14ac:dyDescent="0.2">
      <c r="A1670" s="85"/>
      <c r="B1670" s="85"/>
      <c r="C1670" s="85"/>
      <c r="D1670" s="85"/>
      <c r="E1670" s="85"/>
      <c r="F1670" s="85"/>
      <c r="G1670" s="85"/>
      <c r="H1670" s="85"/>
      <c r="K1670" s="63"/>
      <c r="L1670" s="63"/>
      <c r="M1670" s="63"/>
      <c r="N1670" s="63"/>
      <c r="O1670" s="63"/>
      <c r="P1670" s="63"/>
      <c r="Q1670" s="63"/>
      <c r="R1670" s="63"/>
      <c r="S1670" s="63"/>
      <c r="T1670" s="63"/>
    </row>
    <row r="1671" spans="1:20" x14ac:dyDescent="0.2">
      <c r="A1671" s="85"/>
      <c r="B1671" s="85"/>
      <c r="C1671" s="85"/>
      <c r="D1671" s="85"/>
      <c r="E1671" s="85"/>
      <c r="F1671" s="85"/>
      <c r="G1671" s="85"/>
      <c r="H1671" s="85"/>
      <c r="K1671" s="63"/>
      <c r="L1671" s="63"/>
      <c r="M1671" s="63"/>
      <c r="N1671" s="63"/>
      <c r="O1671" s="63"/>
      <c r="P1671" s="63"/>
      <c r="Q1671" s="63"/>
      <c r="R1671" s="63"/>
      <c r="S1671" s="63"/>
      <c r="T1671" s="63"/>
    </row>
    <row r="1672" spans="1:20" x14ac:dyDescent="0.2">
      <c r="A1672" s="85"/>
      <c r="B1672" s="85"/>
      <c r="C1672" s="85"/>
      <c r="D1672" s="85"/>
      <c r="E1672" s="85"/>
      <c r="F1672" s="85"/>
      <c r="G1672" s="85"/>
      <c r="H1672" s="85"/>
      <c r="K1672" s="63"/>
      <c r="L1672" s="63"/>
      <c r="M1672" s="63"/>
      <c r="N1672" s="63"/>
      <c r="O1672" s="63"/>
      <c r="P1672" s="63"/>
      <c r="Q1672" s="63"/>
      <c r="R1672" s="63"/>
      <c r="S1672" s="63"/>
      <c r="T1672" s="63"/>
    </row>
    <row r="1673" spans="1:20" x14ac:dyDescent="0.2">
      <c r="A1673" s="85"/>
      <c r="B1673" s="85"/>
      <c r="C1673" s="85"/>
      <c r="D1673" s="85"/>
      <c r="E1673" s="85"/>
      <c r="F1673" s="85"/>
      <c r="G1673" s="85"/>
      <c r="H1673" s="85"/>
      <c r="K1673" s="63"/>
      <c r="L1673" s="63"/>
      <c r="M1673" s="63"/>
      <c r="N1673" s="63"/>
      <c r="O1673" s="63"/>
      <c r="P1673" s="63"/>
      <c r="Q1673" s="63"/>
      <c r="R1673" s="63"/>
      <c r="S1673" s="63"/>
      <c r="T1673" s="63"/>
    </row>
    <row r="1674" spans="1:20" x14ac:dyDescent="0.2">
      <c r="A1674" s="85"/>
      <c r="B1674" s="85"/>
      <c r="C1674" s="85"/>
      <c r="D1674" s="85"/>
      <c r="E1674" s="85"/>
      <c r="F1674" s="85"/>
      <c r="G1674" s="85"/>
      <c r="H1674" s="85"/>
      <c r="K1674" s="63"/>
      <c r="L1674" s="63"/>
      <c r="M1674" s="63"/>
      <c r="N1674" s="63"/>
      <c r="O1674" s="63"/>
      <c r="P1674" s="63"/>
      <c r="Q1674" s="63"/>
      <c r="R1674" s="63"/>
      <c r="S1674" s="63"/>
      <c r="T1674" s="63"/>
    </row>
    <row r="1675" spans="1:20" x14ac:dyDescent="0.2">
      <c r="A1675" s="85"/>
      <c r="B1675" s="85"/>
      <c r="C1675" s="85"/>
      <c r="D1675" s="85"/>
      <c r="E1675" s="85"/>
      <c r="F1675" s="85"/>
      <c r="G1675" s="85"/>
      <c r="H1675" s="85"/>
      <c r="K1675" s="63"/>
      <c r="L1675" s="63"/>
      <c r="M1675" s="63"/>
      <c r="N1675" s="63"/>
      <c r="O1675" s="63"/>
      <c r="P1675" s="63"/>
      <c r="Q1675" s="63"/>
      <c r="R1675" s="63"/>
      <c r="S1675" s="63"/>
      <c r="T1675" s="63"/>
    </row>
    <row r="1676" spans="1:20" x14ac:dyDescent="0.2">
      <c r="A1676" s="85"/>
      <c r="B1676" s="85"/>
      <c r="C1676" s="85"/>
      <c r="D1676" s="85"/>
      <c r="E1676" s="85"/>
      <c r="F1676" s="85"/>
      <c r="G1676" s="85"/>
      <c r="H1676" s="85"/>
      <c r="K1676" s="63"/>
      <c r="L1676" s="63"/>
      <c r="M1676" s="63"/>
      <c r="N1676" s="63"/>
      <c r="O1676" s="63"/>
      <c r="P1676" s="63"/>
      <c r="Q1676" s="63"/>
      <c r="R1676" s="63"/>
      <c r="S1676" s="63"/>
      <c r="T1676" s="63"/>
    </row>
    <row r="1677" spans="1:20" x14ac:dyDescent="0.2">
      <c r="A1677" s="85"/>
      <c r="B1677" s="85"/>
      <c r="C1677" s="85"/>
      <c r="D1677" s="85"/>
      <c r="E1677" s="85"/>
      <c r="F1677" s="85"/>
      <c r="G1677" s="85"/>
      <c r="H1677" s="85"/>
      <c r="K1677" s="63"/>
      <c r="L1677" s="63"/>
      <c r="M1677" s="63"/>
      <c r="N1677" s="63"/>
      <c r="O1677" s="63"/>
      <c r="P1677" s="63"/>
      <c r="Q1677" s="63"/>
      <c r="R1677" s="63"/>
      <c r="S1677" s="63"/>
      <c r="T1677" s="63"/>
    </row>
    <row r="1678" spans="1:20" x14ac:dyDescent="0.2">
      <c r="A1678" s="85"/>
      <c r="B1678" s="85"/>
      <c r="C1678" s="85"/>
      <c r="D1678" s="85"/>
      <c r="E1678" s="85"/>
      <c r="F1678" s="85"/>
      <c r="G1678" s="85"/>
      <c r="H1678" s="85"/>
      <c r="K1678" s="63"/>
      <c r="L1678" s="63"/>
      <c r="M1678" s="63"/>
      <c r="N1678" s="63"/>
      <c r="O1678" s="63"/>
      <c r="P1678" s="63"/>
      <c r="Q1678" s="63"/>
      <c r="R1678" s="63"/>
      <c r="S1678" s="63"/>
      <c r="T1678" s="63"/>
    </row>
    <row r="1679" spans="1:20" x14ac:dyDescent="0.2">
      <c r="A1679" s="85"/>
      <c r="B1679" s="85"/>
      <c r="C1679" s="85"/>
      <c r="D1679" s="85"/>
      <c r="E1679" s="85"/>
      <c r="F1679" s="85"/>
      <c r="G1679" s="85"/>
      <c r="H1679" s="85"/>
      <c r="K1679" s="63"/>
      <c r="L1679" s="63"/>
      <c r="M1679" s="63"/>
      <c r="N1679" s="63"/>
      <c r="O1679" s="63"/>
      <c r="P1679" s="63"/>
      <c r="Q1679" s="63"/>
      <c r="R1679" s="63"/>
      <c r="S1679" s="63"/>
      <c r="T1679" s="63"/>
    </row>
    <row r="1680" spans="1:20" x14ac:dyDescent="0.2">
      <c r="A1680" s="85"/>
      <c r="B1680" s="85"/>
      <c r="C1680" s="85"/>
      <c r="D1680" s="85"/>
      <c r="E1680" s="85"/>
      <c r="F1680" s="85"/>
      <c r="G1680" s="85"/>
      <c r="H1680" s="85"/>
      <c r="K1680" s="63"/>
      <c r="L1680" s="63"/>
      <c r="M1680" s="63"/>
      <c r="N1680" s="63"/>
      <c r="O1680" s="63"/>
      <c r="P1680" s="63"/>
      <c r="Q1680" s="63"/>
      <c r="R1680" s="63"/>
      <c r="S1680" s="63"/>
      <c r="T1680" s="63"/>
    </row>
    <row r="1681" spans="1:20" x14ac:dyDescent="0.2">
      <c r="A1681" s="85"/>
      <c r="B1681" s="85"/>
      <c r="C1681" s="85"/>
      <c r="D1681" s="85"/>
      <c r="E1681" s="85"/>
      <c r="F1681" s="85"/>
      <c r="G1681" s="85"/>
      <c r="H1681" s="85"/>
      <c r="K1681" s="63"/>
      <c r="L1681" s="63"/>
      <c r="M1681" s="63"/>
      <c r="N1681" s="63"/>
      <c r="O1681" s="63"/>
      <c r="P1681" s="63"/>
      <c r="Q1681" s="63"/>
      <c r="R1681" s="63"/>
      <c r="S1681" s="63"/>
      <c r="T1681" s="63"/>
    </row>
    <row r="1682" spans="1:20" x14ac:dyDescent="0.2">
      <c r="A1682" s="85"/>
      <c r="B1682" s="85"/>
      <c r="C1682" s="85"/>
      <c r="D1682" s="85"/>
      <c r="E1682" s="85"/>
      <c r="F1682" s="85"/>
      <c r="G1682" s="85"/>
      <c r="H1682" s="85"/>
      <c r="K1682" s="63"/>
      <c r="L1682" s="63"/>
      <c r="M1682" s="63"/>
      <c r="N1682" s="63"/>
      <c r="O1682" s="63"/>
      <c r="P1682" s="63"/>
      <c r="Q1682" s="63"/>
      <c r="R1682" s="63"/>
      <c r="S1682" s="63"/>
      <c r="T1682" s="63"/>
    </row>
    <row r="1683" spans="1:20" x14ac:dyDescent="0.2">
      <c r="A1683" s="85"/>
      <c r="B1683" s="85"/>
      <c r="C1683" s="85"/>
      <c r="D1683" s="85"/>
      <c r="E1683" s="85"/>
      <c r="F1683" s="85"/>
      <c r="G1683" s="85"/>
      <c r="H1683" s="85"/>
      <c r="K1683" s="63"/>
      <c r="L1683" s="63"/>
      <c r="M1683" s="63"/>
      <c r="N1683" s="63"/>
      <c r="O1683" s="63"/>
      <c r="P1683" s="63"/>
      <c r="Q1683" s="63"/>
      <c r="R1683" s="63"/>
      <c r="S1683" s="63"/>
      <c r="T1683" s="63"/>
    </row>
    <row r="1684" spans="1:20" x14ac:dyDescent="0.2">
      <c r="A1684" s="85"/>
      <c r="B1684" s="85"/>
      <c r="C1684" s="85"/>
      <c r="D1684" s="85"/>
      <c r="E1684" s="85"/>
      <c r="F1684" s="85"/>
      <c r="G1684" s="85"/>
      <c r="H1684" s="85"/>
      <c r="K1684" s="63"/>
      <c r="L1684" s="63"/>
      <c r="M1684" s="63"/>
      <c r="N1684" s="63"/>
      <c r="O1684" s="63"/>
      <c r="P1684" s="63"/>
      <c r="Q1684" s="63"/>
      <c r="R1684" s="63"/>
      <c r="S1684" s="63"/>
      <c r="T1684" s="63"/>
    </row>
    <row r="1685" spans="1:20" x14ac:dyDescent="0.2">
      <c r="A1685" s="85"/>
      <c r="B1685" s="85"/>
      <c r="C1685" s="85"/>
      <c r="D1685" s="85"/>
      <c r="E1685" s="85"/>
      <c r="F1685" s="85"/>
      <c r="G1685" s="85"/>
      <c r="H1685" s="85"/>
      <c r="K1685" s="63"/>
      <c r="L1685" s="63"/>
      <c r="M1685" s="63"/>
      <c r="N1685" s="63"/>
      <c r="O1685" s="63"/>
      <c r="P1685" s="63"/>
      <c r="Q1685" s="63"/>
      <c r="R1685" s="63"/>
      <c r="S1685" s="63"/>
      <c r="T1685" s="63"/>
    </row>
    <row r="1686" spans="1:20" x14ac:dyDescent="0.2">
      <c r="A1686" s="85"/>
      <c r="B1686" s="85"/>
      <c r="C1686" s="85"/>
      <c r="D1686" s="85"/>
      <c r="E1686" s="85"/>
      <c r="F1686" s="85"/>
      <c r="G1686" s="85"/>
      <c r="H1686" s="85"/>
      <c r="K1686" s="63"/>
      <c r="L1686" s="63"/>
      <c r="M1686" s="63"/>
      <c r="N1686" s="63"/>
      <c r="O1686" s="63"/>
      <c r="P1686" s="63"/>
      <c r="Q1686" s="63"/>
      <c r="R1686" s="63"/>
      <c r="S1686" s="63"/>
      <c r="T1686" s="63"/>
    </row>
    <row r="1687" spans="1:20" x14ac:dyDescent="0.2">
      <c r="A1687" s="85"/>
      <c r="B1687" s="85"/>
      <c r="C1687" s="85"/>
      <c r="D1687" s="85"/>
      <c r="E1687" s="85"/>
      <c r="F1687" s="85"/>
      <c r="G1687" s="85"/>
      <c r="H1687" s="85"/>
      <c r="K1687" s="63"/>
      <c r="L1687" s="63"/>
      <c r="M1687" s="63"/>
      <c r="N1687" s="63"/>
      <c r="O1687" s="63"/>
      <c r="P1687" s="63"/>
      <c r="Q1687" s="63"/>
      <c r="R1687" s="63"/>
      <c r="S1687" s="63"/>
      <c r="T1687" s="63"/>
    </row>
    <row r="1688" spans="1:20" x14ac:dyDescent="0.2">
      <c r="A1688" s="85"/>
      <c r="B1688" s="85"/>
      <c r="C1688" s="85"/>
      <c r="D1688" s="85"/>
      <c r="E1688" s="85"/>
      <c r="F1688" s="85"/>
      <c r="G1688" s="85"/>
      <c r="H1688" s="85"/>
      <c r="K1688" s="63"/>
      <c r="L1688" s="63"/>
      <c r="M1688" s="63"/>
      <c r="N1688" s="63"/>
      <c r="O1688" s="63"/>
      <c r="P1688" s="63"/>
      <c r="Q1688" s="63"/>
      <c r="R1688" s="63"/>
      <c r="S1688" s="63"/>
      <c r="T1688" s="63"/>
    </row>
    <row r="1689" spans="1:20" x14ac:dyDescent="0.2">
      <c r="A1689" s="85"/>
      <c r="B1689" s="85"/>
      <c r="C1689" s="85"/>
      <c r="D1689" s="85"/>
      <c r="E1689" s="85"/>
      <c r="F1689" s="85"/>
      <c r="G1689" s="85"/>
      <c r="H1689" s="85"/>
      <c r="K1689" s="63"/>
      <c r="L1689" s="63"/>
      <c r="M1689" s="63"/>
      <c r="N1689" s="63"/>
      <c r="O1689" s="63"/>
      <c r="P1689" s="63"/>
      <c r="Q1689" s="63"/>
      <c r="R1689" s="63"/>
      <c r="S1689" s="63"/>
      <c r="T1689" s="63"/>
    </row>
    <row r="1690" spans="1:20" x14ac:dyDescent="0.2">
      <c r="A1690" s="85"/>
      <c r="B1690" s="85"/>
      <c r="C1690" s="85"/>
      <c r="D1690" s="85"/>
      <c r="E1690" s="85"/>
      <c r="F1690" s="85"/>
      <c r="G1690" s="85"/>
      <c r="H1690" s="85"/>
      <c r="K1690" s="63"/>
      <c r="L1690" s="63"/>
      <c r="M1690" s="63"/>
      <c r="N1690" s="63"/>
      <c r="O1690" s="63"/>
      <c r="P1690" s="63"/>
      <c r="Q1690" s="63"/>
      <c r="R1690" s="63"/>
      <c r="S1690" s="63"/>
      <c r="T1690" s="63"/>
    </row>
    <row r="1691" spans="1:20" x14ac:dyDescent="0.2">
      <c r="A1691" s="85"/>
      <c r="B1691" s="85"/>
      <c r="C1691" s="85"/>
      <c r="D1691" s="85"/>
      <c r="E1691" s="85"/>
      <c r="F1691" s="85"/>
      <c r="G1691" s="85"/>
      <c r="H1691" s="85"/>
      <c r="K1691" s="63"/>
      <c r="L1691" s="63"/>
      <c r="M1691" s="63"/>
      <c r="N1691" s="63"/>
      <c r="O1691" s="63"/>
      <c r="P1691" s="63"/>
      <c r="Q1691" s="63"/>
      <c r="R1691" s="63"/>
      <c r="S1691" s="63"/>
      <c r="T1691" s="63"/>
    </row>
    <row r="1692" spans="1:20" x14ac:dyDescent="0.2">
      <c r="A1692" s="85"/>
      <c r="B1692" s="85"/>
      <c r="C1692" s="85"/>
      <c r="D1692" s="85"/>
      <c r="E1692" s="85"/>
      <c r="F1692" s="85"/>
      <c r="G1692" s="85"/>
      <c r="H1692" s="85"/>
      <c r="K1692" s="63"/>
      <c r="L1692" s="63"/>
      <c r="M1692" s="63"/>
      <c r="N1692" s="63"/>
      <c r="O1692" s="63"/>
      <c r="P1692" s="63"/>
      <c r="Q1692" s="63"/>
      <c r="R1692" s="63"/>
      <c r="S1692" s="63"/>
      <c r="T1692" s="63"/>
    </row>
    <row r="1693" spans="1:20" x14ac:dyDescent="0.2">
      <c r="A1693" s="85"/>
      <c r="B1693" s="85"/>
      <c r="C1693" s="85"/>
      <c r="D1693" s="85"/>
      <c r="E1693" s="85"/>
      <c r="F1693" s="85"/>
      <c r="G1693" s="85"/>
      <c r="H1693" s="85"/>
      <c r="K1693" s="63"/>
      <c r="L1693" s="63"/>
      <c r="M1693" s="63"/>
      <c r="N1693" s="63"/>
      <c r="O1693" s="63"/>
      <c r="P1693" s="63"/>
      <c r="Q1693" s="63"/>
      <c r="R1693" s="63"/>
      <c r="S1693" s="63"/>
      <c r="T1693" s="63"/>
    </row>
    <row r="1694" spans="1:20" x14ac:dyDescent="0.2">
      <c r="A1694" s="85"/>
      <c r="B1694" s="85"/>
      <c r="C1694" s="85"/>
      <c r="D1694" s="85"/>
      <c r="E1694" s="85"/>
      <c r="F1694" s="85"/>
      <c r="G1694" s="85"/>
      <c r="H1694" s="85"/>
      <c r="K1694" s="63"/>
      <c r="L1694" s="63"/>
      <c r="M1694" s="63"/>
      <c r="N1694" s="63"/>
      <c r="O1694" s="63"/>
      <c r="P1694" s="63"/>
      <c r="Q1694" s="63"/>
      <c r="R1694" s="63"/>
      <c r="S1694" s="63"/>
      <c r="T1694" s="63"/>
    </row>
    <row r="1695" spans="1:20" x14ac:dyDescent="0.2">
      <c r="A1695" s="85"/>
      <c r="B1695" s="85"/>
      <c r="C1695" s="85"/>
      <c r="D1695" s="85"/>
      <c r="E1695" s="85"/>
      <c r="F1695" s="85"/>
      <c r="G1695" s="85"/>
      <c r="H1695" s="85"/>
      <c r="K1695" s="63"/>
      <c r="L1695" s="63"/>
      <c r="M1695" s="63"/>
      <c r="N1695" s="63"/>
      <c r="O1695" s="63"/>
      <c r="P1695" s="63"/>
      <c r="Q1695" s="63"/>
      <c r="R1695" s="63"/>
      <c r="S1695" s="63"/>
      <c r="T1695" s="63"/>
    </row>
    <row r="1696" spans="1:20" x14ac:dyDescent="0.2">
      <c r="A1696" s="85"/>
      <c r="B1696" s="85"/>
      <c r="C1696" s="85"/>
      <c r="D1696" s="85"/>
      <c r="E1696" s="85"/>
      <c r="F1696" s="85"/>
      <c r="G1696" s="85"/>
      <c r="H1696" s="85"/>
      <c r="K1696" s="63"/>
      <c r="L1696" s="63"/>
      <c r="M1696" s="63"/>
      <c r="N1696" s="63"/>
      <c r="O1696" s="63"/>
      <c r="P1696" s="63"/>
      <c r="Q1696" s="63"/>
      <c r="R1696" s="63"/>
      <c r="S1696" s="63"/>
      <c r="T1696" s="63"/>
    </row>
    <row r="1697" spans="1:20" x14ac:dyDescent="0.2">
      <c r="A1697" s="85"/>
      <c r="B1697" s="85"/>
      <c r="C1697" s="85"/>
      <c r="D1697" s="85"/>
      <c r="E1697" s="85"/>
      <c r="F1697" s="85"/>
      <c r="G1697" s="85"/>
      <c r="H1697" s="85"/>
      <c r="K1697" s="63"/>
      <c r="L1697" s="63"/>
      <c r="M1697" s="63"/>
      <c r="N1697" s="63"/>
      <c r="O1697" s="63"/>
      <c r="P1697" s="63"/>
      <c r="Q1697" s="63"/>
      <c r="R1697" s="63"/>
      <c r="S1697" s="63"/>
      <c r="T1697" s="63"/>
    </row>
    <row r="1698" spans="1:20" x14ac:dyDescent="0.2">
      <c r="A1698" s="85"/>
      <c r="B1698" s="85"/>
      <c r="C1698" s="85"/>
      <c r="D1698" s="85"/>
      <c r="E1698" s="85"/>
      <c r="F1698" s="85"/>
      <c r="G1698" s="85"/>
      <c r="H1698" s="85"/>
      <c r="K1698" s="63"/>
      <c r="L1698" s="63"/>
      <c r="M1698" s="63"/>
      <c r="N1698" s="63"/>
      <c r="O1698" s="63"/>
      <c r="P1698" s="63"/>
      <c r="Q1698" s="63"/>
      <c r="R1698" s="63"/>
      <c r="S1698" s="63"/>
      <c r="T1698" s="63"/>
    </row>
    <row r="1699" spans="1:20" x14ac:dyDescent="0.2">
      <c r="A1699" s="85"/>
      <c r="B1699" s="85"/>
      <c r="C1699" s="85"/>
      <c r="D1699" s="85"/>
      <c r="E1699" s="85"/>
      <c r="F1699" s="85"/>
      <c r="G1699" s="85"/>
      <c r="H1699" s="85"/>
      <c r="K1699" s="63"/>
      <c r="L1699" s="63"/>
      <c r="M1699" s="63"/>
      <c r="N1699" s="63"/>
      <c r="O1699" s="63"/>
      <c r="P1699" s="63"/>
      <c r="Q1699" s="63"/>
      <c r="R1699" s="63"/>
      <c r="S1699" s="63"/>
      <c r="T1699" s="63"/>
    </row>
    <row r="1700" spans="1:20" x14ac:dyDescent="0.2">
      <c r="A1700" s="85"/>
      <c r="B1700" s="85"/>
      <c r="C1700" s="85"/>
      <c r="D1700" s="85"/>
      <c r="E1700" s="85"/>
      <c r="F1700" s="85"/>
      <c r="G1700" s="85"/>
      <c r="H1700" s="85"/>
      <c r="K1700" s="63"/>
      <c r="L1700" s="63"/>
      <c r="M1700" s="63"/>
      <c r="N1700" s="63"/>
      <c r="O1700" s="63"/>
      <c r="P1700" s="63"/>
      <c r="Q1700" s="63"/>
      <c r="R1700" s="63"/>
      <c r="S1700" s="63"/>
      <c r="T1700" s="63"/>
    </row>
    <row r="1701" spans="1:20" x14ac:dyDescent="0.2">
      <c r="A1701" s="85"/>
      <c r="B1701" s="85"/>
      <c r="C1701" s="85"/>
      <c r="D1701" s="85"/>
      <c r="E1701" s="85"/>
      <c r="F1701" s="85"/>
      <c r="G1701" s="85"/>
      <c r="H1701" s="85"/>
      <c r="K1701" s="63"/>
      <c r="L1701" s="63"/>
      <c r="M1701" s="63"/>
      <c r="N1701" s="63"/>
      <c r="O1701" s="63"/>
      <c r="P1701" s="63"/>
      <c r="Q1701" s="63"/>
      <c r="R1701" s="63"/>
      <c r="S1701" s="63"/>
      <c r="T1701" s="63"/>
    </row>
    <row r="1702" spans="1:20" x14ac:dyDescent="0.2">
      <c r="A1702" s="85"/>
      <c r="B1702" s="85"/>
      <c r="C1702" s="85"/>
      <c r="D1702" s="85"/>
      <c r="E1702" s="85"/>
      <c r="F1702" s="85"/>
      <c r="G1702" s="85"/>
      <c r="H1702" s="85"/>
      <c r="K1702" s="63"/>
      <c r="L1702" s="63"/>
      <c r="M1702" s="63"/>
      <c r="N1702" s="63"/>
      <c r="O1702" s="63"/>
      <c r="P1702" s="63"/>
      <c r="Q1702" s="63"/>
      <c r="R1702" s="63"/>
      <c r="S1702" s="63"/>
      <c r="T1702" s="63"/>
    </row>
    <row r="1703" spans="1:20" x14ac:dyDescent="0.2">
      <c r="A1703" s="85"/>
      <c r="B1703" s="85"/>
      <c r="C1703" s="85"/>
      <c r="D1703" s="85"/>
      <c r="E1703" s="85"/>
      <c r="F1703" s="85"/>
      <c r="G1703" s="85"/>
      <c r="H1703" s="85"/>
      <c r="K1703" s="63"/>
      <c r="L1703" s="63"/>
      <c r="M1703" s="63"/>
      <c r="N1703" s="63"/>
      <c r="O1703" s="63"/>
      <c r="P1703" s="63"/>
      <c r="Q1703" s="63"/>
      <c r="R1703" s="63"/>
      <c r="S1703" s="63"/>
      <c r="T1703" s="63"/>
    </row>
    <row r="1704" spans="1:20" x14ac:dyDescent="0.2">
      <c r="A1704" s="85"/>
      <c r="B1704" s="85"/>
      <c r="C1704" s="85"/>
      <c r="D1704" s="85"/>
      <c r="E1704" s="85"/>
      <c r="F1704" s="85"/>
      <c r="G1704" s="85"/>
      <c r="H1704" s="85"/>
      <c r="K1704" s="63"/>
      <c r="L1704" s="63"/>
      <c r="M1704" s="63"/>
      <c r="N1704" s="63"/>
      <c r="O1704" s="63"/>
      <c r="P1704" s="63"/>
      <c r="Q1704" s="63"/>
      <c r="R1704" s="63"/>
      <c r="S1704" s="63"/>
      <c r="T1704" s="63"/>
    </row>
    <row r="1705" spans="1:20" x14ac:dyDescent="0.2">
      <c r="A1705" s="85"/>
      <c r="B1705" s="85"/>
      <c r="C1705" s="85"/>
      <c r="D1705" s="85"/>
      <c r="E1705" s="85"/>
      <c r="F1705" s="85"/>
      <c r="G1705" s="85"/>
      <c r="H1705" s="85"/>
      <c r="K1705" s="63"/>
      <c r="L1705" s="63"/>
      <c r="M1705" s="63"/>
      <c r="N1705" s="63"/>
      <c r="O1705" s="63"/>
      <c r="P1705" s="63"/>
      <c r="Q1705" s="63"/>
      <c r="R1705" s="63"/>
      <c r="S1705" s="63"/>
      <c r="T1705" s="63"/>
    </row>
    <row r="1706" spans="1:20" x14ac:dyDescent="0.2">
      <c r="A1706" s="85"/>
      <c r="B1706" s="85"/>
      <c r="C1706" s="85"/>
      <c r="D1706" s="85"/>
      <c r="E1706" s="85"/>
      <c r="F1706" s="85"/>
      <c r="G1706" s="85"/>
      <c r="H1706" s="85"/>
      <c r="K1706" s="63"/>
      <c r="L1706" s="63"/>
      <c r="M1706" s="63"/>
      <c r="N1706" s="63"/>
      <c r="O1706" s="63"/>
      <c r="P1706" s="63"/>
      <c r="Q1706" s="63"/>
      <c r="R1706" s="63"/>
      <c r="S1706" s="63"/>
      <c r="T1706" s="63"/>
    </row>
    <row r="1707" spans="1:20" x14ac:dyDescent="0.2">
      <c r="A1707" s="85"/>
      <c r="B1707" s="85"/>
      <c r="C1707" s="85"/>
      <c r="D1707" s="85"/>
      <c r="E1707" s="85"/>
      <c r="F1707" s="85"/>
      <c r="G1707" s="85"/>
      <c r="H1707" s="85"/>
      <c r="K1707" s="63"/>
      <c r="L1707" s="63"/>
      <c r="M1707" s="63"/>
      <c r="N1707" s="63"/>
      <c r="O1707" s="63"/>
      <c r="P1707" s="63"/>
      <c r="Q1707" s="63"/>
      <c r="R1707" s="63"/>
      <c r="S1707" s="63"/>
      <c r="T1707" s="63"/>
    </row>
    <row r="1708" spans="1:20" x14ac:dyDescent="0.2">
      <c r="A1708" s="85"/>
      <c r="B1708" s="85"/>
      <c r="C1708" s="85"/>
      <c r="D1708" s="85"/>
      <c r="E1708" s="85"/>
      <c r="F1708" s="85"/>
      <c r="G1708" s="85"/>
      <c r="H1708" s="85"/>
      <c r="K1708" s="63"/>
      <c r="L1708" s="63"/>
      <c r="M1708" s="63"/>
      <c r="N1708" s="63"/>
      <c r="O1708" s="63"/>
      <c r="P1708" s="63"/>
      <c r="Q1708" s="63"/>
      <c r="R1708" s="63"/>
      <c r="S1708" s="63"/>
      <c r="T1708" s="63"/>
    </row>
    <row r="1709" spans="1:20" x14ac:dyDescent="0.2">
      <c r="A1709" s="85"/>
      <c r="B1709" s="85"/>
      <c r="C1709" s="85"/>
      <c r="D1709" s="85"/>
      <c r="E1709" s="85"/>
      <c r="F1709" s="85"/>
      <c r="G1709" s="85"/>
      <c r="H1709" s="85"/>
      <c r="K1709" s="63"/>
      <c r="L1709" s="63"/>
      <c r="M1709" s="63"/>
      <c r="N1709" s="63"/>
      <c r="O1709" s="63"/>
      <c r="P1709" s="63"/>
      <c r="Q1709" s="63"/>
      <c r="R1709" s="63"/>
      <c r="S1709" s="63"/>
      <c r="T1709" s="63"/>
    </row>
    <row r="1710" spans="1:20" x14ac:dyDescent="0.2">
      <c r="A1710" s="85"/>
      <c r="B1710" s="85"/>
      <c r="C1710" s="85"/>
      <c r="D1710" s="85"/>
      <c r="E1710" s="85"/>
      <c r="F1710" s="85"/>
      <c r="G1710" s="85"/>
      <c r="H1710" s="85"/>
      <c r="K1710" s="63"/>
      <c r="L1710" s="63"/>
      <c r="M1710" s="63"/>
      <c r="N1710" s="63"/>
      <c r="O1710" s="63"/>
      <c r="P1710" s="63"/>
      <c r="Q1710" s="63"/>
      <c r="R1710" s="63"/>
      <c r="S1710" s="63"/>
      <c r="T1710" s="63"/>
    </row>
    <row r="1711" spans="1:20" x14ac:dyDescent="0.2">
      <c r="A1711" s="85"/>
      <c r="B1711" s="85"/>
      <c r="C1711" s="85"/>
      <c r="D1711" s="85"/>
      <c r="E1711" s="85"/>
      <c r="F1711" s="85"/>
      <c r="G1711" s="85"/>
      <c r="H1711" s="85"/>
      <c r="K1711" s="63"/>
      <c r="L1711" s="63"/>
      <c r="M1711" s="63"/>
      <c r="N1711" s="63"/>
      <c r="O1711" s="63"/>
      <c r="P1711" s="63"/>
      <c r="Q1711" s="63"/>
      <c r="R1711" s="63"/>
      <c r="S1711" s="63"/>
      <c r="T1711" s="63"/>
    </row>
    <row r="1712" spans="1:20" x14ac:dyDescent="0.2">
      <c r="A1712" s="85"/>
      <c r="B1712" s="85"/>
      <c r="C1712" s="85"/>
      <c r="D1712" s="85"/>
      <c r="E1712" s="85"/>
      <c r="F1712" s="85"/>
      <c r="G1712" s="85"/>
      <c r="H1712" s="85"/>
      <c r="K1712" s="63"/>
      <c r="L1712" s="63"/>
      <c r="M1712" s="63"/>
      <c r="N1712" s="63"/>
      <c r="O1712" s="63"/>
      <c r="P1712" s="63"/>
      <c r="Q1712" s="63"/>
      <c r="R1712" s="63"/>
      <c r="S1712" s="63"/>
      <c r="T1712" s="63"/>
    </row>
    <row r="1713" spans="1:20" x14ac:dyDescent="0.2">
      <c r="A1713" s="85"/>
      <c r="B1713" s="85"/>
      <c r="C1713" s="85"/>
      <c r="D1713" s="85"/>
      <c r="E1713" s="85"/>
      <c r="F1713" s="85"/>
      <c r="G1713" s="85"/>
      <c r="H1713" s="85"/>
      <c r="K1713" s="63"/>
      <c r="L1713" s="63"/>
      <c r="M1713" s="63"/>
      <c r="N1713" s="63"/>
      <c r="O1713" s="63"/>
      <c r="P1713" s="63"/>
      <c r="Q1713" s="63"/>
      <c r="R1713" s="63"/>
      <c r="S1713" s="63"/>
      <c r="T1713" s="63"/>
    </row>
    <row r="1714" spans="1:20" x14ac:dyDescent="0.2">
      <c r="A1714" s="85"/>
      <c r="B1714" s="85"/>
      <c r="C1714" s="85"/>
      <c r="D1714" s="85"/>
      <c r="E1714" s="85"/>
      <c r="F1714" s="85"/>
      <c r="G1714" s="85"/>
      <c r="H1714" s="85"/>
      <c r="K1714" s="63"/>
      <c r="L1714" s="63"/>
      <c r="M1714" s="63"/>
      <c r="N1714" s="63"/>
      <c r="O1714" s="63"/>
      <c r="P1714" s="63"/>
      <c r="Q1714" s="63"/>
      <c r="R1714" s="63"/>
      <c r="S1714" s="63"/>
      <c r="T1714" s="63"/>
    </row>
    <row r="1715" spans="1:20" x14ac:dyDescent="0.2">
      <c r="A1715" s="85"/>
      <c r="B1715" s="85"/>
      <c r="C1715" s="85"/>
      <c r="D1715" s="85"/>
      <c r="E1715" s="85"/>
      <c r="F1715" s="85"/>
      <c r="G1715" s="85"/>
      <c r="H1715" s="85"/>
      <c r="K1715" s="63"/>
      <c r="L1715" s="63"/>
      <c r="M1715" s="63"/>
      <c r="N1715" s="63"/>
      <c r="O1715" s="63"/>
      <c r="P1715" s="63"/>
      <c r="Q1715" s="63"/>
      <c r="R1715" s="63"/>
      <c r="S1715" s="63"/>
      <c r="T1715" s="63"/>
    </row>
    <row r="1716" spans="1:20" x14ac:dyDescent="0.2">
      <c r="A1716" s="85"/>
      <c r="B1716" s="85"/>
      <c r="C1716" s="85"/>
      <c r="D1716" s="85"/>
      <c r="E1716" s="85"/>
      <c r="F1716" s="85"/>
      <c r="G1716" s="85"/>
      <c r="H1716" s="85"/>
      <c r="K1716" s="63"/>
      <c r="L1716" s="63"/>
      <c r="M1716" s="63"/>
      <c r="N1716" s="63"/>
      <c r="O1716" s="63"/>
      <c r="P1716" s="63"/>
      <c r="Q1716" s="63"/>
      <c r="R1716" s="63"/>
      <c r="S1716" s="63"/>
      <c r="T1716" s="63"/>
    </row>
    <row r="1717" spans="1:20" x14ac:dyDescent="0.2">
      <c r="A1717" s="85"/>
      <c r="B1717" s="85"/>
      <c r="C1717" s="85"/>
      <c r="D1717" s="85"/>
      <c r="E1717" s="85"/>
      <c r="F1717" s="85"/>
      <c r="G1717" s="85"/>
      <c r="H1717" s="85"/>
      <c r="K1717" s="63"/>
      <c r="L1717" s="63"/>
      <c r="M1717" s="63"/>
      <c r="N1717" s="63"/>
      <c r="O1717" s="63"/>
      <c r="P1717" s="63"/>
      <c r="Q1717" s="63"/>
      <c r="R1717" s="63"/>
      <c r="S1717" s="63"/>
      <c r="T1717" s="63"/>
    </row>
    <row r="1718" spans="1:20" x14ac:dyDescent="0.2">
      <c r="A1718" s="85"/>
      <c r="B1718" s="85"/>
      <c r="C1718" s="85"/>
      <c r="D1718" s="85"/>
      <c r="E1718" s="85"/>
      <c r="F1718" s="85"/>
      <c r="G1718" s="85"/>
      <c r="H1718" s="85"/>
      <c r="K1718" s="63"/>
      <c r="L1718" s="63"/>
      <c r="M1718" s="63"/>
      <c r="N1718" s="63"/>
      <c r="O1718" s="63"/>
      <c r="P1718" s="63"/>
      <c r="Q1718" s="63"/>
      <c r="R1718" s="63"/>
      <c r="S1718" s="63"/>
      <c r="T1718" s="63"/>
    </row>
    <row r="1719" spans="1:20" x14ac:dyDescent="0.2">
      <c r="A1719" s="85"/>
      <c r="B1719" s="85"/>
      <c r="C1719" s="85"/>
      <c r="D1719" s="85"/>
      <c r="E1719" s="85"/>
      <c r="F1719" s="85"/>
      <c r="G1719" s="85"/>
      <c r="H1719" s="85"/>
      <c r="K1719" s="63"/>
      <c r="L1719" s="63"/>
      <c r="M1719" s="63"/>
      <c r="N1719" s="63"/>
      <c r="O1719" s="63"/>
      <c r="P1719" s="63"/>
      <c r="Q1719" s="63"/>
      <c r="R1719" s="63"/>
      <c r="S1719" s="63"/>
      <c r="T1719" s="63"/>
    </row>
    <row r="1720" spans="1:20" x14ac:dyDescent="0.2">
      <c r="A1720" s="85"/>
      <c r="B1720" s="85"/>
      <c r="C1720" s="85"/>
      <c r="D1720" s="85"/>
      <c r="E1720" s="85"/>
      <c r="F1720" s="85"/>
      <c r="G1720" s="85"/>
      <c r="H1720" s="85"/>
      <c r="K1720" s="63"/>
      <c r="L1720" s="63"/>
      <c r="M1720" s="63"/>
      <c r="N1720" s="63"/>
      <c r="O1720" s="63"/>
      <c r="P1720" s="63"/>
      <c r="Q1720" s="63"/>
      <c r="R1720" s="63"/>
      <c r="S1720" s="63"/>
      <c r="T1720" s="63"/>
    </row>
    <row r="1721" spans="1:20" x14ac:dyDescent="0.2">
      <c r="A1721" s="85"/>
      <c r="B1721" s="85"/>
      <c r="C1721" s="85"/>
      <c r="D1721" s="85"/>
      <c r="E1721" s="85"/>
      <c r="F1721" s="85"/>
      <c r="G1721" s="85"/>
      <c r="H1721" s="85"/>
      <c r="K1721" s="63"/>
      <c r="L1721" s="63"/>
      <c r="M1721" s="63"/>
      <c r="N1721" s="63"/>
      <c r="O1721" s="63"/>
      <c r="P1721" s="63"/>
      <c r="Q1721" s="63"/>
      <c r="R1721" s="63"/>
      <c r="S1721" s="63"/>
      <c r="T1721" s="63"/>
    </row>
    <row r="1722" spans="1:20" x14ac:dyDescent="0.2">
      <c r="A1722" s="85"/>
      <c r="B1722" s="85"/>
      <c r="C1722" s="85"/>
      <c r="D1722" s="85"/>
      <c r="E1722" s="85"/>
      <c r="F1722" s="85"/>
      <c r="G1722" s="85"/>
      <c r="H1722" s="85"/>
      <c r="K1722" s="63"/>
      <c r="L1722" s="63"/>
      <c r="M1722" s="63"/>
      <c r="N1722" s="63"/>
      <c r="O1722" s="63"/>
      <c r="P1722" s="63"/>
      <c r="Q1722" s="63"/>
      <c r="R1722" s="63"/>
      <c r="S1722" s="63"/>
      <c r="T1722" s="63"/>
    </row>
    <row r="1723" spans="1:20" x14ac:dyDescent="0.2">
      <c r="A1723" s="85"/>
      <c r="B1723" s="85"/>
      <c r="C1723" s="85"/>
      <c r="D1723" s="85"/>
      <c r="E1723" s="85"/>
      <c r="F1723" s="85"/>
      <c r="G1723" s="85"/>
      <c r="H1723" s="85"/>
      <c r="K1723" s="63"/>
      <c r="L1723" s="63"/>
      <c r="M1723" s="63"/>
      <c r="N1723" s="63"/>
      <c r="O1723" s="63"/>
      <c r="P1723" s="63"/>
      <c r="Q1723" s="63"/>
      <c r="R1723" s="63"/>
      <c r="S1723" s="63"/>
      <c r="T1723" s="63"/>
    </row>
    <row r="1724" spans="1:20" x14ac:dyDescent="0.2">
      <c r="A1724" s="85"/>
      <c r="B1724" s="85"/>
      <c r="C1724" s="85"/>
      <c r="D1724" s="85"/>
      <c r="E1724" s="85"/>
      <c r="F1724" s="85"/>
      <c r="G1724" s="85"/>
      <c r="H1724" s="85"/>
      <c r="K1724" s="63"/>
      <c r="L1724" s="63"/>
      <c r="M1724" s="63"/>
      <c r="N1724" s="63"/>
      <c r="O1724" s="63"/>
      <c r="P1724" s="63"/>
      <c r="Q1724" s="63"/>
      <c r="R1724" s="63"/>
      <c r="S1724" s="63"/>
      <c r="T1724" s="63"/>
    </row>
    <row r="1725" spans="1:20" x14ac:dyDescent="0.2">
      <c r="A1725" s="85"/>
      <c r="B1725" s="85"/>
      <c r="C1725" s="85"/>
      <c r="D1725" s="85"/>
      <c r="E1725" s="85"/>
      <c r="F1725" s="85"/>
      <c r="G1725" s="85"/>
      <c r="H1725" s="85"/>
      <c r="K1725" s="63"/>
      <c r="L1725" s="63"/>
      <c r="M1725" s="63"/>
      <c r="N1725" s="63"/>
      <c r="O1725" s="63"/>
      <c r="P1725" s="63"/>
      <c r="Q1725" s="63"/>
      <c r="R1725" s="63"/>
      <c r="S1725" s="63"/>
      <c r="T1725" s="63"/>
    </row>
    <row r="1726" spans="1:20" x14ac:dyDescent="0.2">
      <c r="A1726" s="85"/>
      <c r="B1726" s="85"/>
      <c r="C1726" s="85"/>
      <c r="D1726" s="85"/>
      <c r="E1726" s="85"/>
      <c r="F1726" s="85"/>
      <c r="G1726" s="85"/>
      <c r="H1726" s="85"/>
      <c r="K1726" s="63"/>
      <c r="L1726" s="63"/>
      <c r="M1726" s="63"/>
      <c r="N1726" s="63"/>
      <c r="O1726" s="63"/>
      <c r="P1726" s="63"/>
      <c r="Q1726" s="63"/>
      <c r="R1726" s="63"/>
      <c r="S1726" s="63"/>
      <c r="T1726" s="63"/>
    </row>
    <row r="1727" spans="1:20" x14ac:dyDescent="0.2">
      <c r="A1727" s="85"/>
      <c r="B1727" s="85"/>
      <c r="C1727" s="85"/>
      <c r="D1727" s="85"/>
      <c r="E1727" s="85"/>
      <c r="F1727" s="85"/>
      <c r="G1727" s="85"/>
      <c r="H1727" s="85"/>
      <c r="K1727" s="63"/>
      <c r="L1727" s="63"/>
      <c r="M1727" s="63"/>
      <c r="N1727" s="63"/>
      <c r="O1727" s="63"/>
      <c r="P1727" s="63"/>
      <c r="Q1727" s="63"/>
      <c r="R1727" s="63"/>
      <c r="S1727" s="63"/>
      <c r="T1727" s="63"/>
    </row>
    <row r="1728" spans="1:20" x14ac:dyDescent="0.2">
      <c r="A1728" s="85"/>
      <c r="B1728" s="85"/>
      <c r="C1728" s="85"/>
      <c r="D1728" s="85"/>
      <c r="E1728" s="85"/>
      <c r="F1728" s="85"/>
      <c r="G1728" s="85"/>
      <c r="H1728" s="85"/>
      <c r="K1728" s="63"/>
      <c r="L1728" s="63"/>
      <c r="M1728" s="63"/>
      <c r="N1728" s="63"/>
      <c r="O1728" s="63"/>
      <c r="P1728" s="63"/>
      <c r="Q1728" s="63"/>
      <c r="R1728" s="63"/>
      <c r="S1728" s="63"/>
      <c r="T1728" s="63"/>
    </row>
    <row r="1729" spans="1:20" x14ac:dyDescent="0.2">
      <c r="A1729" s="85"/>
      <c r="B1729" s="85"/>
      <c r="C1729" s="85"/>
      <c r="D1729" s="85"/>
      <c r="E1729" s="85"/>
      <c r="F1729" s="85"/>
      <c r="G1729" s="85"/>
      <c r="H1729" s="85"/>
      <c r="K1729" s="63"/>
      <c r="L1729" s="63"/>
      <c r="M1729" s="63"/>
      <c r="N1729" s="63"/>
      <c r="O1729" s="63"/>
      <c r="P1729" s="63"/>
      <c r="Q1729" s="63"/>
      <c r="R1729" s="63"/>
      <c r="S1729" s="63"/>
      <c r="T1729" s="63"/>
    </row>
    <row r="1730" spans="1:20" x14ac:dyDescent="0.2">
      <c r="A1730" s="85"/>
      <c r="B1730" s="85"/>
      <c r="C1730" s="85"/>
      <c r="D1730" s="85"/>
      <c r="E1730" s="85"/>
      <c r="F1730" s="85"/>
      <c r="G1730" s="85"/>
      <c r="H1730" s="85"/>
      <c r="K1730" s="63"/>
      <c r="L1730" s="63"/>
      <c r="M1730" s="63"/>
      <c r="N1730" s="63"/>
      <c r="O1730" s="63"/>
      <c r="P1730" s="63"/>
      <c r="Q1730" s="63"/>
      <c r="R1730" s="63"/>
      <c r="S1730" s="63"/>
      <c r="T1730" s="63"/>
    </row>
    <row r="1731" spans="1:20" x14ac:dyDescent="0.2">
      <c r="A1731" s="85"/>
      <c r="B1731" s="85"/>
      <c r="C1731" s="85"/>
      <c r="D1731" s="85"/>
      <c r="E1731" s="85"/>
      <c r="F1731" s="85"/>
      <c r="G1731" s="85"/>
      <c r="H1731" s="85"/>
      <c r="K1731" s="63"/>
      <c r="L1731" s="63"/>
      <c r="M1731" s="63"/>
      <c r="N1731" s="63"/>
      <c r="O1731" s="63"/>
      <c r="P1731" s="63"/>
      <c r="Q1731" s="63"/>
      <c r="R1731" s="63"/>
      <c r="S1731" s="63"/>
      <c r="T1731" s="63"/>
    </row>
    <row r="1732" spans="1:20" x14ac:dyDescent="0.2">
      <c r="A1732" s="85"/>
      <c r="B1732" s="85"/>
      <c r="C1732" s="85"/>
      <c r="D1732" s="85"/>
      <c r="E1732" s="85"/>
      <c r="F1732" s="85"/>
      <c r="G1732" s="85"/>
      <c r="H1732" s="85"/>
      <c r="K1732" s="63"/>
      <c r="L1732" s="63"/>
      <c r="M1732" s="63"/>
      <c r="N1732" s="63"/>
      <c r="O1732" s="63"/>
      <c r="P1732" s="63"/>
      <c r="Q1732" s="63"/>
      <c r="R1732" s="63"/>
      <c r="S1732" s="63"/>
      <c r="T1732" s="63"/>
    </row>
    <row r="1733" spans="1:20" x14ac:dyDescent="0.2">
      <c r="A1733" s="85"/>
      <c r="B1733" s="85"/>
      <c r="C1733" s="85"/>
      <c r="D1733" s="85"/>
      <c r="E1733" s="85"/>
      <c r="F1733" s="85"/>
      <c r="G1733" s="85"/>
      <c r="H1733" s="85"/>
      <c r="K1733" s="63"/>
      <c r="L1733" s="63"/>
      <c r="M1733" s="63"/>
      <c r="N1733" s="63"/>
      <c r="O1733" s="63"/>
      <c r="P1733" s="63"/>
      <c r="Q1733" s="63"/>
      <c r="R1733" s="63"/>
      <c r="S1733" s="63"/>
      <c r="T1733" s="63"/>
    </row>
    <row r="1734" spans="1:20" x14ac:dyDescent="0.2">
      <c r="A1734" s="85"/>
      <c r="B1734" s="85"/>
      <c r="C1734" s="85"/>
      <c r="D1734" s="85"/>
      <c r="E1734" s="85"/>
      <c r="F1734" s="85"/>
      <c r="G1734" s="85"/>
      <c r="H1734" s="85"/>
      <c r="K1734" s="63"/>
      <c r="L1734" s="63"/>
      <c r="M1734" s="63"/>
      <c r="N1734" s="63"/>
      <c r="O1734" s="63"/>
      <c r="P1734" s="63"/>
      <c r="Q1734" s="63"/>
      <c r="R1734" s="63"/>
      <c r="S1734" s="63"/>
      <c r="T1734" s="63"/>
    </row>
    <row r="1735" spans="1:20" x14ac:dyDescent="0.2">
      <c r="A1735" s="85"/>
      <c r="B1735" s="85"/>
      <c r="C1735" s="85"/>
      <c r="D1735" s="85"/>
      <c r="E1735" s="85"/>
      <c r="F1735" s="85"/>
      <c r="G1735" s="85"/>
      <c r="H1735" s="85"/>
      <c r="K1735" s="63"/>
      <c r="L1735" s="63"/>
      <c r="M1735" s="63"/>
      <c r="N1735" s="63"/>
      <c r="O1735" s="63"/>
      <c r="P1735" s="63"/>
      <c r="Q1735" s="63"/>
      <c r="R1735" s="63"/>
      <c r="S1735" s="63"/>
      <c r="T1735" s="63"/>
    </row>
    <row r="1736" spans="1:20" x14ac:dyDescent="0.2">
      <c r="A1736" s="85"/>
      <c r="B1736" s="85"/>
      <c r="C1736" s="85"/>
      <c r="D1736" s="85"/>
      <c r="E1736" s="85"/>
      <c r="F1736" s="85"/>
      <c r="G1736" s="85"/>
      <c r="H1736" s="85"/>
      <c r="K1736" s="63"/>
      <c r="L1736" s="63"/>
      <c r="M1736" s="63"/>
      <c r="N1736" s="63"/>
      <c r="O1736" s="63"/>
      <c r="P1736" s="63"/>
      <c r="Q1736" s="63"/>
      <c r="R1736" s="63"/>
      <c r="S1736" s="63"/>
      <c r="T1736" s="63"/>
    </row>
    <row r="1737" spans="1:20" x14ac:dyDescent="0.2">
      <c r="A1737" s="85"/>
      <c r="B1737" s="85"/>
      <c r="C1737" s="85"/>
      <c r="D1737" s="85"/>
      <c r="E1737" s="85"/>
      <c r="F1737" s="85"/>
      <c r="G1737" s="85"/>
      <c r="H1737" s="85"/>
      <c r="K1737" s="63"/>
      <c r="L1737" s="63"/>
      <c r="M1737" s="63"/>
      <c r="N1737" s="63"/>
      <c r="O1737" s="63"/>
      <c r="P1737" s="63"/>
      <c r="Q1737" s="63"/>
      <c r="R1737" s="63"/>
      <c r="S1737" s="63"/>
      <c r="T1737" s="63"/>
    </row>
    <row r="1738" spans="1:20" x14ac:dyDescent="0.2">
      <c r="A1738" s="85"/>
      <c r="B1738" s="85"/>
      <c r="C1738" s="85"/>
      <c r="D1738" s="85"/>
      <c r="E1738" s="85"/>
      <c r="F1738" s="85"/>
      <c r="G1738" s="85"/>
      <c r="H1738" s="85"/>
      <c r="K1738" s="63"/>
      <c r="L1738" s="63"/>
      <c r="M1738" s="63"/>
      <c r="N1738" s="63"/>
      <c r="O1738" s="63"/>
      <c r="P1738" s="63"/>
      <c r="Q1738" s="63"/>
      <c r="R1738" s="63"/>
      <c r="S1738" s="63"/>
      <c r="T1738" s="63"/>
    </row>
    <row r="1739" spans="1:20" x14ac:dyDescent="0.2">
      <c r="A1739" s="85"/>
      <c r="B1739" s="85"/>
      <c r="C1739" s="85"/>
      <c r="D1739" s="85"/>
      <c r="E1739" s="85"/>
      <c r="F1739" s="85"/>
      <c r="G1739" s="85"/>
      <c r="H1739" s="85"/>
      <c r="K1739" s="63"/>
      <c r="L1739" s="63"/>
      <c r="M1739" s="63"/>
      <c r="N1739" s="63"/>
      <c r="O1739" s="63"/>
      <c r="P1739" s="63"/>
      <c r="Q1739" s="63"/>
      <c r="R1739" s="63"/>
      <c r="S1739" s="63"/>
      <c r="T1739" s="63"/>
    </row>
    <row r="1740" spans="1:20" x14ac:dyDescent="0.2">
      <c r="A1740" s="85"/>
      <c r="B1740" s="85"/>
      <c r="C1740" s="85"/>
      <c r="D1740" s="85"/>
      <c r="E1740" s="85"/>
      <c r="F1740" s="85"/>
      <c r="G1740" s="85"/>
      <c r="H1740" s="85"/>
      <c r="K1740" s="63"/>
      <c r="L1740" s="63"/>
      <c r="M1740" s="63"/>
      <c r="N1740" s="63"/>
      <c r="O1740" s="63"/>
      <c r="P1740" s="63"/>
      <c r="Q1740" s="63"/>
      <c r="R1740" s="63"/>
      <c r="S1740" s="63"/>
      <c r="T1740" s="63"/>
    </row>
    <row r="1741" spans="1:20" x14ac:dyDescent="0.2">
      <c r="A1741" s="85"/>
      <c r="B1741" s="85"/>
      <c r="C1741" s="85"/>
      <c r="D1741" s="85"/>
      <c r="E1741" s="85"/>
      <c r="F1741" s="85"/>
      <c r="G1741" s="85"/>
      <c r="H1741" s="85"/>
      <c r="K1741" s="63"/>
      <c r="L1741" s="63"/>
      <c r="M1741" s="63"/>
      <c r="N1741" s="63"/>
      <c r="O1741" s="63"/>
      <c r="P1741" s="63"/>
      <c r="Q1741" s="63"/>
      <c r="R1741" s="63"/>
      <c r="S1741" s="63"/>
      <c r="T1741" s="63"/>
    </row>
    <row r="1742" spans="1:20" x14ac:dyDescent="0.2">
      <c r="A1742" s="85"/>
      <c r="B1742" s="85"/>
      <c r="C1742" s="85"/>
      <c r="D1742" s="85"/>
      <c r="E1742" s="85"/>
      <c r="F1742" s="85"/>
      <c r="G1742" s="85"/>
      <c r="H1742" s="85"/>
      <c r="K1742" s="63"/>
      <c r="L1742" s="63"/>
      <c r="M1742" s="63"/>
      <c r="N1742" s="63"/>
      <c r="O1742" s="63"/>
      <c r="P1742" s="63"/>
      <c r="Q1742" s="63"/>
      <c r="R1742" s="63"/>
      <c r="S1742" s="63"/>
      <c r="T1742" s="63"/>
    </row>
    <row r="1743" spans="1:20" x14ac:dyDescent="0.2">
      <c r="A1743" s="85"/>
      <c r="B1743" s="85"/>
      <c r="C1743" s="85"/>
      <c r="D1743" s="85"/>
      <c r="E1743" s="85"/>
      <c r="F1743" s="85"/>
      <c r="G1743" s="85"/>
      <c r="H1743" s="85"/>
      <c r="K1743" s="63"/>
      <c r="L1743" s="63"/>
      <c r="M1743" s="63"/>
      <c r="N1743" s="63"/>
      <c r="O1743" s="63"/>
      <c r="P1743" s="63"/>
      <c r="Q1743" s="63"/>
      <c r="R1743" s="63"/>
      <c r="S1743" s="63"/>
      <c r="T1743" s="63"/>
    </row>
    <row r="1744" spans="1:20" x14ac:dyDescent="0.2">
      <c r="A1744" s="85"/>
      <c r="B1744" s="85"/>
      <c r="C1744" s="85"/>
      <c r="D1744" s="85"/>
      <c r="E1744" s="85"/>
      <c r="F1744" s="85"/>
      <c r="G1744" s="85"/>
      <c r="H1744" s="85"/>
      <c r="K1744" s="63"/>
      <c r="L1744" s="63"/>
      <c r="M1744" s="63"/>
      <c r="N1744" s="63"/>
      <c r="O1744" s="63"/>
      <c r="P1744" s="63"/>
      <c r="Q1744" s="63"/>
      <c r="R1744" s="63"/>
      <c r="S1744" s="63"/>
      <c r="T1744" s="63"/>
    </row>
    <row r="1745" spans="1:20" x14ac:dyDescent="0.2">
      <c r="A1745" s="85"/>
      <c r="B1745" s="85"/>
      <c r="C1745" s="85"/>
      <c r="D1745" s="85"/>
      <c r="E1745" s="85"/>
      <c r="F1745" s="85"/>
      <c r="G1745" s="85"/>
      <c r="H1745" s="85"/>
      <c r="K1745" s="63"/>
      <c r="L1745" s="63"/>
      <c r="M1745" s="63"/>
      <c r="N1745" s="63"/>
      <c r="O1745" s="63"/>
      <c r="P1745" s="63"/>
      <c r="Q1745" s="63"/>
      <c r="R1745" s="63"/>
      <c r="S1745" s="63"/>
      <c r="T1745" s="63"/>
    </row>
    <row r="1746" spans="1:20" x14ac:dyDescent="0.2">
      <c r="A1746" s="85"/>
      <c r="B1746" s="85"/>
      <c r="C1746" s="85"/>
      <c r="D1746" s="85"/>
      <c r="E1746" s="85"/>
      <c r="F1746" s="85"/>
      <c r="G1746" s="85"/>
      <c r="H1746" s="85"/>
      <c r="K1746" s="63"/>
      <c r="L1746" s="63"/>
      <c r="M1746" s="63"/>
      <c r="N1746" s="63"/>
      <c r="O1746" s="63"/>
      <c r="P1746" s="63"/>
      <c r="Q1746" s="63"/>
      <c r="R1746" s="63"/>
      <c r="S1746" s="63"/>
      <c r="T1746" s="63"/>
    </row>
    <row r="1747" spans="1:20" x14ac:dyDescent="0.2">
      <c r="A1747" s="85"/>
      <c r="B1747" s="85"/>
      <c r="C1747" s="85"/>
      <c r="D1747" s="85"/>
      <c r="E1747" s="85"/>
      <c r="F1747" s="85"/>
      <c r="G1747" s="85"/>
      <c r="H1747" s="85"/>
      <c r="K1747" s="63"/>
      <c r="L1747" s="63"/>
      <c r="M1747" s="63"/>
      <c r="N1747" s="63"/>
      <c r="O1747" s="63"/>
      <c r="P1747" s="63"/>
      <c r="Q1747" s="63"/>
      <c r="R1747" s="63"/>
      <c r="S1747" s="63"/>
      <c r="T1747" s="63"/>
    </row>
    <row r="1748" spans="1:20" x14ac:dyDescent="0.2">
      <c r="A1748" s="85"/>
      <c r="B1748" s="85"/>
      <c r="C1748" s="85"/>
      <c r="D1748" s="85"/>
      <c r="E1748" s="85"/>
      <c r="F1748" s="85"/>
      <c r="G1748" s="85"/>
      <c r="H1748" s="85"/>
      <c r="K1748" s="63"/>
      <c r="L1748" s="63"/>
      <c r="M1748" s="63"/>
      <c r="N1748" s="63"/>
      <c r="O1748" s="63"/>
      <c r="P1748" s="63"/>
      <c r="Q1748" s="63"/>
      <c r="R1748" s="63"/>
      <c r="S1748" s="63"/>
      <c r="T1748" s="63"/>
    </row>
    <row r="1749" spans="1:20" x14ac:dyDescent="0.2">
      <c r="A1749" s="85"/>
      <c r="B1749" s="85"/>
      <c r="C1749" s="85"/>
      <c r="D1749" s="85"/>
      <c r="E1749" s="85"/>
      <c r="F1749" s="85"/>
      <c r="G1749" s="85"/>
      <c r="H1749" s="85"/>
      <c r="K1749" s="63"/>
      <c r="L1749" s="63"/>
      <c r="M1749" s="63"/>
      <c r="N1749" s="63"/>
      <c r="O1749" s="63"/>
      <c r="P1749" s="63"/>
      <c r="Q1749" s="63"/>
      <c r="R1749" s="63"/>
      <c r="S1749" s="63"/>
      <c r="T1749" s="63"/>
    </row>
    <row r="1750" spans="1:20" x14ac:dyDescent="0.2">
      <c r="A1750" s="85"/>
      <c r="B1750" s="85"/>
      <c r="C1750" s="85"/>
      <c r="D1750" s="85"/>
      <c r="E1750" s="85"/>
      <c r="F1750" s="85"/>
      <c r="G1750" s="85"/>
      <c r="H1750" s="85"/>
      <c r="K1750" s="63"/>
      <c r="L1750" s="63"/>
      <c r="M1750" s="63"/>
      <c r="N1750" s="63"/>
      <c r="O1750" s="63"/>
      <c r="P1750" s="63"/>
      <c r="Q1750" s="63"/>
      <c r="R1750" s="63"/>
      <c r="S1750" s="63"/>
      <c r="T1750" s="63"/>
    </row>
    <row r="1751" spans="1:20" x14ac:dyDescent="0.2">
      <c r="A1751" s="85"/>
      <c r="B1751" s="85"/>
      <c r="C1751" s="85"/>
      <c r="D1751" s="85"/>
      <c r="E1751" s="85"/>
      <c r="F1751" s="85"/>
      <c r="G1751" s="85"/>
      <c r="H1751" s="85"/>
      <c r="K1751" s="63"/>
      <c r="L1751" s="63"/>
      <c r="M1751" s="63"/>
      <c r="N1751" s="63"/>
      <c r="O1751" s="63"/>
      <c r="P1751" s="63"/>
      <c r="Q1751" s="63"/>
      <c r="R1751" s="63"/>
      <c r="S1751" s="63"/>
      <c r="T1751" s="63"/>
    </row>
    <row r="1752" spans="1:20" x14ac:dyDescent="0.2">
      <c r="A1752" s="85"/>
      <c r="B1752" s="85"/>
      <c r="C1752" s="85"/>
      <c r="D1752" s="85"/>
      <c r="E1752" s="85"/>
      <c r="F1752" s="85"/>
      <c r="G1752" s="85"/>
      <c r="H1752" s="85"/>
      <c r="K1752" s="63"/>
      <c r="L1752" s="63"/>
      <c r="M1752" s="63"/>
      <c r="N1752" s="63"/>
      <c r="O1752" s="63"/>
      <c r="P1752" s="63"/>
      <c r="Q1752" s="63"/>
      <c r="R1752" s="63"/>
      <c r="S1752" s="63"/>
      <c r="T1752" s="63"/>
    </row>
    <row r="1753" spans="1:20" x14ac:dyDescent="0.2">
      <c r="A1753" s="85"/>
      <c r="B1753" s="85"/>
      <c r="C1753" s="85"/>
      <c r="D1753" s="85"/>
      <c r="E1753" s="85"/>
      <c r="F1753" s="85"/>
      <c r="G1753" s="85"/>
      <c r="H1753" s="85"/>
      <c r="K1753" s="63"/>
      <c r="L1753" s="63"/>
      <c r="M1753" s="63"/>
      <c r="N1753" s="63"/>
      <c r="O1753" s="63"/>
      <c r="P1753" s="63"/>
      <c r="Q1753" s="63"/>
      <c r="R1753" s="63"/>
      <c r="S1753" s="63"/>
      <c r="T1753" s="63"/>
    </row>
    <row r="1754" spans="1:20" x14ac:dyDescent="0.2">
      <c r="A1754" s="85"/>
      <c r="B1754" s="85"/>
      <c r="C1754" s="85"/>
      <c r="D1754" s="85"/>
      <c r="E1754" s="85"/>
      <c r="F1754" s="85"/>
      <c r="G1754" s="85"/>
      <c r="H1754" s="85"/>
      <c r="K1754" s="63"/>
      <c r="L1754" s="63"/>
      <c r="M1754" s="63"/>
      <c r="N1754" s="63"/>
      <c r="O1754" s="63"/>
      <c r="P1754" s="63"/>
      <c r="Q1754" s="63"/>
      <c r="R1754" s="63"/>
      <c r="S1754" s="63"/>
      <c r="T1754" s="63"/>
    </row>
    <row r="1755" spans="1:20" x14ac:dyDescent="0.2">
      <c r="A1755" s="85"/>
      <c r="B1755" s="85"/>
      <c r="C1755" s="85"/>
      <c r="D1755" s="85"/>
      <c r="E1755" s="85"/>
      <c r="F1755" s="85"/>
      <c r="G1755" s="85"/>
      <c r="H1755" s="85"/>
      <c r="K1755" s="63"/>
      <c r="L1755" s="63"/>
      <c r="M1755" s="63"/>
      <c r="N1755" s="63"/>
      <c r="O1755" s="63"/>
      <c r="P1755" s="63"/>
      <c r="Q1755" s="63"/>
      <c r="R1755" s="63"/>
      <c r="S1755" s="63"/>
      <c r="T1755" s="63"/>
    </row>
    <row r="1756" spans="1:20" x14ac:dyDescent="0.2">
      <c r="A1756" s="85"/>
      <c r="B1756" s="85"/>
      <c r="C1756" s="85"/>
      <c r="D1756" s="85"/>
      <c r="E1756" s="85"/>
      <c r="F1756" s="85"/>
      <c r="G1756" s="85"/>
      <c r="H1756" s="85"/>
      <c r="K1756" s="63"/>
      <c r="L1756" s="63"/>
      <c r="M1756" s="63"/>
      <c r="N1756" s="63"/>
      <c r="O1756" s="63"/>
      <c r="P1756" s="63"/>
      <c r="Q1756" s="63"/>
      <c r="R1756" s="63"/>
      <c r="S1756" s="63"/>
      <c r="T1756" s="63"/>
    </row>
    <row r="1757" spans="1:20" x14ac:dyDescent="0.2">
      <c r="A1757" s="85"/>
      <c r="B1757" s="85"/>
      <c r="C1757" s="85"/>
      <c r="D1757" s="85"/>
      <c r="E1757" s="85"/>
      <c r="F1757" s="85"/>
      <c r="G1757" s="85"/>
      <c r="H1757" s="85"/>
      <c r="K1757" s="63"/>
      <c r="L1757" s="63"/>
      <c r="M1757" s="63"/>
      <c r="N1757" s="63"/>
      <c r="O1757" s="63"/>
      <c r="P1757" s="63"/>
      <c r="Q1757" s="63"/>
      <c r="R1757" s="63"/>
      <c r="S1757" s="63"/>
      <c r="T1757" s="63"/>
    </row>
    <row r="1758" spans="1:20" x14ac:dyDescent="0.2">
      <c r="A1758" s="85"/>
      <c r="B1758" s="85"/>
      <c r="C1758" s="85"/>
      <c r="D1758" s="85"/>
      <c r="E1758" s="85"/>
      <c r="F1758" s="85"/>
      <c r="G1758" s="85"/>
      <c r="H1758" s="85"/>
      <c r="K1758" s="63"/>
      <c r="L1758" s="63"/>
      <c r="M1758" s="63"/>
      <c r="N1758" s="63"/>
      <c r="O1758" s="63"/>
      <c r="P1758" s="63"/>
      <c r="Q1758" s="63"/>
      <c r="R1758" s="63"/>
      <c r="S1758" s="63"/>
      <c r="T1758" s="63"/>
    </row>
    <row r="1759" spans="1:20" x14ac:dyDescent="0.2">
      <c r="A1759" s="85"/>
      <c r="B1759" s="85"/>
      <c r="C1759" s="85"/>
      <c r="D1759" s="85"/>
      <c r="E1759" s="85"/>
      <c r="F1759" s="85"/>
      <c r="G1759" s="85"/>
      <c r="H1759" s="85"/>
      <c r="K1759" s="63"/>
      <c r="L1759" s="63"/>
      <c r="M1759" s="63"/>
      <c r="N1759" s="63"/>
      <c r="O1759" s="63"/>
      <c r="P1759" s="63"/>
      <c r="Q1759" s="63"/>
      <c r="R1759" s="63"/>
      <c r="S1759" s="63"/>
      <c r="T1759" s="63"/>
    </row>
    <row r="1760" spans="1:20" x14ac:dyDescent="0.2">
      <c r="A1760" s="85"/>
      <c r="B1760" s="85"/>
      <c r="C1760" s="85"/>
      <c r="D1760" s="85"/>
      <c r="E1760" s="85"/>
      <c r="F1760" s="85"/>
      <c r="G1760" s="85"/>
      <c r="H1760" s="85"/>
      <c r="K1760" s="63"/>
      <c r="L1760" s="63"/>
      <c r="M1760" s="63"/>
      <c r="N1760" s="63"/>
      <c r="O1760" s="63"/>
      <c r="P1760" s="63"/>
      <c r="Q1760" s="63"/>
      <c r="R1760" s="63"/>
      <c r="S1760" s="63"/>
      <c r="T1760" s="63"/>
    </row>
    <row r="1761" spans="1:20" x14ac:dyDescent="0.2">
      <c r="A1761" s="85"/>
      <c r="B1761" s="85"/>
      <c r="C1761" s="85"/>
      <c r="D1761" s="85"/>
      <c r="E1761" s="85"/>
      <c r="F1761" s="85"/>
      <c r="G1761" s="85"/>
      <c r="H1761" s="85"/>
      <c r="K1761" s="63"/>
      <c r="L1761" s="63"/>
      <c r="M1761" s="63"/>
      <c r="N1761" s="63"/>
      <c r="O1761" s="63"/>
      <c r="P1761" s="63"/>
      <c r="Q1761" s="63"/>
      <c r="R1761" s="63"/>
      <c r="S1761" s="63"/>
      <c r="T1761" s="63"/>
    </row>
    <row r="1762" spans="1:20" x14ac:dyDescent="0.2">
      <c r="A1762" s="85"/>
      <c r="B1762" s="85"/>
      <c r="C1762" s="85"/>
      <c r="D1762" s="85"/>
      <c r="E1762" s="85"/>
      <c r="F1762" s="85"/>
      <c r="G1762" s="85"/>
      <c r="H1762" s="85"/>
      <c r="K1762" s="63"/>
      <c r="L1762" s="63"/>
      <c r="M1762" s="63"/>
      <c r="N1762" s="63"/>
      <c r="O1762" s="63"/>
      <c r="P1762" s="63"/>
      <c r="Q1762" s="63"/>
      <c r="R1762" s="63"/>
      <c r="S1762" s="63"/>
      <c r="T1762" s="63"/>
    </row>
    <row r="1763" spans="1:20" x14ac:dyDescent="0.2">
      <c r="A1763" s="85"/>
      <c r="B1763" s="85"/>
      <c r="C1763" s="85"/>
      <c r="D1763" s="85"/>
      <c r="E1763" s="85"/>
      <c r="F1763" s="85"/>
      <c r="G1763" s="85"/>
      <c r="H1763" s="85"/>
      <c r="K1763" s="63"/>
      <c r="L1763" s="63"/>
      <c r="M1763" s="63"/>
      <c r="N1763" s="63"/>
      <c r="O1763" s="63"/>
      <c r="P1763" s="63"/>
      <c r="Q1763" s="63"/>
      <c r="R1763" s="63"/>
      <c r="S1763" s="63"/>
      <c r="T1763" s="63"/>
    </row>
    <row r="1764" spans="1:20" x14ac:dyDescent="0.2">
      <c r="A1764" s="85"/>
      <c r="B1764" s="85"/>
      <c r="C1764" s="85"/>
      <c r="D1764" s="85"/>
      <c r="E1764" s="85"/>
      <c r="F1764" s="85"/>
      <c r="G1764" s="85"/>
      <c r="H1764" s="85"/>
      <c r="K1764" s="63"/>
      <c r="L1764" s="63"/>
      <c r="M1764" s="63"/>
      <c r="N1764" s="63"/>
      <c r="O1764" s="63"/>
      <c r="P1764" s="63"/>
      <c r="Q1764" s="63"/>
      <c r="R1764" s="63"/>
      <c r="S1764" s="63"/>
      <c r="T1764" s="63"/>
    </row>
    <row r="1765" spans="1:20" x14ac:dyDescent="0.2">
      <c r="A1765" s="85"/>
      <c r="B1765" s="85"/>
      <c r="C1765" s="85"/>
      <c r="D1765" s="85"/>
      <c r="E1765" s="85"/>
      <c r="F1765" s="85"/>
      <c r="G1765" s="85"/>
      <c r="H1765" s="85"/>
      <c r="K1765" s="63"/>
      <c r="L1765" s="63"/>
      <c r="M1765" s="63"/>
      <c r="N1765" s="63"/>
      <c r="O1765" s="63"/>
      <c r="P1765" s="63"/>
      <c r="Q1765" s="63"/>
      <c r="R1765" s="63"/>
      <c r="S1765" s="63"/>
      <c r="T1765" s="63"/>
    </row>
    <row r="1766" spans="1:20" x14ac:dyDescent="0.2">
      <c r="A1766" s="85"/>
      <c r="B1766" s="85"/>
      <c r="C1766" s="85"/>
      <c r="D1766" s="85"/>
      <c r="E1766" s="85"/>
      <c r="F1766" s="85"/>
      <c r="G1766" s="85"/>
      <c r="H1766" s="85"/>
      <c r="K1766" s="63"/>
      <c r="L1766" s="63"/>
      <c r="M1766" s="63"/>
      <c r="N1766" s="63"/>
      <c r="O1766" s="63"/>
      <c r="P1766" s="63"/>
      <c r="Q1766" s="63"/>
      <c r="R1766" s="63"/>
      <c r="S1766" s="63"/>
      <c r="T1766" s="63"/>
    </row>
    <row r="1767" spans="1:20" x14ac:dyDescent="0.2">
      <c r="A1767" s="85"/>
      <c r="B1767" s="85"/>
      <c r="C1767" s="85"/>
      <c r="D1767" s="85"/>
      <c r="E1767" s="85"/>
      <c r="F1767" s="85"/>
      <c r="G1767" s="85"/>
      <c r="H1767" s="85"/>
      <c r="K1767" s="63"/>
      <c r="L1767" s="63"/>
      <c r="M1767" s="63"/>
      <c r="N1767" s="63"/>
      <c r="O1767" s="63"/>
      <c r="P1767" s="63"/>
      <c r="Q1767" s="63"/>
      <c r="R1767" s="63"/>
      <c r="S1767" s="63"/>
      <c r="T1767" s="63"/>
    </row>
    <row r="1768" spans="1:20" x14ac:dyDescent="0.2">
      <c r="A1768" s="85"/>
      <c r="B1768" s="85"/>
      <c r="C1768" s="85"/>
      <c r="D1768" s="85"/>
      <c r="E1768" s="85"/>
      <c r="F1768" s="85"/>
      <c r="G1768" s="85"/>
      <c r="H1768" s="85"/>
      <c r="K1768" s="63"/>
      <c r="L1768" s="63"/>
      <c r="M1768" s="63"/>
      <c r="N1768" s="63"/>
      <c r="O1768" s="63"/>
      <c r="P1768" s="63"/>
      <c r="Q1768" s="63"/>
      <c r="R1768" s="63"/>
      <c r="S1768" s="63"/>
      <c r="T1768" s="63"/>
    </row>
    <row r="1769" spans="1:20" x14ac:dyDescent="0.2">
      <c r="A1769" s="85"/>
      <c r="B1769" s="85"/>
      <c r="C1769" s="85"/>
      <c r="D1769" s="85"/>
      <c r="E1769" s="85"/>
      <c r="F1769" s="85"/>
      <c r="G1769" s="85"/>
      <c r="H1769" s="85"/>
      <c r="K1769" s="63"/>
      <c r="L1769" s="63"/>
      <c r="M1769" s="63"/>
      <c r="N1769" s="63"/>
      <c r="O1769" s="63"/>
      <c r="P1769" s="63"/>
      <c r="Q1769" s="63"/>
      <c r="R1769" s="63"/>
      <c r="S1769" s="63"/>
      <c r="T1769" s="63"/>
    </row>
    <row r="1770" spans="1:20" x14ac:dyDescent="0.2">
      <c r="A1770" s="85"/>
      <c r="B1770" s="85"/>
      <c r="C1770" s="85"/>
      <c r="D1770" s="85"/>
      <c r="E1770" s="85"/>
      <c r="F1770" s="85"/>
      <c r="G1770" s="85"/>
      <c r="H1770" s="85"/>
      <c r="K1770" s="63"/>
      <c r="L1770" s="63"/>
      <c r="M1770" s="63"/>
      <c r="N1770" s="63"/>
      <c r="O1770" s="63"/>
      <c r="P1770" s="63"/>
      <c r="Q1770" s="63"/>
      <c r="R1770" s="63"/>
      <c r="S1770" s="63"/>
      <c r="T1770" s="63"/>
    </row>
    <row r="1771" spans="1:20" x14ac:dyDescent="0.2">
      <c r="A1771" s="85"/>
      <c r="B1771" s="85"/>
      <c r="C1771" s="85"/>
      <c r="D1771" s="85"/>
      <c r="E1771" s="85"/>
      <c r="F1771" s="85"/>
      <c r="G1771" s="85"/>
      <c r="H1771" s="85"/>
      <c r="K1771" s="63"/>
      <c r="L1771" s="63"/>
      <c r="M1771" s="63"/>
      <c r="N1771" s="63"/>
      <c r="O1771" s="63"/>
      <c r="P1771" s="63"/>
      <c r="Q1771" s="63"/>
      <c r="R1771" s="63"/>
      <c r="S1771" s="63"/>
      <c r="T1771" s="63"/>
    </row>
    <row r="1772" spans="1:20" x14ac:dyDescent="0.2">
      <c r="A1772" s="85"/>
      <c r="B1772" s="85"/>
      <c r="C1772" s="85"/>
      <c r="D1772" s="85"/>
      <c r="E1772" s="85"/>
      <c r="F1772" s="85"/>
      <c r="G1772" s="85"/>
      <c r="H1772" s="85"/>
      <c r="K1772" s="63"/>
      <c r="L1772" s="63"/>
      <c r="M1772" s="63"/>
      <c r="N1772" s="63"/>
      <c r="O1772" s="63"/>
      <c r="P1772" s="63"/>
      <c r="Q1772" s="63"/>
      <c r="R1772" s="63"/>
      <c r="S1772" s="63"/>
      <c r="T1772" s="63"/>
    </row>
    <row r="1773" spans="1:20" x14ac:dyDescent="0.2">
      <c r="A1773" s="85"/>
      <c r="B1773" s="85"/>
      <c r="C1773" s="85"/>
      <c r="D1773" s="85"/>
      <c r="E1773" s="85"/>
      <c r="F1773" s="85"/>
      <c r="G1773" s="85"/>
      <c r="H1773" s="85"/>
      <c r="K1773" s="63"/>
      <c r="L1773" s="63"/>
      <c r="M1773" s="63"/>
      <c r="N1773" s="63"/>
      <c r="O1773" s="63"/>
      <c r="P1773" s="63"/>
      <c r="Q1773" s="63"/>
      <c r="R1773" s="63"/>
      <c r="S1773" s="63"/>
      <c r="T1773" s="63"/>
    </row>
    <row r="1774" spans="1:20" x14ac:dyDescent="0.2">
      <c r="A1774" s="85"/>
      <c r="B1774" s="85"/>
      <c r="C1774" s="85"/>
      <c r="D1774" s="85"/>
      <c r="E1774" s="85"/>
      <c r="F1774" s="85"/>
      <c r="G1774" s="85"/>
      <c r="H1774" s="85"/>
      <c r="K1774" s="63"/>
      <c r="L1774" s="63"/>
      <c r="M1774" s="63"/>
      <c r="N1774" s="63"/>
      <c r="O1774" s="63"/>
      <c r="P1774" s="63"/>
      <c r="Q1774" s="63"/>
      <c r="R1774" s="63"/>
      <c r="S1774" s="63"/>
      <c r="T1774" s="63"/>
    </row>
    <row r="1775" spans="1:20" x14ac:dyDescent="0.2">
      <c r="A1775" s="85"/>
      <c r="B1775" s="85"/>
      <c r="C1775" s="85"/>
      <c r="D1775" s="85"/>
      <c r="E1775" s="85"/>
      <c r="F1775" s="85"/>
      <c r="G1775" s="85"/>
      <c r="H1775" s="85"/>
      <c r="K1775" s="63"/>
      <c r="L1775" s="63"/>
      <c r="M1775" s="63"/>
      <c r="N1775" s="63"/>
      <c r="O1775" s="63"/>
      <c r="P1775" s="63"/>
      <c r="Q1775" s="63"/>
      <c r="R1775" s="63"/>
      <c r="S1775" s="63"/>
      <c r="T1775" s="63"/>
    </row>
    <row r="1776" spans="1:20" x14ac:dyDescent="0.2">
      <c r="A1776" s="85"/>
      <c r="B1776" s="85"/>
      <c r="C1776" s="85"/>
      <c r="D1776" s="85"/>
      <c r="E1776" s="85"/>
      <c r="F1776" s="85"/>
      <c r="G1776" s="85"/>
      <c r="H1776" s="85"/>
      <c r="K1776" s="63"/>
      <c r="L1776" s="63"/>
      <c r="M1776" s="63"/>
      <c r="N1776" s="63"/>
      <c r="O1776" s="63"/>
      <c r="P1776" s="63"/>
      <c r="Q1776" s="63"/>
      <c r="R1776" s="63"/>
      <c r="S1776" s="63"/>
      <c r="T1776" s="63"/>
    </row>
    <row r="1777" spans="1:20" x14ac:dyDescent="0.2">
      <c r="A1777" s="85"/>
      <c r="B1777" s="85"/>
      <c r="C1777" s="85"/>
      <c r="D1777" s="85"/>
      <c r="E1777" s="85"/>
      <c r="F1777" s="85"/>
      <c r="G1777" s="85"/>
      <c r="H1777" s="85"/>
      <c r="K1777" s="63"/>
      <c r="L1777" s="63"/>
      <c r="M1777" s="63"/>
      <c r="N1777" s="63"/>
      <c r="O1777" s="63"/>
      <c r="P1777" s="63"/>
      <c r="Q1777" s="63"/>
      <c r="R1777" s="63"/>
      <c r="S1777" s="63"/>
      <c r="T1777" s="63"/>
    </row>
    <row r="1778" spans="1:20" x14ac:dyDescent="0.2">
      <c r="A1778" s="85"/>
      <c r="B1778" s="85"/>
      <c r="C1778" s="85"/>
      <c r="D1778" s="85"/>
      <c r="E1778" s="85"/>
      <c r="F1778" s="85"/>
      <c r="G1778" s="85"/>
      <c r="H1778" s="85"/>
      <c r="K1778" s="63"/>
      <c r="L1778" s="63"/>
      <c r="M1778" s="63"/>
      <c r="N1778" s="63"/>
      <c r="O1778" s="63"/>
      <c r="P1778" s="63"/>
      <c r="Q1778" s="63"/>
      <c r="R1778" s="63"/>
      <c r="S1778" s="63"/>
      <c r="T1778" s="63"/>
    </row>
    <row r="1779" spans="1:20" x14ac:dyDescent="0.2">
      <c r="A1779" s="85"/>
      <c r="B1779" s="85"/>
      <c r="C1779" s="85"/>
      <c r="D1779" s="85"/>
      <c r="E1779" s="85"/>
      <c r="F1779" s="85"/>
      <c r="G1779" s="85"/>
      <c r="H1779" s="85"/>
      <c r="K1779" s="63"/>
      <c r="L1779" s="63"/>
      <c r="M1779" s="63"/>
      <c r="N1779" s="63"/>
      <c r="O1779" s="63"/>
      <c r="P1779" s="63"/>
      <c r="Q1779" s="63"/>
      <c r="R1779" s="63"/>
      <c r="S1779" s="63"/>
      <c r="T1779" s="63"/>
    </row>
    <row r="1780" spans="1:20" x14ac:dyDescent="0.2">
      <c r="A1780" s="85"/>
      <c r="B1780" s="85"/>
      <c r="C1780" s="85"/>
      <c r="D1780" s="85"/>
      <c r="E1780" s="85"/>
      <c r="F1780" s="85"/>
      <c r="G1780" s="85"/>
      <c r="H1780" s="85"/>
      <c r="K1780" s="63"/>
      <c r="L1780" s="63"/>
      <c r="M1780" s="63"/>
      <c r="N1780" s="63"/>
      <c r="O1780" s="63"/>
      <c r="P1780" s="63"/>
      <c r="Q1780" s="63"/>
      <c r="R1780" s="63"/>
      <c r="S1780" s="63"/>
      <c r="T1780" s="63"/>
    </row>
    <row r="1781" spans="1:20" x14ac:dyDescent="0.2">
      <c r="A1781" s="85"/>
      <c r="B1781" s="85"/>
      <c r="C1781" s="85"/>
      <c r="D1781" s="85"/>
      <c r="E1781" s="85"/>
      <c r="F1781" s="85"/>
      <c r="G1781" s="85"/>
      <c r="H1781" s="85"/>
      <c r="K1781" s="63"/>
      <c r="L1781" s="63"/>
      <c r="M1781" s="63"/>
      <c r="N1781" s="63"/>
      <c r="O1781" s="63"/>
      <c r="P1781" s="63"/>
      <c r="Q1781" s="63"/>
      <c r="R1781" s="63"/>
      <c r="S1781" s="63"/>
      <c r="T1781" s="63"/>
    </row>
    <row r="1782" spans="1:20" x14ac:dyDescent="0.2">
      <c r="A1782" s="85"/>
      <c r="B1782" s="85"/>
      <c r="C1782" s="85"/>
      <c r="D1782" s="85"/>
      <c r="E1782" s="85"/>
      <c r="F1782" s="85"/>
      <c r="G1782" s="85"/>
      <c r="H1782" s="85"/>
      <c r="K1782" s="63"/>
      <c r="L1782" s="63"/>
      <c r="M1782" s="63"/>
      <c r="N1782" s="63"/>
      <c r="O1782" s="63"/>
      <c r="P1782" s="63"/>
      <c r="Q1782" s="63"/>
      <c r="R1782" s="63"/>
      <c r="S1782" s="63"/>
      <c r="T1782" s="63"/>
    </row>
    <row r="1783" spans="1:20" x14ac:dyDescent="0.2">
      <c r="A1783" s="85"/>
      <c r="B1783" s="85"/>
      <c r="C1783" s="85"/>
      <c r="D1783" s="85"/>
      <c r="E1783" s="85"/>
      <c r="F1783" s="85"/>
      <c r="G1783" s="85"/>
      <c r="H1783" s="85"/>
      <c r="K1783" s="63"/>
      <c r="L1783" s="63"/>
      <c r="M1783" s="63"/>
      <c r="N1783" s="63"/>
      <c r="O1783" s="63"/>
      <c r="P1783" s="63"/>
      <c r="Q1783" s="63"/>
      <c r="R1783" s="63"/>
      <c r="S1783" s="63"/>
      <c r="T1783" s="63"/>
    </row>
    <row r="1784" spans="1:20" x14ac:dyDescent="0.2">
      <c r="A1784" s="85"/>
      <c r="B1784" s="85"/>
      <c r="C1784" s="85"/>
      <c r="D1784" s="85"/>
      <c r="E1784" s="85"/>
      <c r="F1784" s="85"/>
      <c r="G1784" s="85"/>
      <c r="H1784" s="85"/>
      <c r="K1784" s="63"/>
      <c r="L1784" s="63"/>
      <c r="M1784" s="63"/>
      <c r="N1784" s="63"/>
      <c r="O1784" s="63"/>
      <c r="P1784" s="63"/>
      <c r="Q1784" s="63"/>
      <c r="R1784" s="63"/>
      <c r="S1784" s="63"/>
      <c r="T1784" s="63"/>
    </row>
    <row r="1785" spans="1:20" x14ac:dyDescent="0.2">
      <c r="A1785" s="85"/>
      <c r="B1785" s="85"/>
      <c r="C1785" s="85"/>
      <c r="D1785" s="85"/>
      <c r="E1785" s="85"/>
      <c r="F1785" s="85"/>
      <c r="G1785" s="85"/>
      <c r="H1785" s="85"/>
      <c r="K1785" s="63"/>
      <c r="L1785" s="63"/>
      <c r="M1785" s="63"/>
      <c r="N1785" s="63"/>
      <c r="O1785" s="63"/>
      <c r="P1785" s="63"/>
      <c r="Q1785" s="63"/>
      <c r="R1785" s="63"/>
      <c r="S1785" s="63"/>
      <c r="T1785" s="63"/>
    </row>
    <row r="1786" spans="1:20" x14ac:dyDescent="0.2">
      <c r="A1786" s="85"/>
      <c r="B1786" s="85"/>
      <c r="C1786" s="85"/>
      <c r="D1786" s="85"/>
      <c r="E1786" s="85"/>
      <c r="F1786" s="85"/>
      <c r="G1786" s="85"/>
      <c r="H1786" s="85"/>
      <c r="K1786" s="63"/>
      <c r="L1786" s="63"/>
      <c r="M1786" s="63"/>
      <c r="N1786" s="63"/>
      <c r="O1786" s="63"/>
      <c r="P1786" s="63"/>
      <c r="Q1786" s="63"/>
      <c r="R1786" s="63"/>
      <c r="S1786" s="63"/>
      <c r="T1786" s="63"/>
    </row>
    <row r="1787" spans="1:20" x14ac:dyDescent="0.2">
      <c r="A1787" s="85"/>
      <c r="B1787" s="85"/>
      <c r="C1787" s="85"/>
      <c r="D1787" s="85"/>
      <c r="E1787" s="85"/>
      <c r="F1787" s="85"/>
      <c r="G1787" s="85"/>
      <c r="H1787" s="85"/>
      <c r="K1787" s="63"/>
      <c r="L1787" s="63"/>
      <c r="M1787" s="63"/>
      <c r="N1787" s="63"/>
      <c r="O1787" s="63"/>
      <c r="P1787" s="63"/>
      <c r="Q1787" s="63"/>
      <c r="R1787" s="63"/>
      <c r="S1787" s="63"/>
      <c r="T1787" s="63"/>
    </row>
    <row r="1788" spans="1:20" x14ac:dyDescent="0.2">
      <c r="A1788" s="85"/>
      <c r="B1788" s="85"/>
      <c r="C1788" s="85"/>
      <c r="D1788" s="85"/>
      <c r="E1788" s="85"/>
      <c r="F1788" s="85"/>
      <c r="G1788" s="85"/>
      <c r="H1788" s="85"/>
      <c r="K1788" s="63"/>
      <c r="L1788" s="63"/>
      <c r="M1788" s="63"/>
      <c r="N1788" s="63"/>
      <c r="O1788" s="63"/>
      <c r="P1788" s="63"/>
      <c r="Q1788" s="63"/>
      <c r="R1788" s="63"/>
      <c r="S1788" s="63"/>
      <c r="T1788" s="63"/>
    </row>
    <row r="1789" spans="1:20" x14ac:dyDescent="0.2">
      <c r="A1789" s="85"/>
      <c r="B1789" s="85"/>
      <c r="C1789" s="85"/>
      <c r="D1789" s="85"/>
      <c r="E1789" s="85"/>
      <c r="F1789" s="85"/>
      <c r="G1789" s="85"/>
      <c r="H1789" s="85"/>
      <c r="K1789" s="63"/>
      <c r="L1789" s="63"/>
      <c r="M1789" s="63"/>
      <c r="N1789" s="63"/>
      <c r="O1789" s="63"/>
      <c r="P1789" s="63"/>
      <c r="Q1789" s="63"/>
      <c r="R1789" s="63"/>
      <c r="S1789" s="63"/>
      <c r="T1789" s="63"/>
    </row>
    <row r="1790" spans="1:20" x14ac:dyDescent="0.2">
      <c r="A1790" s="85"/>
      <c r="B1790" s="85"/>
      <c r="C1790" s="85"/>
      <c r="D1790" s="85"/>
      <c r="E1790" s="85"/>
      <c r="F1790" s="85"/>
      <c r="G1790" s="85"/>
      <c r="H1790" s="85"/>
      <c r="K1790" s="63"/>
      <c r="L1790" s="63"/>
      <c r="M1790" s="63"/>
      <c r="N1790" s="63"/>
      <c r="O1790" s="63"/>
      <c r="P1790" s="63"/>
      <c r="Q1790" s="63"/>
      <c r="R1790" s="63"/>
      <c r="S1790" s="63"/>
      <c r="T1790" s="63"/>
    </row>
    <row r="1791" spans="1:20" x14ac:dyDescent="0.2">
      <c r="A1791" s="85"/>
      <c r="B1791" s="85"/>
      <c r="C1791" s="85"/>
      <c r="D1791" s="85"/>
      <c r="E1791" s="85"/>
      <c r="F1791" s="85"/>
      <c r="G1791" s="85"/>
      <c r="H1791" s="85"/>
      <c r="K1791" s="63"/>
      <c r="L1791" s="63"/>
      <c r="M1791" s="63"/>
      <c r="N1791" s="63"/>
      <c r="O1791" s="63"/>
      <c r="P1791" s="63"/>
      <c r="Q1791" s="63"/>
      <c r="R1791" s="63"/>
      <c r="S1791" s="63"/>
      <c r="T1791" s="63"/>
    </row>
    <row r="1792" spans="1:20" x14ac:dyDescent="0.2">
      <c r="A1792" s="85"/>
      <c r="B1792" s="85"/>
      <c r="C1792" s="85"/>
      <c r="D1792" s="85"/>
      <c r="E1792" s="85"/>
      <c r="F1792" s="85"/>
      <c r="G1792" s="85"/>
      <c r="H1792" s="85"/>
      <c r="K1792" s="63"/>
      <c r="L1792" s="63"/>
      <c r="M1792" s="63"/>
      <c r="N1792" s="63"/>
      <c r="O1792" s="63"/>
      <c r="P1792" s="63"/>
      <c r="Q1792" s="63"/>
      <c r="R1792" s="63"/>
      <c r="S1792" s="63"/>
      <c r="T1792" s="63"/>
    </row>
    <row r="1793" spans="1:20" x14ac:dyDescent="0.2">
      <c r="A1793" s="85"/>
      <c r="B1793" s="85"/>
      <c r="C1793" s="85"/>
      <c r="D1793" s="85"/>
      <c r="E1793" s="85"/>
      <c r="F1793" s="85"/>
      <c r="G1793" s="85"/>
      <c r="H1793" s="85"/>
      <c r="K1793" s="63"/>
      <c r="L1793" s="63"/>
      <c r="M1793" s="63"/>
      <c r="N1793" s="63"/>
      <c r="O1793" s="63"/>
      <c r="P1793" s="63"/>
      <c r="Q1793" s="63"/>
      <c r="R1793" s="63"/>
      <c r="S1793" s="63"/>
      <c r="T1793" s="63"/>
    </row>
    <row r="1794" spans="1:20" x14ac:dyDescent="0.2">
      <c r="A1794" s="85"/>
      <c r="B1794" s="85"/>
      <c r="C1794" s="85"/>
      <c r="D1794" s="85"/>
      <c r="E1794" s="85"/>
      <c r="F1794" s="85"/>
      <c r="G1794" s="85"/>
      <c r="H1794" s="85"/>
      <c r="K1794" s="63"/>
      <c r="L1794" s="63"/>
      <c r="M1794" s="63"/>
      <c r="N1794" s="63"/>
      <c r="O1794" s="63"/>
      <c r="P1794" s="63"/>
      <c r="Q1794" s="63"/>
      <c r="R1794" s="63"/>
      <c r="S1794" s="63"/>
      <c r="T1794" s="63"/>
    </row>
    <row r="1795" spans="1:20" x14ac:dyDescent="0.2">
      <c r="A1795" s="85"/>
      <c r="B1795" s="85"/>
      <c r="C1795" s="85"/>
      <c r="D1795" s="85"/>
      <c r="E1795" s="85"/>
      <c r="F1795" s="85"/>
      <c r="G1795" s="85"/>
      <c r="H1795" s="85"/>
      <c r="K1795" s="63"/>
      <c r="L1795" s="63"/>
      <c r="M1795" s="63"/>
      <c r="N1795" s="63"/>
      <c r="O1795" s="63"/>
      <c r="P1795" s="63"/>
      <c r="Q1795" s="63"/>
      <c r="R1795" s="63"/>
      <c r="S1795" s="63"/>
      <c r="T1795" s="63"/>
    </row>
    <row r="1796" spans="1:20" x14ac:dyDescent="0.2">
      <c r="A1796" s="85"/>
      <c r="B1796" s="85"/>
      <c r="C1796" s="85"/>
      <c r="D1796" s="85"/>
      <c r="E1796" s="85"/>
      <c r="F1796" s="85"/>
      <c r="G1796" s="85"/>
      <c r="H1796" s="85"/>
      <c r="K1796" s="63"/>
      <c r="L1796" s="63"/>
      <c r="M1796" s="63"/>
      <c r="N1796" s="63"/>
      <c r="O1796" s="63"/>
      <c r="P1796" s="63"/>
      <c r="Q1796" s="63"/>
      <c r="R1796" s="63"/>
      <c r="S1796" s="63"/>
      <c r="T1796" s="63"/>
    </row>
    <row r="1797" spans="1:20" x14ac:dyDescent="0.2">
      <c r="A1797" s="85"/>
      <c r="B1797" s="85"/>
      <c r="C1797" s="85"/>
      <c r="D1797" s="85"/>
      <c r="E1797" s="85"/>
      <c r="F1797" s="85"/>
      <c r="G1797" s="85"/>
      <c r="H1797" s="85"/>
      <c r="K1797" s="63"/>
      <c r="L1797" s="63"/>
      <c r="M1797" s="63"/>
      <c r="N1797" s="63"/>
      <c r="O1797" s="63"/>
      <c r="P1797" s="63"/>
      <c r="Q1797" s="63"/>
      <c r="R1797" s="63"/>
      <c r="S1797" s="63"/>
      <c r="T1797" s="63"/>
    </row>
    <row r="1798" spans="1:20" x14ac:dyDescent="0.2">
      <c r="A1798" s="85"/>
      <c r="B1798" s="85"/>
      <c r="C1798" s="85"/>
      <c r="D1798" s="85"/>
      <c r="E1798" s="85"/>
      <c r="F1798" s="85"/>
      <c r="G1798" s="85"/>
      <c r="H1798" s="85"/>
      <c r="K1798" s="63"/>
      <c r="L1798" s="63"/>
      <c r="M1798" s="63"/>
      <c r="N1798" s="63"/>
      <c r="O1798" s="63"/>
      <c r="P1798" s="63"/>
      <c r="Q1798" s="63"/>
      <c r="R1798" s="63"/>
      <c r="S1798" s="63"/>
      <c r="T1798" s="63"/>
    </row>
    <row r="1799" spans="1:20" x14ac:dyDescent="0.2">
      <c r="A1799" s="85"/>
      <c r="B1799" s="85"/>
      <c r="C1799" s="85"/>
      <c r="D1799" s="85"/>
      <c r="E1799" s="85"/>
      <c r="F1799" s="85"/>
      <c r="G1799" s="85"/>
      <c r="H1799" s="85"/>
      <c r="K1799" s="63"/>
      <c r="L1799" s="63"/>
      <c r="M1799" s="63"/>
      <c r="N1799" s="63"/>
      <c r="O1799" s="63"/>
      <c r="P1799" s="63"/>
      <c r="Q1799" s="63"/>
      <c r="R1799" s="63"/>
      <c r="S1799" s="63"/>
      <c r="T1799" s="63"/>
    </row>
    <row r="1800" spans="1:20" x14ac:dyDescent="0.2">
      <c r="A1800" s="85"/>
      <c r="B1800" s="85"/>
      <c r="C1800" s="85"/>
      <c r="D1800" s="85"/>
      <c r="E1800" s="85"/>
      <c r="F1800" s="85"/>
      <c r="G1800" s="85"/>
      <c r="H1800" s="85"/>
      <c r="K1800" s="63"/>
      <c r="L1800" s="63"/>
      <c r="M1800" s="63"/>
      <c r="N1800" s="63"/>
      <c r="O1800" s="63"/>
      <c r="P1800" s="63"/>
      <c r="Q1800" s="63"/>
      <c r="R1800" s="63"/>
      <c r="S1800" s="63"/>
      <c r="T1800" s="63"/>
    </row>
    <row r="1801" spans="1:20" x14ac:dyDescent="0.2">
      <c r="A1801" s="85"/>
      <c r="B1801" s="85"/>
      <c r="C1801" s="85"/>
      <c r="D1801" s="85"/>
      <c r="E1801" s="85"/>
      <c r="F1801" s="85"/>
      <c r="G1801" s="85"/>
      <c r="H1801" s="85"/>
      <c r="K1801" s="63"/>
      <c r="L1801" s="63"/>
      <c r="M1801" s="63"/>
      <c r="N1801" s="63"/>
      <c r="O1801" s="63"/>
      <c r="P1801" s="63"/>
      <c r="Q1801" s="63"/>
      <c r="R1801" s="63"/>
      <c r="S1801" s="63"/>
      <c r="T1801" s="63"/>
    </row>
    <row r="1802" spans="1:20" x14ac:dyDescent="0.2">
      <c r="A1802" s="85"/>
      <c r="B1802" s="85"/>
      <c r="C1802" s="85"/>
      <c r="D1802" s="85"/>
      <c r="E1802" s="85"/>
      <c r="F1802" s="85"/>
      <c r="G1802" s="85"/>
      <c r="H1802" s="85"/>
      <c r="K1802" s="63"/>
      <c r="L1802" s="63"/>
      <c r="M1802" s="63"/>
      <c r="N1802" s="63"/>
      <c r="O1802" s="63"/>
      <c r="P1802" s="63"/>
      <c r="Q1802" s="63"/>
      <c r="R1802" s="63"/>
      <c r="S1802" s="63"/>
      <c r="T1802" s="63"/>
    </row>
    <row r="1803" spans="1:20" x14ac:dyDescent="0.2">
      <c r="A1803" s="85"/>
      <c r="B1803" s="85"/>
      <c r="C1803" s="85"/>
      <c r="D1803" s="85"/>
      <c r="E1803" s="85"/>
      <c r="F1803" s="85"/>
      <c r="G1803" s="85"/>
      <c r="H1803" s="85"/>
      <c r="K1803" s="63"/>
      <c r="L1803" s="63"/>
      <c r="M1803" s="63"/>
      <c r="N1803" s="63"/>
      <c r="O1803" s="63"/>
      <c r="P1803" s="63"/>
      <c r="Q1803" s="63"/>
      <c r="R1803" s="63"/>
      <c r="S1803" s="63"/>
      <c r="T1803" s="63"/>
    </row>
    <row r="1804" spans="1:20" x14ac:dyDescent="0.2">
      <c r="A1804" s="85"/>
      <c r="B1804" s="85"/>
      <c r="C1804" s="85"/>
      <c r="D1804" s="85"/>
      <c r="E1804" s="85"/>
      <c r="F1804" s="85"/>
      <c r="G1804" s="85"/>
      <c r="H1804" s="85"/>
      <c r="K1804" s="63"/>
      <c r="L1804" s="63"/>
      <c r="M1804" s="63"/>
      <c r="N1804" s="63"/>
      <c r="O1804" s="63"/>
      <c r="P1804" s="63"/>
      <c r="Q1804" s="63"/>
      <c r="R1804" s="63"/>
      <c r="S1804" s="63"/>
      <c r="T1804" s="63"/>
    </row>
    <row r="1805" spans="1:20" x14ac:dyDescent="0.2">
      <c r="A1805" s="85"/>
      <c r="B1805" s="85"/>
      <c r="C1805" s="85"/>
      <c r="D1805" s="85"/>
      <c r="E1805" s="85"/>
      <c r="F1805" s="85"/>
      <c r="G1805" s="85"/>
      <c r="H1805" s="85"/>
      <c r="K1805" s="63"/>
      <c r="L1805" s="63"/>
      <c r="M1805" s="63"/>
      <c r="N1805" s="63"/>
      <c r="O1805" s="63"/>
      <c r="P1805" s="63"/>
      <c r="Q1805" s="63"/>
      <c r="R1805" s="63"/>
      <c r="S1805" s="63"/>
      <c r="T1805" s="63"/>
    </row>
    <row r="1806" spans="1:20" x14ac:dyDescent="0.2">
      <c r="A1806" s="85"/>
      <c r="B1806" s="85"/>
      <c r="C1806" s="85"/>
      <c r="D1806" s="85"/>
      <c r="E1806" s="85"/>
      <c r="F1806" s="85"/>
      <c r="G1806" s="85"/>
      <c r="H1806" s="85"/>
      <c r="K1806" s="63"/>
      <c r="L1806" s="63"/>
      <c r="M1806" s="63"/>
      <c r="N1806" s="63"/>
      <c r="O1806" s="63"/>
      <c r="P1806" s="63"/>
      <c r="Q1806" s="63"/>
      <c r="R1806" s="63"/>
      <c r="S1806" s="63"/>
      <c r="T1806" s="63"/>
    </row>
    <row r="1807" spans="1:20" x14ac:dyDescent="0.2">
      <c r="A1807" s="85"/>
      <c r="B1807" s="85"/>
      <c r="C1807" s="85"/>
      <c r="D1807" s="85"/>
      <c r="E1807" s="85"/>
      <c r="F1807" s="85"/>
      <c r="G1807" s="85"/>
      <c r="H1807" s="85"/>
      <c r="K1807" s="63"/>
      <c r="L1807" s="63"/>
      <c r="M1807" s="63"/>
      <c r="N1807" s="63"/>
      <c r="O1807" s="63"/>
      <c r="P1807" s="63"/>
      <c r="Q1807" s="63"/>
      <c r="R1807" s="63"/>
      <c r="S1807" s="63"/>
      <c r="T1807" s="63"/>
    </row>
    <row r="1808" spans="1:20" x14ac:dyDescent="0.2">
      <c r="A1808" s="85"/>
      <c r="B1808" s="85"/>
      <c r="C1808" s="85"/>
      <c r="D1808" s="85"/>
      <c r="E1808" s="85"/>
      <c r="F1808" s="85"/>
      <c r="G1808" s="85"/>
      <c r="H1808" s="85"/>
      <c r="K1808" s="63"/>
      <c r="L1808" s="63"/>
      <c r="M1808" s="63"/>
      <c r="N1808" s="63"/>
      <c r="O1808" s="63"/>
      <c r="P1808" s="63"/>
      <c r="Q1808" s="63"/>
      <c r="R1808" s="63"/>
      <c r="S1808" s="63"/>
      <c r="T1808" s="63"/>
    </row>
    <row r="1809" spans="1:20" x14ac:dyDescent="0.2">
      <c r="A1809" s="85"/>
      <c r="B1809" s="85"/>
      <c r="C1809" s="85"/>
      <c r="D1809" s="85"/>
      <c r="E1809" s="85"/>
      <c r="F1809" s="85"/>
      <c r="G1809" s="85"/>
      <c r="H1809" s="85"/>
      <c r="K1809" s="63"/>
      <c r="L1809" s="63"/>
      <c r="M1809" s="63"/>
      <c r="N1809" s="63"/>
      <c r="O1809" s="63"/>
      <c r="P1809" s="63"/>
      <c r="Q1809" s="63"/>
      <c r="R1809" s="63"/>
      <c r="S1809" s="63"/>
      <c r="T1809" s="63"/>
    </row>
    <row r="1810" spans="1:20" x14ac:dyDescent="0.2">
      <c r="A1810" s="85"/>
      <c r="B1810" s="85"/>
      <c r="C1810" s="85"/>
      <c r="D1810" s="85"/>
      <c r="E1810" s="85"/>
      <c r="F1810" s="85"/>
      <c r="G1810" s="85"/>
      <c r="H1810" s="85"/>
      <c r="K1810" s="63"/>
      <c r="L1810" s="63"/>
      <c r="M1810" s="63"/>
      <c r="N1810" s="63"/>
      <c r="O1810" s="63"/>
      <c r="P1810" s="63"/>
      <c r="Q1810" s="63"/>
      <c r="R1810" s="63"/>
      <c r="S1810" s="63"/>
      <c r="T1810" s="63"/>
    </row>
    <row r="1811" spans="1:20" x14ac:dyDescent="0.2">
      <c r="A1811" s="85"/>
      <c r="B1811" s="85"/>
      <c r="C1811" s="85"/>
      <c r="D1811" s="85"/>
      <c r="E1811" s="85"/>
      <c r="F1811" s="85"/>
      <c r="G1811" s="85"/>
      <c r="H1811" s="85"/>
      <c r="K1811" s="63"/>
      <c r="L1811" s="63"/>
      <c r="M1811" s="63"/>
      <c r="N1811" s="63"/>
      <c r="O1811" s="63"/>
      <c r="P1811" s="63"/>
      <c r="Q1811" s="63"/>
      <c r="R1811" s="63"/>
      <c r="S1811" s="63"/>
      <c r="T1811" s="63"/>
    </row>
    <row r="1812" spans="1:20" x14ac:dyDescent="0.2">
      <c r="A1812" s="85"/>
      <c r="B1812" s="85"/>
      <c r="C1812" s="85"/>
      <c r="D1812" s="85"/>
      <c r="E1812" s="85"/>
      <c r="F1812" s="85"/>
      <c r="G1812" s="85"/>
      <c r="H1812" s="85"/>
      <c r="K1812" s="63"/>
      <c r="L1812" s="63"/>
      <c r="M1812" s="63"/>
      <c r="N1812" s="63"/>
      <c r="O1812" s="63"/>
      <c r="P1812" s="63"/>
      <c r="Q1812" s="63"/>
      <c r="R1812" s="63"/>
      <c r="S1812" s="63"/>
      <c r="T1812" s="63"/>
    </row>
    <row r="1813" spans="1:20" x14ac:dyDescent="0.2">
      <c r="A1813" s="85"/>
      <c r="B1813" s="85"/>
      <c r="C1813" s="85"/>
      <c r="D1813" s="85"/>
      <c r="E1813" s="85"/>
      <c r="F1813" s="85"/>
      <c r="G1813" s="85"/>
      <c r="H1813" s="85"/>
      <c r="K1813" s="63"/>
      <c r="L1813" s="63"/>
      <c r="M1813" s="63"/>
      <c r="N1813" s="63"/>
      <c r="O1813" s="63"/>
      <c r="P1813" s="63"/>
      <c r="Q1813" s="63"/>
      <c r="R1813" s="63"/>
      <c r="S1813" s="63"/>
      <c r="T1813" s="63"/>
    </row>
    <row r="1814" spans="1:20" x14ac:dyDescent="0.2">
      <c r="A1814" s="85"/>
      <c r="B1814" s="85"/>
      <c r="C1814" s="85"/>
      <c r="D1814" s="85"/>
      <c r="E1814" s="85"/>
      <c r="F1814" s="85"/>
      <c r="G1814" s="85"/>
      <c r="H1814" s="85"/>
      <c r="K1814" s="63"/>
      <c r="L1814" s="63"/>
      <c r="M1814" s="63"/>
      <c r="N1814" s="63"/>
      <c r="O1814" s="63"/>
      <c r="P1814" s="63"/>
      <c r="Q1814" s="63"/>
      <c r="R1814" s="63"/>
      <c r="S1814" s="63"/>
      <c r="T1814" s="63"/>
    </row>
    <row r="1815" spans="1:20" x14ac:dyDescent="0.2">
      <c r="A1815" s="85"/>
      <c r="B1815" s="85"/>
      <c r="C1815" s="85"/>
      <c r="D1815" s="85"/>
      <c r="E1815" s="85"/>
      <c r="F1815" s="85"/>
      <c r="G1815" s="85"/>
      <c r="H1815" s="85"/>
      <c r="K1815" s="63"/>
      <c r="L1815" s="63"/>
      <c r="M1815" s="63"/>
      <c r="N1815" s="63"/>
      <c r="O1815" s="63"/>
      <c r="P1815" s="63"/>
      <c r="Q1815" s="63"/>
      <c r="R1815" s="63"/>
      <c r="S1815" s="63"/>
      <c r="T1815" s="63"/>
    </row>
    <row r="1816" spans="1:20" x14ac:dyDescent="0.2">
      <c r="A1816" s="85"/>
      <c r="B1816" s="85"/>
      <c r="C1816" s="85"/>
      <c r="D1816" s="85"/>
      <c r="E1816" s="85"/>
      <c r="F1816" s="85"/>
      <c r="G1816" s="85"/>
      <c r="H1816" s="85"/>
      <c r="K1816" s="63"/>
      <c r="L1816" s="63"/>
      <c r="M1816" s="63"/>
      <c r="N1816" s="63"/>
      <c r="O1816" s="63"/>
      <c r="P1816" s="63"/>
      <c r="Q1816" s="63"/>
      <c r="R1816" s="63"/>
      <c r="S1816" s="63"/>
      <c r="T1816" s="63"/>
    </row>
    <row r="1817" spans="1:20" x14ac:dyDescent="0.2">
      <c r="A1817" s="85"/>
      <c r="B1817" s="85"/>
      <c r="C1817" s="85"/>
      <c r="D1817" s="85"/>
      <c r="E1817" s="85"/>
      <c r="F1817" s="85"/>
      <c r="G1817" s="85"/>
      <c r="H1817" s="85"/>
      <c r="K1817" s="63"/>
      <c r="L1817" s="63"/>
      <c r="M1817" s="63"/>
      <c r="N1817" s="63"/>
      <c r="O1817" s="63"/>
      <c r="P1817" s="63"/>
      <c r="Q1817" s="63"/>
      <c r="R1817" s="63"/>
      <c r="S1817" s="63"/>
      <c r="T1817" s="63"/>
    </row>
    <row r="1818" spans="1:20" x14ac:dyDescent="0.2">
      <c r="A1818" s="85"/>
      <c r="B1818" s="85"/>
      <c r="C1818" s="85"/>
      <c r="D1818" s="85"/>
      <c r="E1818" s="85"/>
      <c r="F1818" s="85"/>
      <c r="G1818" s="85"/>
      <c r="H1818" s="85"/>
      <c r="K1818" s="63"/>
      <c r="L1818" s="63"/>
      <c r="M1818" s="63"/>
      <c r="N1818" s="63"/>
      <c r="O1818" s="63"/>
      <c r="P1818" s="63"/>
      <c r="Q1818" s="63"/>
      <c r="R1818" s="63"/>
      <c r="S1818" s="63"/>
      <c r="T1818" s="63"/>
    </row>
    <row r="1819" spans="1:20" x14ac:dyDescent="0.2">
      <c r="A1819" s="85"/>
      <c r="B1819" s="85"/>
      <c r="C1819" s="85"/>
      <c r="D1819" s="85"/>
      <c r="E1819" s="85"/>
      <c r="F1819" s="85"/>
      <c r="G1819" s="85"/>
      <c r="H1819" s="85"/>
      <c r="K1819" s="63"/>
      <c r="L1819" s="63"/>
      <c r="M1819" s="63"/>
      <c r="N1819" s="63"/>
      <c r="O1819" s="63"/>
      <c r="P1819" s="63"/>
      <c r="Q1819" s="63"/>
      <c r="R1819" s="63"/>
      <c r="S1819" s="63"/>
      <c r="T1819" s="63"/>
    </row>
    <row r="1820" spans="1:20" x14ac:dyDescent="0.2">
      <c r="A1820" s="85"/>
      <c r="B1820" s="85"/>
      <c r="C1820" s="85"/>
      <c r="D1820" s="85"/>
      <c r="E1820" s="85"/>
      <c r="F1820" s="85"/>
      <c r="G1820" s="85"/>
      <c r="H1820" s="85"/>
      <c r="K1820" s="63"/>
      <c r="L1820" s="63"/>
      <c r="M1820" s="63"/>
      <c r="N1820" s="63"/>
      <c r="O1820" s="63"/>
      <c r="P1820" s="63"/>
      <c r="Q1820" s="63"/>
      <c r="R1820" s="63"/>
      <c r="S1820" s="63"/>
      <c r="T1820" s="63"/>
    </row>
    <row r="1821" spans="1:20" x14ac:dyDescent="0.2">
      <c r="A1821" s="85"/>
      <c r="B1821" s="85"/>
      <c r="C1821" s="85"/>
      <c r="D1821" s="85"/>
      <c r="E1821" s="85"/>
      <c r="F1821" s="85"/>
      <c r="G1821" s="85"/>
      <c r="H1821" s="85"/>
      <c r="K1821" s="63"/>
      <c r="L1821" s="63"/>
      <c r="M1821" s="63"/>
      <c r="N1821" s="63"/>
      <c r="O1821" s="63"/>
      <c r="P1821" s="63"/>
      <c r="Q1821" s="63"/>
      <c r="R1821" s="63"/>
      <c r="S1821" s="63"/>
      <c r="T1821" s="63"/>
    </row>
    <row r="1822" spans="1:20" x14ac:dyDescent="0.2">
      <c r="A1822" s="85"/>
      <c r="B1822" s="85"/>
      <c r="C1822" s="85"/>
      <c r="D1822" s="85"/>
      <c r="E1822" s="85"/>
      <c r="F1822" s="85"/>
      <c r="G1822" s="85"/>
      <c r="H1822" s="85"/>
      <c r="K1822" s="63"/>
      <c r="L1822" s="63"/>
      <c r="M1822" s="63"/>
      <c r="N1822" s="63"/>
      <c r="O1822" s="63"/>
      <c r="P1822" s="63"/>
      <c r="Q1822" s="63"/>
      <c r="R1822" s="63"/>
      <c r="S1822" s="63"/>
      <c r="T1822" s="63"/>
    </row>
    <row r="1823" spans="1:20" x14ac:dyDescent="0.2">
      <c r="A1823" s="85"/>
      <c r="B1823" s="85"/>
      <c r="C1823" s="85"/>
      <c r="D1823" s="85"/>
      <c r="E1823" s="85"/>
      <c r="F1823" s="85"/>
      <c r="G1823" s="85"/>
      <c r="H1823" s="85"/>
      <c r="K1823" s="63"/>
      <c r="L1823" s="63"/>
      <c r="M1823" s="63"/>
      <c r="N1823" s="63"/>
      <c r="O1823" s="63"/>
      <c r="P1823" s="63"/>
      <c r="Q1823" s="63"/>
      <c r="R1823" s="63"/>
      <c r="S1823" s="63"/>
      <c r="T1823" s="63"/>
    </row>
    <row r="1824" spans="1:20" x14ac:dyDescent="0.2">
      <c r="A1824" s="85"/>
      <c r="B1824" s="85"/>
      <c r="C1824" s="85"/>
      <c r="D1824" s="85"/>
      <c r="E1824" s="85"/>
      <c r="F1824" s="85"/>
      <c r="G1824" s="85"/>
      <c r="H1824" s="85"/>
      <c r="K1824" s="63"/>
      <c r="L1824" s="63"/>
      <c r="M1824" s="63"/>
      <c r="N1824" s="63"/>
      <c r="O1824" s="63"/>
      <c r="P1824" s="63"/>
      <c r="Q1824" s="63"/>
      <c r="R1824" s="63"/>
      <c r="S1824" s="63"/>
      <c r="T1824" s="63"/>
    </row>
    <row r="1825" spans="1:20" x14ac:dyDescent="0.2">
      <c r="A1825" s="85"/>
      <c r="B1825" s="85"/>
      <c r="C1825" s="85"/>
      <c r="D1825" s="85"/>
      <c r="E1825" s="85"/>
      <c r="F1825" s="85"/>
      <c r="G1825" s="85"/>
      <c r="H1825" s="85"/>
      <c r="K1825" s="63"/>
      <c r="L1825" s="63"/>
      <c r="M1825" s="63"/>
      <c r="N1825" s="63"/>
      <c r="O1825" s="63"/>
      <c r="P1825" s="63"/>
      <c r="Q1825" s="63"/>
      <c r="R1825" s="63"/>
      <c r="S1825" s="63"/>
      <c r="T1825" s="63"/>
    </row>
    <row r="1826" spans="1:20" x14ac:dyDescent="0.2">
      <c r="A1826" s="85"/>
      <c r="B1826" s="85"/>
      <c r="C1826" s="85"/>
      <c r="D1826" s="85"/>
      <c r="E1826" s="85"/>
      <c r="F1826" s="85"/>
      <c r="G1826" s="85"/>
      <c r="H1826" s="85"/>
      <c r="K1826" s="63"/>
      <c r="L1826" s="63"/>
      <c r="M1826" s="63"/>
      <c r="N1826" s="63"/>
      <c r="O1826" s="63"/>
      <c r="P1826" s="63"/>
      <c r="Q1826" s="63"/>
      <c r="R1826" s="63"/>
      <c r="S1826" s="63"/>
      <c r="T1826" s="63"/>
    </row>
    <row r="1827" spans="1:20" x14ac:dyDescent="0.2">
      <c r="A1827" s="85"/>
      <c r="B1827" s="85"/>
      <c r="C1827" s="85"/>
      <c r="D1827" s="85"/>
      <c r="E1827" s="85"/>
      <c r="F1827" s="85"/>
      <c r="G1827" s="85"/>
      <c r="H1827" s="85"/>
      <c r="K1827" s="63"/>
      <c r="L1827" s="63"/>
      <c r="M1827" s="63"/>
      <c r="N1827" s="63"/>
      <c r="O1827" s="63"/>
      <c r="P1827" s="63"/>
      <c r="Q1827" s="63"/>
      <c r="R1827" s="63"/>
      <c r="S1827" s="63"/>
      <c r="T1827" s="63"/>
    </row>
    <row r="1828" spans="1:20" x14ac:dyDescent="0.2">
      <c r="A1828" s="85"/>
      <c r="B1828" s="85"/>
      <c r="C1828" s="85"/>
      <c r="D1828" s="85"/>
      <c r="E1828" s="85"/>
      <c r="F1828" s="85"/>
      <c r="G1828" s="85"/>
      <c r="H1828" s="85"/>
      <c r="K1828" s="63"/>
      <c r="L1828" s="63"/>
      <c r="M1828" s="63"/>
      <c r="N1828" s="63"/>
      <c r="O1828" s="63"/>
      <c r="P1828" s="63"/>
      <c r="Q1828" s="63"/>
      <c r="R1828" s="63"/>
      <c r="S1828" s="63"/>
      <c r="T1828" s="63"/>
    </row>
    <row r="1829" spans="1:20" x14ac:dyDescent="0.2">
      <c r="A1829" s="85"/>
      <c r="B1829" s="85"/>
      <c r="C1829" s="85"/>
      <c r="D1829" s="85"/>
      <c r="E1829" s="85"/>
      <c r="F1829" s="85"/>
      <c r="G1829" s="85"/>
      <c r="H1829" s="85"/>
      <c r="K1829" s="63"/>
      <c r="L1829" s="63"/>
      <c r="M1829" s="63"/>
      <c r="N1829" s="63"/>
      <c r="O1829" s="63"/>
      <c r="P1829" s="63"/>
      <c r="Q1829" s="63"/>
      <c r="R1829" s="63"/>
      <c r="S1829" s="63"/>
      <c r="T1829" s="63"/>
    </row>
    <row r="1830" spans="1:20" x14ac:dyDescent="0.2">
      <c r="A1830" s="85"/>
      <c r="B1830" s="85"/>
      <c r="C1830" s="85"/>
      <c r="D1830" s="85"/>
      <c r="E1830" s="85"/>
      <c r="F1830" s="85"/>
      <c r="G1830" s="85"/>
      <c r="H1830" s="85"/>
      <c r="K1830" s="63"/>
      <c r="L1830" s="63"/>
      <c r="M1830" s="63"/>
      <c r="N1830" s="63"/>
      <c r="O1830" s="63"/>
      <c r="P1830" s="63"/>
      <c r="Q1830" s="63"/>
      <c r="R1830" s="63"/>
      <c r="S1830" s="63"/>
      <c r="T1830" s="63"/>
    </row>
    <row r="1831" spans="1:20" x14ac:dyDescent="0.2">
      <c r="A1831" s="85"/>
      <c r="B1831" s="85"/>
      <c r="C1831" s="85"/>
      <c r="D1831" s="85"/>
      <c r="E1831" s="85"/>
      <c r="F1831" s="85"/>
      <c r="G1831" s="85"/>
      <c r="H1831" s="85"/>
      <c r="K1831" s="63"/>
      <c r="L1831" s="63"/>
      <c r="M1831" s="63"/>
      <c r="N1831" s="63"/>
      <c r="O1831" s="63"/>
      <c r="P1831" s="63"/>
      <c r="Q1831" s="63"/>
      <c r="R1831" s="63"/>
      <c r="S1831" s="63"/>
      <c r="T1831" s="63"/>
    </row>
    <row r="1832" spans="1:20" x14ac:dyDescent="0.2">
      <c r="A1832" s="85"/>
      <c r="B1832" s="85"/>
      <c r="C1832" s="85"/>
      <c r="D1832" s="85"/>
      <c r="E1832" s="85"/>
      <c r="F1832" s="85"/>
      <c r="G1832" s="85"/>
      <c r="H1832" s="85"/>
      <c r="K1832" s="63"/>
      <c r="L1832" s="63"/>
      <c r="M1832" s="63"/>
      <c r="N1832" s="63"/>
      <c r="O1832" s="63"/>
      <c r="P1832" s="63"/>
      <c r="Q1832" s="63"/>
      <c r="R1832" s="63"/>
      <c r="S1832" s="63"/>
      <c r="T1832" s="63"/>
    </row>
    <row r="1833" spans="1:20" x14ac:dyDescent="0.2">
      <c r="A1833" s="85"/>
      <c r="B1833" s="85"/>
      <c r="C1833" s="85"/>
      <c r="D1833" s="85"/>
      <c r="E1833" s="85"/>
      <c r="F1833" s="85"/>
      <c r="G1833" s="85"/>
      <c r="H1833" s="85"/>
      <c r="K1833" s="63"/>
      <c r="L1833" s="63"/>
      <c r="M1833" s="63"/>
      <c r="N1833" s="63"/>
      <c r="O1833" s="63"/>
      <c r="P1833" s="63"/>
      <c r="Q1833" s="63"/>
      <c r="R1833" s="63"/>
      <c r="S1833" s="63"/>
      <c r="T1833" s="63"/>
    </row>
    <row r="1834" spans="1:20" x14ac:dyDescent="0.2">
      <c r="A1834" s="85"/>
      <c r="B1834" s="85"/>
      <c r="C1834" s="85"/>
      <c r="D1834" s="85"/>
      <c r="E1834" s="85"/>
      <c r="F1834" s="85"/>
      <c r="G1834" s="85"/>
      <c r="H1834" s="85"/>
      <c r="K1834" s="63"/>
      <c r="L1834" s="63"/>
      <c r="M1834" s="63"/>
      <c r="N1834" s="63"/>
      <c r="O1834" s="63"/>
      <c r="P1834" s="63"/>
      <c r="Q1834" s="63"/>
      <c r="R1834" s="63"/>
      <c r="S1834" s="63"/>
      <c r="T1834" s="63"/>
    </row>
    <row r="1835" spans="1:20" x14ac:dyDescent="0.2">
      <c r="A1835" s="85"/>
      <c r="B1835" s="85"/>
      <c r="C1835" s="85"/>
      <c r="D1835" s="85"/>
      <c r="E1835" s="85"/>
      <c r="F1835" s="85"/>
      <c r="G1835" s="85"/>
      <c r="H1835" s="85"/>
      <c r="K1835" s="63"/>
      <c r="L1835" s="63"/>
      <c r="M1835" s="63"/>
      <c r="N1835" s="63"/>
      <c r="O1835" s="63"/>
      <c r="P1835" s="63"/>
      <c r="Q1835" s="63"/>
      <c r="R1835" s="63"/>
      <c r="S1835" s="63"/>
      <c r="T1835" s="63"/>
    </row>
    <row r="1836" spans="1:20" x14ac:dyDescent="0.2">
      <c r="A1836" s="85"/>
      <c r="B1836" s="85"/>
      <c r="C1836" s="85"/>
      <c r="D1836" s="85"/>
      <c r="E1836" s="85"/>
      <c r="F1836" s="85"/>
      <c r="G1836" s="85"/>
      <c r="H1836" s="85"/>
      <c r="K1836" s="63"/>
      <c r="L1836" s="63"/>
      <c r="M1836" s="63"/>
      <c r="N1836" s="63"/>
      <c r="O1836" s="63"/>
      <c r="P1836" s="63"/>
      <c r="Q1836" s="63"/>
      <c r="R1836" s="63"/>
      <c r="S1836" s="63"/>
      <c r="T1836" s="63"/>
    </row>
    <row r="1837" spans="1:20" x14ac:dyDescent="0.2">
      <c r="A1837" s="85"/>
      <c r="B1837" s="85"/>
      <c r="C1837" s="85"/>
      <c r="D1837" s="85"/>
      <c r="E1837" s="85"/>
      <c r="F1837" s="85"/>
      <c r="G1837" s="85"/>
      <c r="H1837" s="85"/>
      <c r="K1837" s="63"/>
      <c r="L1837" s="63"/>
      <c r="M1837" s="63"/>
      <c r="N1837" s="63"/>
      <c r="O1837" s="63"/>
      <c r="P1837" s="63"/>
      <c r="Q1837" s="63"/>
      <c r="R1837" s="63"/>
      <c r="S1837" s="63"/>
      <c r="T1837" s="63"/>
    </row>
    <row r="1838" spans="1:20" x14ac:dyDescent="0.2">
      <c r="A1838" s="85"/>
      <c r="B1838" s="85"/>
      <c r="C1838" s="85"/>
      <c r="D1838" s="85"/>
      <c r="E1838" s="85"/>
      <c r="F1838" s="85"/>
      <c r="G1838" s="85"/>
      <c r="H1838" s="85"/>
      <c r="K1838" s="63"/>
      <c r="L1838" s="63"/>
      <c r="M1838" s="63"/>
      <c r="N1838" s="63"/>
      <c r="O1838" s="63"/>
      <c r="P1838" s="63"/>
      <c r="Q1838" s="63"/>
      <c r="R1838" s="63"/>
      <c r="S1838" s="63"/>
      <c r="T1838" s="63"/>
    </row>
    <row r="1839" spans="1:20" x14ac:dyDescent="0.2">
      <c r="A1839" s="85"/>
      <c r="B1839" s="85"/>
      <c r="C1839" s="85"/>
      <c r="D1839" s="85"/>
      <c r="E1839" s="85"/>
      <c r="F1839" s="85"/>
      <c r="G1839" s="85"/>
      <c r="H1839" s="85"/>
      <c r="K1839" s="63"/>
      <c r="L1839" s="63"/>
      <c r="M1839" s="63"/>
      <c r="N1839" s="63"/>
      <c r="O1839" s="63"/>
      <c r="P1839" s="63"/>
      <c r="Q1839" s="63"/>
      <c r="R1839" s="63"/>
      <c r="S1839" s="63"/>
      <c r="T1839" s="63"/>
    </row>
    <row r="1840" spans="1:20" x14ac:dyDescent="0.2">
      <c r="A1840" s="85"/>
      <c r="B1840" s="85"/>
      <c r="C1840" s="85"/>
      <c r="D1840" s="85"/>
      <c r="E1840" s="85"/>
      <c r="F1840" s="85"/>
      <c r="G1840" s="85"/>
      <c r="H1840" s="85"/>
      <c r="K1840" s="63"/>
      <c r="L1840" s="63"/>
      <c r="M1840" s="63"/>
      <c r="N1840" s="63"/>
      <c r="O1840" s="63"/>
      <c r="P1840" s="63"/>
      <c r="Q1840" s="63"/>
      <c r="R1840" s="63"/>
      <c r="S1840" s="63"/>
      <c r="T1840" s="63"/>
    </row>
    <row r="1841" spans="1:20" x14ac:dyDescent="0.2">
      <c r="A1841" s="85"/>
      <c r="B1841" s="85"/>
      <c r="C1841" s="85"/>
      <c r="D1841" s="85"/>
      <c r="E1841" s="85"/>
      <c r="F1841" s="85"/>
      <c r="G1841" s="85"/>
      <c r="H1841" s="85"/>
      <c r="K1841" s="63"/>
      <c r="L1841" s="63"/>
      <c r="M1841" s="63"/>
      <c r="N1841" s="63"/>
      <c r="O1841" s="63"/>
      <c r="P1841" s="63"/>
      <c r="Q1841" s="63"/>
      <c r="R1841" s="63"/>
      <c r="S1841" s="63"/>
      <c r="T1841" s="63"/>
    </row>
    <row r="1842" spans="1:20" x14ac:dyDescent="0.2">
      <c r="A1842" s="85"/>
      <c r="B1842" s="85"/>
      <c r="C1842" s="85"/>
      <c r="D1842" s="85"/>
      <c r="E1842" s="85"/>
      <c r="F1842" s="85"/>
      <c r="G1842" s="85"/>
      <c r="H1842" s="85"/>
      <c r="K1842" s="63"/>
      <c r="L1842" s="63"/>
      <c r="M1842" s="63"/>
      <c r="N1842" s="63"/>
      <c r="O1842" s="63"/>
      <c r="P1842" s="63"/>
      <c r="Q1842" s="63"/>
      <c r="R1842" s="63"/>
      <c r="S1842" s="63"/>
      <c r="T1842" s="63"/>
    </row>
    <row r="1843" spans="1:20" x14ac:dyDescent="0.2">
      <c r="A1843" s="85"/>
      <c r="B1843" s="85"/>
      <c r="C1843" s="85"/>
      <c r="D1843" s="85"/>
      <c r="E1843" s="85"/>
      <c r="F1843" s="85"/>
      <c r="G1843" s="85"/>
      <c r="H1843" s="85"/>
      <c r="K1843" s="63"/>
      <c r="L1843" s="63"/>
      <c r="M1843" s="63"/>
      <c r="N1843" s="63"/>
      <c r="O1843" s="63"/>
      <c r="P1843" s="63"/>
      <c r="Q1843" s="63"/>
      <c r="R1843" s="63"/>
      <c r="S1843" s="63"/>
      <c r="T1843" s="63"/>
    </row>
    <row r="1844" spans="1:20" x14ac:dyDescent="0.2">
      <c r="A1844" s="85"/>
      <c r="B1844" s="85"/>
      <c r="C1844" s="85"/>
      <c r="D1844" s="85"/>
      <c r="E1844" s="85"/>
      <c r="F1844" s="85"/>
      <c r="G1844" s="85"/>
      <c r="H1844" s="85"/>
      <c r="K1844" s="63"/>
      <c r="L1844" s="63"/>
      <c r="M1844" s="63"/>
      <c r="N1844" s="63"/>
      <c r="O1844" s="63"/>
      <c r="P1844" s="63"/>
      <c r="Q1844" s="63"/>
      <c r="R1844" s="63"/>
      <c r="S1844" s="63"/>
      <c r="T1844" s="63"/>
    </row>
    <row r="1845" spans="1:20" x14ac:dyDescent="0.2">
      <c r="A1845" s="85"/>
      <c r="B1845" s="85"/>
      <c r="C1845" s="85"/>
      <c r="D1845" s="85"/>
      <c r="E1845" s="85"/>
      <c r="F1845" s="85"/>
      <c r="G1845" s="85"/>
      <c r="H1845" s="85"/>
      <c r="K1845" s="63"/>
      <c r="L1845" s="63"/>
      <c r="M1845" s="63"/>
      <c r="N1845" s="63"/>
      <c r="O1845" s="63"/>
      <c r="P1845" s="63"/>
      <c r="Q1845" s="63"/>
      <c r="R1845" s="63"/>
      <c r="S1845" s="63"/>
      <c r="T1845" s="63"/>
    </row>
    <row r="1846" spans="1:20" x14ac:dyDescent="0.2">
      <c r="A1846" s="85"/>
      <c r="B1846" s="85"/>
      <c r="C1846" s="85"/>
      <c r="D1846" s="85"/>
      <c r="E1846" s="85"/>
      <c r="F1846" s="85"/>
      <c r="G1846" s="85"/>
      <c r="H1846" s="85"/>
      <c r="K1846" s="63"/>
      <c r="L1846" s="63"/>
      <c r="M1846" s="63"/>
      <c r="N1846" s="63"/>
      <c r="O1846" s="63"/>
      <c r="P1846" s="63"/>
      <c r="Q1846" s="63"/>
      <c r="R1846" s="63"/>
      <c r="S1846" s="63"/>
      <c r="T1846" s="63"/>
    </row>
    <row r="1847" spans="1:20" x14ac:dyDescent="0.2">
      <c r="A1847" s="85"/>
      <c r="B1847" s="85"/>
      <c r="C1847" s="85"/>
      <c r="D1847" s="85"/>
      <c r="E1847" s="85"/>
      <c r="F1847" s="85"/>
      <c r="G1847" s="85"/>
      <c r="H1847" s="85"/>
      <c r="K1847" s="63"/>
      <c r="L1847" s="63"/>
      <c r="M1847" s="63"/>
      <c r="N1847" s="63"/>
      <c r="O1847" s="63"/>
      <c r="P1847" s="63"/>
      <c r="Q1847" s="63"/>
      <c r="R1847" s="63"/>
      <c r="S1847" s="63"/>
      <c r="T1847" s="63"/>
    </row>
    <row r="1848" spans="1:20" x14ac:dyDescent="0.2">
      <c r="A1848" s="85"/>
      <c r="B1848" s="85"/>
      <c r="C1848" s="85"/>
      <c r="D1848" s="85"/>
      <c r="E1848" s="85"/>
      <c r="F1848" s="85"/>
      <c r="G1848" s="85"/>
      <c r="H1848" s="85"/>
      <c r="K1848" s="63"/>
      <c r="L1848" s="63"/>
      <c r="M1848" s="63"/>
      <c r="N1848" s="63"/>
      <c r="O1848" s="63"/>
      <c r="P1848" s="63"/>
      <c r="Q1848" s="63"/>
      <c r="R1848" s="63"/>
      <c r="S1848" s="63"/>
      <c r="T1848" s="63"/>
    </row>
    <row r="1849" spans="1:20" x14ac:dyDescent="0.2">
      <c r="A1849" s="85"/>
      <c r="B1849" s="85"/>
      <c r="C1849" s="85"/>
      <c r="D1849" s="85"/>
      <c r="E1849" s="85"/>
      <c r="F1849" s="85"/>
      <c r="G1849" s="85"/>
      <c r="H1849" s="85"/>
      <c r="K1849" s="63"/>
      <c r="L1849" s="63"/>
      <c r="M1849" s="63"/>
      <c r="N1849" s="63"/>
      <c r="O1849" s="63"/>
      <c r="P1849" s="63"/>
      <c r="Q1849" s="63"/>
      <c r="R1849" s="63"/>
      <c r="S1849" s="63"/>
      <c r="T1849" s="63"/>
    </row>
    <row r="1850" spans="1:20" x14ac:dyDescent="0.2">
      <c r="A1850" s="85"/>
      <c r="B1850" s="85"/>
      <c r="C1850" s="85"/>
      <c r="D1850" s="85"/>
      <c r="E1850" s="85"/>
      <c r="F1850" s="85"/>
      <c r="G1850" s="85"/>
      <c r="H1850" s="85"/>
      <c r="K1850" s="63"/>
      <c r="L1850" s="63"/>
      <c r="M1850" s="63"/>
      <c r="N1850" s="63"/>
      <c r="O1850" s="63"/>
      <c r="P1850" s="63"/>
      <c r="Q1850" s="63"/>
      <c r="R1850" s="63"/>
      <c r="S1850" s="63"/>
      <c r="T1850" s="63"/>
    </row>
    <row r="1851" spans="1:20" x14ac:dyDescent="0.2">
      <c r="A1851" s="85"/>
      <c r="B1851" s="85"/>
      <c r="C1851" s="85"/>
      <c r="D1851" s="85"/>
      <c r="E1851" s="85"/>
      <c r="F1851" s="85"/>
      <c r="G1851" s="85"/>
      <c r="H1851" s="85"/>
      <c r="K1851" s="63"/>
      <c r="L1851" s="63"/>
      <c r="M1851" s="63"/>
      <c r="N1851" s="63"/>
      <c r="O1851" s="63"/>
      <c r="P1851" s="63"/>
      <c r="Q1851" s="63"/>
      <c r="R1851" s="63"/>
      <c r="S1851" s="63"/>
      <c r="T1851" s="63"/>
    </row>
    <row r="1852" spans="1:20" x14ac:dyDescent="0.2">
      <c r="A1852" s="85"/>
      <c r="B1852" s="85"/>
      <c r="C1852" s="85"/>
      <c r="D1852" s="85"/>
      <c r="E1852" s="85"/>
      <c r="F1852" s="85"/>
      <c r="G1852" s="85"/>
      <c r="H1852" s="85"/>
      <c r="K1852" s="63"/>
      <c r="L1852" s="63"/>
      <c r="M1852" s="63"/>
      <c r="N1852" s="63"/>
      <c r="O1852" s="63"/>
      <c r="P1852" s="63"/>
      <c r="Q1852" s="63"/>
      <c r="R1852" s="63"/>
      <c r="S1852" s="63"/>
      <c r="T1852" s="63"/>
    </row>
    <row r="1853" spans="1:20" x14ac:dyDescent="0.2">
      <c r="A1853" s="85"/>
      <c r="B1853" s="85"/>
      <c r="C1853" s="85"/>
      <c r="D1853" s="85"/>
      <c r="E1853" s="85"/>
      <c r="F1853" s="85"/>
      <c r="G1853" s="85"/>
      <c r="H1853" s="85"/>
      <c r="K1853" s="63"/>
      <c r="L1853" s="63"/>
      <c r="M1853" s="63"/>
      <c r="N1853" s="63"/>
      <c r="O1853" s="63"/>
      <c r="P1853" s="63"/>
      <c r="Q1853" s="63"/>
      <c r="R1853" s="63"/>
      <c r="S1853" s="63"/>
      <c r="T1853" s="63"/>
    </row>
    <row r="1854" spans="1:20" x14ac:dyDescent="0.2">
      <c r="A1854" s="85"/>
      <c r="B1854" s="85"/>
      <c r="C1854" s="85"/>
      <c r="D1854" s="85"/>
      <c r="E1854" s="85"/>
      <c r="F1854" s="85"/>
      <c r="G1854" s="85"/>
      <c r="H1854" s="85"/>
      <c r="K1854" s="63"/>
      <c r="L1854" s="63"/>
      <c r="M1854" s="63"/>
      <c r="N1854" s="63"/>
      <c r="O1854" s="63"/>
      <c r="P1854" s="63"/>
      <c r="Q1854" s="63"/>
      <c r="R1854" s="63"/>
      <c r="S1854" s="63"/>
      <c r="T1854" s="63"/>
    </row>
    <row r="1855" spans="1:20" x14ac:dyDescent="0.2">
      <c r="A1855" s="85"/>
      <c r="B1855" s="85"/>
      <c r="C1855" s="85"/>
      <c r="D1855" s="85"/>
      <c r="E1855" s="85"/>
      <c r="F1855" s="85"/>
      <c r="G1855" s="85"/>
      <c r="H1855" s="85"/>
      <c r="K1855" s="63"/>
      <c r="L1855" s="63"/>
      <c r="M1855" s="63"/>
      <c r="N1855" s="63"/>
      <c r="O1855" s="63"/>
      <c r="P1855" s="63"/>
      <c r="Q1855" s="63"/>
      <c r="R1855" s="63"/>
      <c r="S1855" s="63"/>
      <c r="T1855" s="63"/>
    </row>
    <row r="1856" spans="1:20" x14ac:dyDescent="0.2">
      <c r="A1856" s="85"/>
      <c r="B1856" s="85"/>
      <c r="C1856" s="85"/>
      <c r="D1856" s="85"/>
      <c r="E1856" s="85"/>
      <c r="F1856" s="85"/>
      <c r="G1856" s="85"/>
      <c r="H1856" s="85"/>
      <c r="K1856" s="63"/>
      <c r="L1856" s="63"/>
      <c r="M1856" s="63"/>
      <c r="N1856" s="63"/>
      <c r="O1856" s="63"/>
      <c r="P1856" s="63"/>
      <c r="Q1856" s="63"/>
      <c r="R1856" s="63"/>
      <c r="S1856" s="63"/>
      <c r="T1856" s="63"/>
    </row>
    <row r="1857" spans="1:20" x14ac:dyDescent="0.2">
      <c r="A1857" s="85"/>
      <c r="B1857" s="85"/>
      <c r="C1857" s="85"/>
      <c r="D1857" s="85"/>
      <c r="E1857" s="85"/>
      <c r="F1857" s="85"/>
      <c r="G1857" s="85"/>
      <c r="H1857" s="85"/>
      <c r="K1857" s="63"/>
      <c r="L1857" s="63"/>
      <c r="M1857" s="63"/>
      <c r="N1857" s="63"/>
      <c r="O1857" s="63"/>
      <c r="P1857" s="63"/>
      <c r="Q1857" s="63"/>
      <c r="R1857" s="63"/>
      <c r="S1857" s="63"/>
      <c r="T1857" s="63"/>
    </row>
    <row r="1858" spans="1:20" x14ac:dyDescent="0.2">
      <c r="A1858" s="85"/>
      <c r="B1858" s="85"/>
      <c r="C1858" s="85"/>
      <c r="D1858" s="85"/>
      <c r="E1858" s="85"/>
      <c r="F1858" s="85"/>
      <c r="G1858" s="85"/>
      <c r="H1858" s="85"/>
      <c r="K1858" s="63"/>
      <c r="L1858" s="63"/>
      <c r="M1858" s="63"/>
      <c r="N1858" s="63"/>
      <c r="O1858" s="63"/>
      <c r="P1858" s="63"/>
      <c r="Q1858" s="63"/>
      <c r="R1858" s="63"/>
      <c r="S1858" s="63"/>
      <c r="T1858" s="63"/>
    </row>
    <row r="1859" spans="1:20" x14ac:dyDescent="0.2">
      <c r="A1859" s="85"/>
      <c r="B1859" s="85"/>
      <c r="C1859" s="85"/>
      <c r="D1859" s="85"/>
      <c r="E1859" s="85"/>
      <c r="F1859" s="85"/>
      <c r="G1859" s="85"/>
      <c r="H1859" s="85"/>
      <c r="K1859" s="63"/>
      <c r="L1859" s="63"/>
      <c r="M1859" s="63"/>
      <c r="N1859" s="63"/>
      <c r="O1859" s="63"/>
      <c r="P1859" s="63"/>
      <c r="Q1859" s="63"/>
      <c r="R1859" s="63"/>
      <c r="S1859" s="63"/>
      <c r="T1859" s="63"/>
    </row>
    <row r="1860" spans="1:20" x14ac:dyDescent="0.2">
      <c r="A1860" s="85"/>
      <c r="B1860" s="85"/>
      <c r="C1860" s="85"/>
      <c r="D1860" s="85"/>
      <c r="E1860" s="85"/>
      <c r="F1860" s="85"/>
      <c r="G1860" s="85"/>
      <c r="H1860" s="85"/>
      <c r="K1860" s="63"/>
      <c r="L1860" s="63"/>
      <c r="M1860" s="63"/>
      <c r="N1860" s="63"/>
      <c r="O1860" s="63"/>
      <c r="P1860" s="63"/>
      <c r="Q1860" s="63"/>
      <c r="R1860" s="63"/>
      <c r="S1860" s="63"/>
      <c r="T1860" s="63"/>
    </row>
    <row r="1861" spans="1:20" x14ac:dyDescent="0.2">
      <c r="A1861" s="85"/>
      <c r="B1861" s="85"/>
      <c r="C1861" s="85"/>
      <c r="D1861" s="85"/>
      <c r="E1861" s="85"/>
      <c r="F1861" s="85"/>
      <c r="G1861" s="85"/>
      <c r="H1861" s="85"/>
      <c r="K1861" s="63"/>
      <c r="L1861" s="63"/>
      <c r="M1861" s="63"/>
      <c r="N1861" s="63"/>
      <c r="O1861" s="63"/>
      <c r="P1861" s="63"/>
      <c r="Q1861" s="63"/>
      <c r="R1861" s="63"/>
      <c r="S1861" s="63"/>
      <c r="T1861" s="63"/>
    </row>
    <row r="1862" spans="1:20" x14ac:dyDescent="0.2">
      <c r="A1862" s="85"/>
      <c r="B1862" s="85"/>
      <c r="C1862" s="85"/>
      <c r="D1862" s="85"/>
      <c r="E1862" s="85"/>
      <c r="F1862" s="85"/>
      <c r="G1862" s="85"/>
      <c r="H1862" s="85"/>
      <c r="K1862" s="63"/>
      <c r="L1862" s="63"/>
      <c r="M1862" s="63"/>
      <c r="N1862" s="63"/>
      <c r="O1862" s="63"/>
      <c r="P1862" s="63"/>
      <c r="Q1862" s="63"/>
      <c r="R1862" s="63"/>
      <c r="S1862" s="63"/>
      <c r="T1862" s="63"/>
    </row>
    <row r="1863" spans="1:20" x14ac:dyDescent="0.2">
      <c r="A1863" s="85"/>
      <c r="B1863" s="85"/>
      <c r="C1863" s="85"/>
      <c r="D1863" s="85"/>
      <c r="E1863" s="85"/>
      <c r="F1863" s="85"/>
      <c r="G1863" s="85"/>
      <c r="H1863" s="85"/>
      <c r="K1863" s="63"/>
      <c r="L1863" s="63"/>
      <c r="M1863" s="63"/>
      <c r="N1863" s="63"/>
      <c r="O1863" s="63"/>
      <c r="P1863" s="63"/>
      <c r="Q1863" s="63"/>
      <c r="R1863" s="63"/>
      <c r="S1863" s="63"/>
      <c r="T1863" s="63"/>
    </row>
    <row r="1864" spans="1:20" x14ac:dyDescent="0.2">
      <c r="A1864" s="85"/>
      <c r="B1864" s="85"/>
      <c r="C1864" s="85"/>
      <c r="D1864" s="85"/>
      <c r="E1864" s="85"/>
      <c r="F1864" s="85"/>
      <c r="G1864" s="85"/>
      <c r="H1864" s="85"/>
      <c r="K1864" s="63"/>
      <c r="L1864" s="63"/>
      <c r="M1864" s="63"/>
      <c r="N1864" s="63"/>
      <c r="O1864" s="63"/>
      <c r="P1864" s="63"/>
      <c r="Q1864" s="63"/>
      <c r="R1864" s="63"/>
      <c r="S1864" s="63"/>
      <c r="T1864" s="63"/>
    </row>
    <row r="1865" spans="1:20" x14ac:dyDescent="0.2">
      <c r="A1865" s="85"/>
      <c r="B1865" s="85"/>
      <c r="C1865" s="85"/>
      <c r="D1865" s="85"/>
      <c r="E1865" s="85"/>
      <c r="F1865" s="85"/>
      <c r="G1865" s="85"/>
      <c r="H1865" s="85"/>
      <c r="K1865" s="63"/>
      <c r="L1865" s="63"/>
      <c r="M1865" s="63"/>
      <c r="N1865" s="63"/>
      <c r="O1865" s="63"/>
      <c r="P1865" s="63"/>
      <c r="Q1865" s="63"/>
      <c r="R1865" s="63"/>
      <c r="S1865" s="63"/>
      <c r="T1865" s="63"/>
    </row>
    <row r="1866" spans="1:20" x14ac:dyDescent="0.2">
      <c r="A1866" s="85"/>
      <c r="B1866" s="85"/>
      <c r="C1866" s="85"/>
      <c r="D1866" s="85"/>
      <c r="E1866" s="85"/>
      <c r="F1866" s="85"/>
      <c r="G1866" s="85"/>
      <c r="H1866" s="85"/>
      <c r="K1866" s="63"/>
      <c r="L1866" s="63"/>
      <c r="M1866" s="63"/>
      <c r="N1866" s="63"/>
      <c r="O1866" s="63"/>
      <c r="P1866" s="63"/>
      <c r="Q1866" s="63"/>
      <c r="R1866" s="63"/>
      <c r="S1866" s="63"/>
      <c r="T1866" s="63"/>
    </row>
    <row r="1867" spans="1:20" x14ac:dyDescent="0.2">
      <c r="A1867" s="85"/>
      <c r="B1867" s="85"/>
      <c r="C1867" s="85"/>
      <c r="D1867" s="85"/>
      <c r="E1867" s="85"/>
      <c r="F1867" s="85"/>
      <c r="G1867" s="85"/>
      <c r="H1867" s="85"/>
      <c r="K1867" s="63"/>
      <c r="L1867" s="63"/>
      <c r="M1867" s="63"/>
      <c r="N1867" s="63"/>
      <c r="O1867" s="63"/>
      <c r="P1867" s="63"/>
      <c r="Q1867" s="63"/>
      <c r="R1867" s="63"/>
      <c r="S1867" s="63"/>
      <c r="T1867" s="63"/>
    </row>
    <row r="1868" spans="1:20" x14ac:dyDescent="0.2">
      <c r="A1868" s="85"/>
      <c r="B1868" s="85"/>
      <c r="C1868" s="85"/>
      <c r="D1868" s="85"/>
      <c r="E1868" s="85"/>
      <c r="F1868" s="85"/>
      <c r="G1868" s="85"/>
      <c r="H1868" s="85"/>
      <c r="K1868" s="63"/>
      <c r="L1868" s="63"/>
      <c r="M1868" s="63"/>
      <c r="N1868" s="63"/>
      <c r="O1868" s="63"/>
      <c r="P1868" s="63"/>
      <c r="Q1868" s="63"/>
      <c r="R1868" s="63"/>
      <c r="S1868" s="63"/>
      <c r="T1868" s="63"/>
    </row>
    <row r="1869" spans="1:20" x14ac:dyDescent="0.2">
      <c r="A1869" s="85"/>
      <c r="B1869" s="85"/>
      <c r="C1869" s="85"/>
      <c r="D1869" s="85"/>
      <c r="E1869" s="85"/>
      <c r="F1869" s="85"/>
      <c r="G1869" s="85"/>
      <c r="H1869" s="85"/>
      <c r="K1869" s="63"/>
      <c r="L1869" s="63"/>
      <c r="M1869" s="63"/>
      <c r="N1869" s="63"/>
      <c r="O1869" s="63"/>
      <c r="P1869" s="63"/>
      <c r="Q1869" s="63"/>
      <c r="R1869" s="63"/>
      <c r="S1869" s="63"/>
      <c r="T1869" s="63"/>
    </row>
    <row r="1870" spans="1:20" x14ac:dyDescent="0.2">
      <c r="A1870" s="85"/>
      <c r="B1870" s="85"/>
      <c r="C1870" s="85"/>
      <c r="D1870" s="85"/>
      <c r="E1870" s="85"/>
      <c r="F1870" s="85"/>
      <c r="G1870" s="85"/>
      <c r="H1870" s="85"/>
      <c r="K1870" s="63"/>
      <c r="L1870" s="63"/>
      <c r="M1870" s="63"/>
      <c r="N1870" s="63"/>
      <c r="O1870" s="63"/>
      <c r="P1870" s="63"/>
      <c r="Q1870" s="63"/>
      <c r="R1870" s="63"/>
      <c r="S1870" s="63"/>
      <c r="T1870" s="63"/>
    </row>
    <row r="1871" spans="1:20" x14ac:dyDescent="0.2">
      <c r="A1871" s="85"/>
      <c r="B1871" s="85"/>
      <c r="C1871" s="85"/>
      <c r="D1871" s="85"/>
      <c r="E1871" s="85"/>
      <c r="F1871" s="85"/>
      <c r="G1871" s="85"/>
      <c r="H1871" s="85"/>
      <c r="K1871" s="63"/>
      <c r="L1871" s="63"/>
      <c r="M1871" s="63"/>
      <c r="N1871" s="63"/>
      <c r="O1871" s="63"/>
      <c r="P1871" s="63"/>
      <c r="Q1871" s="63"/>
      <c r="R1871" s="63"/>
      <c r="S1871" s="63"/>
      <c r="T1871" s="63"/>
    </row>
    <row r="1872" spans="1:20" x14ac:dyDescent="0.2">
      <c r="A1872" s="85"/>
      <c r="B1872" s="85"/>
      <c r="C1872" s="85"/>
      <c r="D1872" s="85"/>
      <c r="E1872" s="85"/>
      <c r="F1872" s="85"/>
      <c r="G1872" s="85"/>
      <c r="H1872" s="85"/>
      <c r="K1872" s="63"/>
      <c r="L1872" s="63"/>
      <c r="M1872" s="63"/>
      <c r="N1872" s="63"/>
      <c r="O1872" s="63"/>
      <c r="P1872" s="63"/>
      <c r="Q1872" s="63"/>
      <c r="R1872" s="63"/>
      <c r="S1872" s="63"/>
      <c r="T1872" s="63"/>
    </row>
    <row r="1873" spans="1:20" x14ac:dyDescent="0.2">
      <c r="A1873" s="85"/>
      <c r="B1873" s="85"/>
      <c r="C1873" s="85"/>
      <c r="D1873" s="85"/>
      <c r="E1873" s="85"/>
      <c r="F1873" s="85"/>
      <c r="G1873" s="85"/>
      <c r="H1873" s="85"/>
      <c r="K1873" s="63"/>
      <c r="L1873" s="63"/>
      <c r="M1873" s="63"/>
      <c r="N1873" s="63"/>
      <c r="O1873" s="63"/>
      <c r="P1873" s="63"/>
      <c r="Q1873" s="63"/>
      <c r="R1873" s="63"/>
      <c r="S1873" s="63"/>
      <c r="T1873" s="63"/>
    </row>
    <row r="1874" spans="1:20" x14ac:dyDescent="0.2">
      <c r="A1874" s="85"/>
      <c r="B1874" s="85"/>
      <c r="C1874" s="85"/>
      <c r="D1874" s="85"/>
      <c r="E1874" s="85"/>
      <c r="F1874" s="85"/>
      <c r="G1874" s="85"/>
      <c r="H1874" s="85"/>
      <c r="K1874" s="63"/>
      <c r="L1874" s="63"/>
      <c r="M1874" s="63"/>
      <c r="N1874" s="63"/>
      <c r="O1874" s="63"/>
      <c r="P1874" s="63"/>
      <c r="Q1874" s="63"/>
      <c r="R1874" s="63"/>
      <c r="S1874" s="63"/>
      <c r="T1874" s="63"/>
    </row>
    <row r="1875" spans="1:20" x14ac:dyDescent="0.2">
      <c r="A1875" s="85"/>
      <c r="B1875" s="85"/>
      <c r="C1875" s="85"/>
      <c r="D1875" s="85"/>
      <c r="E1875" s="85"/>
      <c r="F1875" s="85"/>
      <c r="G1875" s="85"/>
      <c r="H1875" s="85"/>
      <c r="K1875" s="63"/>
      <c r="L1875" s="63"/>
      <c r="M1875" s="63"/>
      <c r="N1875" s="63"/>
      <c r="O1875" s="63"/>
      <c r="P1875" s="63"/>
      <c r="Q1875" s="63"/>
      <c r="R1875" s="63"/>
      <c r="S1875" s="63"/>
      <c r="T1875" s="63"/>
    </row>
    <row r="1876" spans="1:20" x14ac:dyDescent="0.2">
      <c r="A1876" s="85"/>
      <c r="B1876" s="85"/>
      <c r="C1876" s="85"/>
      <c r="D1876" s="85"/>
      <c r="E1876" s="85"/>
      <c r="F1876" s="85"/>
      <c r="G1876" s="85"/>
      <c r="H1876" s="85"/>
      <c r="K1876" s="63"/>
      <c r="L1876" s="63"/>
      <c r="M1876" s="63"/>
      <c r="N1876" s="63"/>
      <c r="O1876" s="63"/>
      <c r="P1876" s="63"/>
      <c r="Q1876" s="63"/>
      <c r="R1876" s="63"/>
      <c r="S1876" s="63"/>
      <c r="T1876" s="63"/>
    </row>
    <row r="1877" spans="1:20" x14ac:dyDescent="0.2">
      <c r="A1877" s="85"/>
      <c r="B1877" s="85"/>
      <c r="C1877" s="85"/>
      <c r="D1877" s="85"/>
      <c r="E1877" s="85"/>
      <c r="F1877" s="85"/>
      <c r="G1877" s="85"/>
      <c r="H1877" s="85"/>
      <c r="K1877" s="63"/>
      <c r="L1877" s="63"/>
      <c r="M1877" s="63"/>
      <c r="N1877" s="63"/>
      <c r="O1877" s="63"/>
      <c r="P1877" s="63"/>
      <c r="Q1877" s="63"/>
      <c r="R1877" s="63"/>
      <c r="S1877" s="63"/>
      <c r="T1877" s="63"/>
    </row>
    <row r="1878" spans="1:20" x14ac:dyDescent="0.2">
      <c r="A1878" s="85"/>
      <c r="B1878" s="85"/>
      <c r="C1878" s="85"/>
      <c r="D1878" s="85"/>
      <c r="E1878" s="85"/>
      <c r="F1878" s="85"/>
      <c r="G1878" s="85"/>
      <c r="H1878" s="85"/>
      <c r="K1878" s="63"/>
      <c r="L1878" s="63"/>
      <c r="M1878" s="63"/>
      <c r="N1878" s="63"/>
      <c r="O1878" s="63"/>
      <c r="P1878" s="63"/>
      <c r="Q1878" s="63"/>
      <c r="R1878" s="63"/>
      <c r="S1878" s="63"/>
      <c r="T1878" s="63"/>
    </row>
    <row r="1879" spans="1:20" x14ac:dyDescent="0.2">
      <c r="A1879" s="85"/>
      <c r="B1879" s="85"/>
      <c r="C1879" s="85"/>
      <c r="D1879" s="85"/>
      <c r="E1879" s="85"/>
      <c r="F1879" s="85"/>
      <c r="G1879" s="85"/>
      <c r="H1879" s="85"/>
      <c r="K1879" s="63"/>
      <c r="L1879" s="63"/>
      <c r="M1879" s="63"/>
      <c r="N1879" s="63"/>
      <c r="O1879" s="63"/>
      <c r="P1879" s="63"/>
      <c r="Q1879" s="63"/>
      <c r="R1879" s="63"/>
      <c r="S1879" s="63"/>
      <c r="T1879" s="63"/>
    </row>
    <row r="1880" spans="1:20" x14ac:dyDescent="0.2">
      <c r="A1880" s="85"/>
      <c r="B1880" s="85"/>
      <c r="C1880" s="85"/>
      <c r="D1880" s="85"/>
      <c r="E1880" s="85"/>
      <c r="F1880" s="85"/>
      <c r="G1880" s="85"/>
      <c r="H1880" s="85"/>
      <c r="K1880" s="63"/>
      <c r="L1880" s="63"/>
      <c r="M1880" s="63"/>
      <c r="N1880" s="63"/>
      <c r="O1880" s="63"/>
      <c r="P1880" s="63"/>
      <c r="Q1880" s="63"/>
      <c r="R1880" s="63"/>
      <c r="S1880" s="63"/>
      <c r="T1880" s="63"/>
    </row>
    <row r="1881" spans="1:20" x14ac:dyDescent="0.2">
      <c r="A1881" s="85"/>
      <c r="B1881" s="85"/>
      <c r="C1881" s="85"/>
      <c r="D1881" s="85"/>
      <c r="E1881" s="85"/>
      <c r="F1881" s="85"/>
      <c r="G1881" s="85"/>
      <c r="H1881" s="85"/>
      <c r="K1881" s="63"/>
      <c r="L1881" s="63"/>
      <c r="M1881" s="63"/>
      <c r="N1881" s="63"/>
      <c r="O1881" s="63"/>
      <c r="P1881" s="63"/>
      <c r="Q1881" s="63"/>
      <c r="R1881" s="63"/>
      <c r="S1881" s="63"/>
      <c r="T1881" s="63"/>
    </row>
    <row r="1882" spans="1:20" x14ac:dyDescent="0.2">
      <c r="A1882" s="85"/>
      <c r="B1882" s="85"/>
      <c r="C1882" s="85"/>
      <c r="D1882" s="85"/>
      <c r="E1882" s="85"/>
      <c r="F1882" s="85"/>
      <c r="G1882" s="85"/>
      <c r="H1882" s="85"/>
      <c r="K1882" s="63"/>
      <c r="L1882" s="63"/>
      <c r="M1882" s="63"/>
      <c r="N1882" s="63"/>
      <c r="O1882" s="63"/>
      <c r="P1882" s="63"/>
      <c r="Q1882" s="63"/>
      <c r="R1882" s="63"/>
      <c r="S1882" s="63"/>
      <c r="T1882" s="63"/>
    </row>
    <row r="1883" spans="1:20" x14ac:dyDescent="0.2">
      <c r="A1883" s="85"/>
      <c r="B1883" s="85"/>
      <c r="C1883" s="85"/>
      <c r="D1883" s="85"/>
      <c r="E1883" s="85"/>
      <c r="F1883" s="85"/>
      <c r="G1883" s="85"/>
      <c r="H1883" s="85"/>
      <c r="K1883" s="63"/>
      <c r="L1883" s="63"/>
      <c r="M1883" s="63"/>
      <c r="N1883" s="63"/>
      <c r="O1883" s="63"/>
      <c r="P1883" s="63"/>
      <c r="Q1883" s="63"/>
      <c r="R1883" s="63"/>
      <c r="S1883" s="63"/>
      <c r="T1883" s="63"/>
    </row>
    <row r="1884" spans="1:20" x14ac:dyDescent="0.2">
      <c r="A1884" s="85"/>
      <c r="B1884" s="85"/>
      <c r="C1884" s="85"/>
      <c r="D1884" s="85"/>
      <c r="E1884" s="85"/>
      <c r="F1884" s="85"/>
      <c r="G1884" s="85"/>
      <c r="H1884" s="85"/>
      <c r="K1884" s="63"/>
      <c r="L1884" s="63"/>
      <c r="M1884" s="63"/>
      <c r="N1884" s="63"/>
      <c r="O1884" s="63"/>
      <c r="P1884" s="63"/>
      <c r="Q1884" s="63"/>
      <c r="R1884" s="63"/>
      <c r="S1884" s="63"/>
      <c r="T1884" s="63"/>
    </row>
    <row r="1885" spans="1:20" x14ac:dyDescent="0.2">
      <c r="A1885" s="85"/>
      <c r="B1885" s="85"/>
      <c r="C1885" s="85"/>
      <c r="D1885" s="85"/>
      <c r="E1885" s="85"/>
      <c r="F1885" s="85"/>
      <c r="G1885" s="85"/>
      <c r="H1885" s="85"/>
      <c r="K1885" s="63"/>
      <c r="L1885" s="63"/>
      <c r="M1885" s="63"/>
      <c r="N1885" s="63"/>
      <c r="O1885" s="63"/>
      <c r="P1885" s="63"/>
      <c r="Q1885" s="63"/>
      <c r="R1885" s="63"/>
      <c r="S1885" s="63"/>
      <c r="T1885" s="63"/>
    </row>
    <row r="1886" spans="1:20" x14ac:dyDescent="0.2">
      <c r="A1886" s="85"/>
      <c r="B1886" s="85"/>
      <c r="C1886" s="85"/>
      <c r="D1886" s="85"/>
      <c r="E1886" s="85"/>
      <c r="F1886" s="85"/>
      <c r="G1886" s="85"/>
      <c r="H1886" s="85"/>
      <c r="K1886" s="63"/>
      <c r="L1886" s="63"/>
      <c r="M1886" s="63"/>
      <c r="N1886" s="63"/>
      <c r="O1886" s="63"/>
      <c r="P1886" s="63"/>
      <c r="Q1886" s="63"/>
      <c r="R1886" s="63"/>
      <c r="S1886" s="63"/>
      <c r="T1886" s="63"/>
    </row>
    <row r="1887" spans="1:20" x14ac:dyDescent="0.2">
      <c r="A1887" s="85"/>
      <c r="B1887" s="85"/>
      <c r="C1887" s="85"/>
      <c r="D1887" s="85"/>
      <c r="E1887" s="85"/>
      <c r="F1887" s="85"/>
      <c r="G1887" s="85"/>
      <c r="H1887" s="85"/>
      <c r="K1887" s="63"/>
      <c r="L1887" s="63"/>
      <c r="M1887" s="63"/>
      <c r="N1887" s="63"/>
      <c r="O1887" s="63"/>
      <c r="P1887" s="63"/>
      <c r="Q1887" s="63"/>
      <c r="R1887" s="63"/>
      <c r="S1887" s="63"/>
      <c r="T1887" s="63"/>
    </row>
    <row r="1888" spans="1:20" x14ac:dyDescent="0.2">
      <c r="A1888" s="85"/>
      <c r="B1888" s="85"/>
      <c r="C1888" s="85"/>
      <c r="D1888" s="85"/>
      <c r="E1888" s="85"/>
      <c r="F1888" s="85"/>
      <c r="G1888" s="85"/>
      <c r="H1888" s="85"/>
      <c r="K1888" s="63"/>
      <c r="L1888" s="63"/>
      <c r="M1888" s="63"/>
      <c r="N1888" s="63"/>
      <c r="O1888" s="63"/>
      <c r="P1888" s="63"/>
      <c r="Q1888" s="63"/>
      <c r="R1888" s="63"/>
      <c r="S1888" s="63"/>
      <c r="T1888" s="63"/>
    </row>
    <row r="1889" spans="1:20" x14ac:dyDescent="0.2">
      <c r="A1889" s="85"/>
      <c r="B1889" s="85"/>
      <c r="C1889" s="85"/>
      <c r="D1889" s="85"/>
      <c r="E1889" s="85"/>
      <c r="F1889" s="85"/>
      <c r="G1889" s="85"/>
      <c r="H1889" s="85"/>
      <c r="K1889" s="63"/>
      <c r="L1889" s="63"/>
      <c r="M1889" s="63"/>
      <c r="N1889" s="63"/>
      <c r="O1889" s="63"/>
      <c r="P1889" s="63"/>
      <c r="Q1889" s="63"/>
      <c r="R1889" s="63"/>
      <c r="S1889" s="63"/>
      <c r="T1889" s="63"/>
    </row>
    <row r="1890" spans="1:20" x14ac:dyDescent="0.2">
      <c r="A1890" s="85"/>
      <c r="B1890" s="85"/>
      <c r="C1890" s="85"/>
      <c r="D1890" s="85"/>
      <c r="E1890" s="85"/>
      <c r="F1890" s="85"/>
      <c r="G1890" s="85"/>
      <c r="H1890" s="85"/>
      <c r="K1890" s="63"/>
      <c r="L1890" s="63"/>
      <c r="M1890" s="63"/>
      <c r="N1890" s="63"/>
      <c r="O1890" s="63"/>
      <c r="P1890" s="63"/>
      <c r="Q1890" s="63"/>
      <c r="R1890" s="63"/>
      <c r="S1890" s="63"/>
      <c r="T1890" s="63"/>
    </row>
    <row r="1891" spans="1:20" x14ac:dyDescent="0.2">
      <c r="A1891" s="85"/>
      <c r="B1891" s="85"/>
      <c r="C1891" s="85"/>
      <c r="D1891" s="85"/>
      <c r="E1891" s="85"/>
      <c r="F1891" s="85"/>
      <c r="G1891" s="85"/>
      <c r="H1891" s="85"/>
      <c r="K1891" s="63"/>
      <c r="L1891" s="63"/>
      <c r="M1891" s="63"/>
      <c r="N1891" s="63"/>
      <c r="O1891" s="63"/>
      <c r="P1891" s="63"/>
      <c r="Q1891" s="63"/>
      <c r="R1891" s="63"/>
      <c r="S1891" s="63"/>
      <c r="T1891" s="63"/>
    </row>
    <row r="1892" spans="1:20" x14ac:dyDescent="0.2">
      <c r="A1892" s="85"/>
      <c r="B1892" s="85"/>
      <c r="C1892" s="85"/>
      <c r="D1892" s="85"/>
      <c r="E1892" s="85"/>
      <c r="F1892" s="85"/>
      <c r="G1892" s="85"/>
      <c r="H1892" s="85"/>
      <c r="K1892" s="63"/>
      <c r="L1892" s="63"/>
      <c r="M1892" s="63"/>
      <c r="N1892" s="63"/>
      <c r="O1892" s="63"/>
      <c r="P1892" s="63"/>
      <c r="Q1892" s="63"/>
      <c r="R1892" s="63"/>
      <c r="S1892" s="63"/>
      <c r="T1892" s="63"/>
    </row>
    <row r="1893" spans="1:20" x14ac:dyDescent="0.2">
      <c r="A1893" s="85"/>
      <c r="B1893" s="85"/>
      <c r="C1893" s="85"/>
      <c r="D1893" s="85"/>
      <c r="E1893" s="85"/>
      <c r="F1893" s="85"/>
      <c r="G1893" s="85"/>
      <c r="H1893" s="85"/>
      <c r="K1893" s="63"/>
      <c r="L1893" s="63"/>
      <c r="M1893" s="63"/>
      <c r="N1893" s="63"/>
      <c r="O1893" s="63"/>
      <c r="P1893" s="63"/>
      <c r="Q1893" s="63"/>
      <c r="R1893" s="63"/>
      <c r="S1893" s="63"/>
      <c r="T1893" s="63"/>
    </row>
    <row r="1894" spans="1:20" x14ac:dyDescent="0.2">
      <c r="A1894" s="85"/>
      <c r="B1894" s="85"/>
      <c r="C1894" s="85"/>
      <c r="D1894" s="85"/>
      <c r="E1894" s="85"/>
      <c r="F1894" s="85"/>
      <c r="G1894" s="85"/>
      <c r="H1894" s="85"/>
      <c r="K1894" s="63"/>
      <c r="L1894" s="63"/>
      <c r="M1894" s="63"/>
      <c r="N1894" s="63"/>
      <c r="O1894" s="63"/>
      <c r="P1894" s="63"/>
      <c r="Q1894" s="63"/>
      <c r="R1894" s="63"/>
      <c r="S1894" s="63"/>
      <c r="T1894" s="63"/>
    </row>
    <row r="1895" spans="1:20" x14ac:dyDescent="0.2">
      <c r="A1895" s="85"/>
      <c r="B1895" s="85"/>
      <c r="C1895" s="85"/>
      <c r="D1895" s="85"/>
      <c r="E1895" s="85"/>
      <c r="F1895" s="85"/>
      <c r="G1895" s="85"/>
      <c r="H1895" s="85"/>
      <c r="K1895" s="63"/>
      <c r="L1895" s="63"/>
      <c r="M1895" s="63"/>
      <c r="N1895" s="63"/>
      <c r="O1895" s="63"/>
      <c r="P1895" s="63"/>
      <c r="Q1895" s="63"/>
      <c r="R1895" s="63"/>
      <c r="S1895" s="63"/>
      <c r="T1895" s="63"/>
    </row>
    <row r="1896" spans="1:20" x14ac:dyDescent="0.2">
      <c r="A1896" s="85"/>
      <c r="B1896" s="85"/>
      <c r="C1896" s="85"/>
      <c r="D1896" s="85"/>
      <c r="E1896" s="85"/>
      <c r="F1896" s="85"/>
      <c r="G1896" s="85"/>
      <c r="H1896" s="85"/>
      <c r="K1896" s="63"/>
      <c r="L1896" s="63"/>
      <c r="M1896" s="63"/>
      <c r="N1896" s="63"/>
      <c r="O1896" s="63"/>
      <c r="P1896" s="63"/>
      <c r="Q1896" s="63"/>
      <c r="R1896" s="63"/>
      <c r="S1896" s="63"/>
      <c r="T1896" s="63"/>
    </row>
    <row r="1897" spans="1:20" x14ac:dyDescent="0.2">
      <c r="A1897" s="85"/>
      <c r="B1897" s="85"/>
      <c r="C1897" s="85"/>
      <c r="D1897" s="85"/>
      <c r="E1897" s="85"/>
      <c r="F1897" s="85"/>
      <c r="G1897" s="85"/>
      <c r="H1897" s="85"/>
      <c r="K1897" s="63"/>
      <c r="L1897" s="63"/>
      <c r="M1897" s="63"/>
      <c r="N1897" s="63"/>
      <c r="O1897" s="63"/>
      <c r="P1897" s="63"/>
      <c r="Q1897" s="63"/>
      <c r="R1897" s="63"/>
      <c r="S1897" s="63"/>
      <c r="T1897" s="63"/>
    </row>
    <row r="1898" spans="1:20" x14ac:dyDescent="0.2">
      <c r="A1898" s="85"/>
      <c r="B1898" s="85"/>
      <c r="C1898" s="85"/>
      <c r="D1898" s="85"/>
      <c r="E1898" s="85"/>
      <c r="F1898" s="85"/>
      <c r="G1898" s="85"/>
      <c r="H1898" s="85"/>
      <c r="K1898" s="63"/>
      <c r="L1898" s="63"/>
      <c r="M1898" s="63"/>
      <c r="N1898" s="63"/>
      <c r="O1898" s="63"/>
      <c r="P1898" s="63"/>
      <c r="Q1898" s="63"/>
      <c r="R1898" s="63"/>
      <c r="S1898" s="63"/>
      <c r="T1898" s="63"/>
    </row>
    <row r="1899" spans="1:20" x14ac:dyDescent="0.2">
      <c r="A1899" s="85"/>
      <c r="B1899" s="85"/>
      <c r="C1899" s="85"/>
      <c r="D1899" s="85"/>
      <c r="E1899" s="85"/>
      <c r="F1899" s="85"/>
      <c r="G1899" s="85"/>
      <c r="H1899" s="85"/>
      <c r="K1899" s="63"/>
      <c r="L1899" s="63"/>
      <c r="M1899" s="63"/>
      <c r="N1899" s="63"/>
      <c r="O1899" s="63"/>
      <c r="P1899" s="63"/>
      <c r="Q1899" s="63"/>
      <c r="R1899" s="63"/>
      <c r="S1899" s="63"/>
      <c r="T1899" s="63"/>
    </row>
    <row r="1900" spans="1:20" x14ac:dyDescent="0.2">
      <c r="A1900" s="85"/>
      <c r="B1900" s="85"/>
      <c r="C1900" s="85"/>
      <c r="D1900" s="85"/>
      <c r="E1900" s="85"/>
      <c r="F1900" s="85"/>
      <c r="G1900" s="85"/>
      <c r="H1900" s="85"/>
      <c r="K1900" s="63"/>
      <c r="L1900" s="63"/>
      <c r="M1900" s="63"/>
      <c r="N1900" s="63"/>
      <c r="O1900" s="63"/>
      <c r="P1900" s="63"/>
      <c r="Q1900" s="63"/>
      <c r="R1900" s="63"/>
      <c r="S1900" s="63"/>
      <c r="T1900" s="63"/>
    </row>
    <row r="1901" spans="1:20" x14ac:dyDescent="0.2">
      <c r="A1901" s="85"/>
      <c r="B1901" s="85"/>
      <c r="C1901" s="85"/>
      <c r="D1901" s="85"/>
      <c r="E1901" s="85"/>
      <c r="F1901" s="85"/>
      <c r="G1901" s="85"/>
      <c r="H1901" s="85"/>
      <c r="K1901" s="63"/>
      <c r="L1901" s="63"/>
      <c r="M1901" s="63"/>
      <c r="N1901" s="63"/>
      <c r="O1901" s="63"/>
      <c r="P1901" s="63"/>
      <c r="Q1901" s="63"/>
      <c r="R1901" s="63"/>
      <c r="S1901" s="63"/>
      <c r="T1901" s="63"/>
    </row>
    <row r="1902" spans="1:20" x14ac:dyDescent="0.2">
      <c r="A1902" s="85"/>
      <c r="B1902" s="85"/>
      <c r="C1902" s="85"/>
      <c r="D1902" s="85"/>
      <c r="E1902" s="85"/>
      <c r="F1902" s="85"/>
      <c r="G1902" s="85"/>
      <c r="H1902" s="85"/>
      <c r="K1902" s="63"/>
      <c r="L1902" s="63"/>
      <c r="M1902" s="63"/>
      <c r="N1902" s="63"/>
      <c r="O1902" s="63"/>
      <c r="P1902" s="63"/>
      <c r="Q1902" s="63"/>
      <c r="R1902" s="63"/>
      <c r="S1902" s="63"/>
      <c r="T1902" s="63"/>
    </row>
    <row r="1903" spans="1:20" x14ac:dyDescent="0.2">
      <c r="A1903" s="85"/>
      <c r="B1903" s="85"/>
      <c r="C1903" s="85"/>
      <c r="D1903" s="85"/>
      <c r="E1903" s="85"/>
      <c r="F1903" s="85"/>
      <c r="G1903" s="85"/>
      <c r="H1903" s="85"/>
      <c r="K1903" s="63"/>
      <c r="L1903" s="63"/>
      <c r="M1903" s="63"/>
      <c r="N1903" s="63"/>
      <c r="O1903" s="63"/>
      <c r="P1903" s="63"/>
      <c r="Q1903" s="63"/>
      <c r="R1903" s="63"/>
      <c r="S1903" s="63"/>
      <c r="T1903" s="63"/>
    </row>
    <row r="1904" spans="1:20" x14ac:dyDescent="0.2">
      <c r="A1904" s="85"/>
      <c r="B1904" s="85"/>
      <c r="C1904" s="85"/>
      <c r="D1904" s="85"/>
      <c r="E1904" s="85"/>
      <c r="F1904" s="85"/>
      <c r="G1904" s="85"/>
      <c r="H1904" s="85"/>
      <c r="K1904" s="63"/>
      <c r="L1904" s="63"/>
      <c r="M1904" s="63"/>
      <c r="N1904" s="63"/>
      <c r="O1904" s="63"/>
      <c r="P1904" s="63"/>
      <c r="Q1904" s="63"/>
      <c r="R1904" s="63"/>
      <c r="S1904" s="63"/>
      <c r="T1904" s="63"/>
    </row>
    <row r="1905" spans="1:20" x14ac:dyDescent="0.2">
      <c r="A1905" s="85"/>
      <c r="B1905" s="85"/>
      <c r="C1905" s="85"/>
      <c r="D1905" s="85"/>
      <c r="E1905" s="85"/>
      <c r="F1905" s="85"/>
      <c r="G1905" s="85"/>
      <c r="H1905" s="85"/>
      <c r="K1905" s="63"/>
      <c r="L1905" s="63"/>
      <c r="M1905" s="63"/>
      <c r="N1905" s="63"/>
      <c r="O1905" s="63"/>
      <c r="P1905" s="63"/>
      <c r="Q1905" s="63"/>
      <c r="R1905" s="63"/>
      <c r="S1905" s="63"/>
      <c r="T1905" s="63"/>
    </row>
    <row r="1906" spans="1:20" x14ac:dyDescent="0.2">
      <c r="A1906" s="85"/>
      <c r="B1906" s="85"/>
      <c r="C1906" s="85"/>
      <c r="D1906" s="85"/>
      <c r="E1906" s="85"/>
      <c r="F1906" s="85"/>
      <c r="G1906" s="85"/>
      <c r="H1906" s="85"/>
      <c r="K1906" s="63"/>
      <c r="L1906" s="63"/>
      <c r="M1906" s="63"/>
      <c r="N1906" s="63"/>
      <c r="O1906" s="63"/>
      <c r="P1906" s="63"/>
      <c r="Q1906" s="63"/>
      <c r="R1906" s="63"/>
      <c r="S1906" s="63"/>
      <c r="T1906" s="63"/>
    </row>
    <row r="1907" spans="1:20" x14ac:dyDescent="0.2">
      <c r="A1907" s="85"/>
      <c r="B1907" s="85"/>
      <c r="C1907" s="85"/>
      <c r="D1907" s="85"/>
      <c r="E1907" s="85"/>
      <c r="F1907" s="85"/>
      <c r="G1907" s="85"/>
      <c r="H1907" s="85"/>
      <c r="K1907" s="63"/>
      <c r="L1907" s="63"/>
      <c r="M1907" s="63"/>
      <c r="N1907" s="63"/>
      <c r="O1907" s="63"/>
      <c r="P1907" s="63"/>
      <c r="Q1907" s="63"/>
      <c r="R1907" s="63"/>
      <c r="S1907" s="63"/>
      <c r="T1907" s="63"/>
    </row>
    <row r="1908" spans="1:20" x14ac:dyDescent="0.2">
      <c r="A1908" s="85"/>
      <c r="B1908" s="85"/>
      <c r="C1908" s="85"/>
      <c r="D1908" s="85"/>
      <c r="E1908" s="85"/>
      <c r="F1908" s="85"/>
      <c r="G1908" s="85"/>
      <c r="H1908" s="85"/>
      <c r="K1908" s="63"/>
      <c r="L1908" s="63"/>
      <c r="M1908" s="63"/>
      <c r="N1908" s="63"/>
      <c r="O1908" s="63"/>
      <c r="P1908" s="63"/>
      <c r="Q1908" s="63"/>
      <c r="R1908" s="63"/>
      <c r="S1908" s="63"/>
      <c r="T1908" s="63"/>
    </row>
    <row r="1909" spans="1:20" x14ac:dyDescent="0.2">
      <c r="A1909" s="85"/>
      <c r="B1909" s="85"/>
      <c r="C1909" s="85"/>
      <c r="D1909" s="85"/>
      <c r="E1909" s="85"/>
      <c r="F1909" s="85"/>
      <c r="G1909" s="85"/>
      <c r="H1909" s="85"/>
      <c r="K1909" s="63"/>
      <c r="L1909" s="63"/>
      <c r="M1909" s="63"/>
      <c r="N1909" s="63"/>
      <c r="O1909" s="63"/>
      <c r="P1909" s="63"/>
      <c r="Q1909" s="63"/>
      <c r="R1909" s="63"/>
      <c r="S1909" s="63"/>
      <c r="T1909" s="63"/>
    </row>
    <row r="1910" spans="1:20" x14ac:dyDescent="0.2">
      <c r="A1910" s="85"/>
      <c r="B1910" s="85"/>
      <c r="C1910" s="85"/>
      <c r="D1910" s="85"/>
      <c r="E1910" s="85"/>
      <c r="F1910" s="85"/>
      <c r="G1910" s="85"/>
      <c r="H1910" s="85"/>
      <c r="K1910" s="63"/>
      <c r="L1910" s="63"/>
      <c r="M1910" s="63"/>
      <c r="N1910" s="63"/>
      <c r="O1910" s="63"/>
      <c r="P1910" s="63"/>
      <c r="Q1910" s="63"/>
      <c r="R1910" s="63"/>
      <c r="S1910" s="63"/>
      <c r="T1910" s="63"/>
    </row>
    <row r="1911" spans="1:20" x14ac:dyDescent="0.2">
      <c r="A1911" s="85"/>
      <c r="B1911" s="85"/>
      <c r="C1911" s="85"/>
      <c r="D1911" s="85"/>
      <c r="E1911" s="85"/>
      <c r="F1911" s="85"/>
      <c r="G1911" s="85"/>
      <c r="H1911" s="85"/>
      <c r="K1911" s="63"/>
      <c r="L1911" s="63"/>
      <c r="M1911" s="63"/>
      <c r="N1911" s="63"/>
      <c r="O1911" s="63"/>
      <c r="P1911" s="63"/>
      <c r="Q1911" s="63"/>
      <c r="R1911" s="63"/>
      <c r="S1911" s="63"/>
      <c r="T1911" s="63"/>
    </row>
    <row r="1912" spans="1:20" x14ac:dyDescent="0.2">
      <c r="A1912" s="85"/>
      <c r="B1912" s="85"/>
      <c r="C1912" s="85"/>
      <c r="D1912" s="85"/>
      <c r="E1912" s="85"/>
      <c r="F1912" s="85"/>
      <c r="G1912" s="85"/>
      <c r="H1912" s="85"/>
      <c r="K1912" s="63"/>
      <c r="L1912" s="63"/>
      <c r="M1912" s="63"/>
      <c r="N1912" s="63"/>
      <c r="O1912" s="63"/>
      <c r="P1912" s="63"/>
      <c r="Q1912" s="63"/>
      <c r="R1912" s="63"/>
      <c r="S1912" s="63"/>
      <c r="T1912" s="63"/>
    </row>
    <row r="1913" spans="1:20" x14ac:dyDescent="0.2">
      <c r="A1913" s="85"/>
      <c r="B1913" s="85"/>
      <c r="C1913" s="85"/>
      <c r="D1913" s="85"/>
      <c r="E1913" s="85"/>
      <c r="F1913" s="85"/>
      <c r="G1913" s="85"/>
      <c r="H1913" s="85"/>
      <c r="K1913" s="63"/>
      <c r="L1913" s="63"/>
      <c r="M1913" s="63"/>
      <c r="N1913" s="63"/>
      <c r="O1913" s="63"/>
      <c r="P1913" s="63"/>
      <c r="Q1913" s="63"/>
      <c r="R1913" s="63"/>
      <c r="S1913" s="63"/>
      <c r="T1913" s="63"/>
    </row>
    <row r="1914" spans="1:20" x14ac:dyDescent="0.2">
      <c r="A1914" s="85"/>
      <c r="B1914" s="85"/>
      <c r="C1914" s="85"/>
      <c r="D1914" s="85"/>
      <c r="E1914" s="85"/>
      <c r="F1914" s="85"/>
      <c r="G1914" s="85"/>
      <c r="H1914" s="85"/>
      <c r="K1914" s="63"/>
      <c r="L1914" s="63"/>
      <c r="M1914" s="63"/>
      <c r="N1914" s="63"/>
      <c r="O1914" s="63"/>
      <c r="P1914" s="63"/>
      <c r="Q1914" s="63"/>
      <c r="R1914" s="63"/>
      <c r="S1914" s="63"/>
      <c r="T1914" s="63"/>
    </row>
    <row r="1915" spans="1:20" x14ac:dyDescent="0.2">
      <c r="A1915" s="85"/>
      <c r="B1915" s="85"/>
      <c r="C1915" s="85"/>
      <c r="D1915" s="85"/>
      <c r="E1915" s="85"/>
      <c r="F1915" s="85"/>
      <c r="G1915" s="85"/>
      <c r="H1915" s="85"/>
      <c r="K1915" s="63"/>
      <c r="L1915" s="63"/>
      <c r="M1915" s="63"/>
      <c r="N1915" s="63"/>
      <c r="O1915" s="63"/>
      <c r="P1915" s="63"/>
      <c r="Q1915" s="63"/>
      <c r="R1915" s="63"/>
      <c r="S1915" s="63"/>
      <c r="T1915" s="63"/>
    </row>
    <row r="1916" spans="1:20" x14ac:dyDescent="0.2">
      <c r="A1916" s="85"/>
      <c r="B1916" s="85"/>
      <c r="C1916" s="85"/>
      <c r="D1916" s="85"/>
      <c r="E1916" s="85"/>
      <c r="F1916" s="85"/>
      <c r="G1916" s="85"/>
      <c r="H1916" s="85"/>
      <c r="K1916" s="63"/>
      <c r="L1916" s="63"/>
      <c r="M1916" s="63"/>
      <c r="N1916" s="63"/>
      <c r="O1916" s="63"/>
      <c r="P1916" s="63"/>
      <c r="Q1916" s="63"/>
      <c r="R1916" s="63"/>
      <c r="S1916" s="63"/>
      <c r="T1916" s="63"/>
    </row>
    <row r="1917" spans="1:20" x14ac:dyDescent="0.2">
      <c r="A1917" s="85"/>
      <c r="B1917" s="85"/>
      <c r="C1917" s="85"/>
      <c r="D1917" s="85"/>
      <c r="E1917" s="85"/>
      <c r="F1917" s="85"/>
      <c r="G1917" s="85"/>
      <c r="H1917" s="85"/>
      <c r="K1917" s="63"/>
      <c r="L1917" s="63"/>
      <c r="M1917" s="63"/>
      <c r="N1917" s="63"/>
      <c r="O1917" s="63"/>
      <c r="P1917" s="63"/>
      <c r="Q1917" s="63"/>
      <c r="R1917" s="63"/>
      <c r="S1917" s="63"/>
      <c r="T1917" s="63"/>
    </row>
    <row r="1918" spans="1:20" x14ac:dyDescent="0.2">
      <c r="A1918" s="85"/>
      <c r="B1918" s="85"/>
      <c r="C1918" s="85"/>
      <c r="D1918" s="85"/>
      <c r="E1918" s="85"/>
      <c r="F1918" s="85"/>
      <c r="G1918" s="85"/>
      <c r="H1918" s="85"/>
      <c r="K1918" s="63"/>
      <c r="L1918" s="63"/>
      <c r="M1918" s="63"/>
      <c r="N1918" s="63"/>
      <c r="O1918" s="63"/>
      <c r="P1918" s="63"/>
      <c r="Q1918" s="63"/>
      <c r="R1918" s="63"/>
      <c r="S1918" s="63"/>
      <c r="T1918" s="63"/>
    </row>
    <row r="1919" spans="1:20" x14ac:dyDescent="0.2">
      <c r="A1919" s="85"/>
      <c r="B1919" s="85"/>
      <c r="C1919" s="85"/>
      <c r="D1919" s="85"/>
      <c r="E1919" s="85"/>
      <c r="F1919" s="85"/>
      <c r="G1919" s="85"/>
      <c r="H1919" s="85"/>
      <c r="K1919" s="63"/>
      <c r="L1919" s="63"/>
      <c r="M1919" s="63"/>
      <c r="N1919" s="63"/>
      <c r="O1919" s="63"/>
      <c r="P1919" s="63"/>
      <c r="Q1919" s="63"/>
      <c r="R1919" s="63"/>
      <c r="S1919" s="63"/>
      <c r="T1919" s="63"/>
    </row>
    <row r="1920" spans="1:20" x14ac:dyDescent="0.2">
      <c r="A1920" s="85"/>
      <c r="B1920" s="85"/>
      <c r="C1920" s="85"/>
      <c r="D1920" s="85"/>
      <c r="E1920" s="85"/>
      <c r="F1920" s="85"/>
      <c r="G1920" s="85"/>
      <c r="H1920" s="85"/>
      <c r="K1920" s="63"/>
      <c r="L1920" s="63"/>
      <c r="M1920" s="63"/>
      <c r="N1920" s="63"/>
      <c r="O1920" s="63"/>
      <c r="P1920" s="63"/>
      <c r="Q1920" s="63"/>
      <c r="R1920" s="63"/>
      <c r="S1920" s="63"/>
      <c r="T1920" s="63"/>
    </row>
    <row r="1921" spans="1:20" x14ac:dyDescent="0.2">
      <c r="A1921" s="85"/>
      <c r="B1921" s="85"/>
      <c r="C1921" s="85"/>
      <c r="D1921" s="85"/>
      <c r="E1921" s="85"/>
      <c r="F1921" s="85"/>
      <c r="G1921" s="85"/>
      <c r="H1921" s="85"/>
      <c r="K1921" s="63"/>
      <c r="L1921" s="63"/>
      <c r="M1921" s="63"/>
      <c r="N1921" s="63"/>
      <c r="O1921" s="63"/>
      <c r="P1921" s="63"/>
      <c r="Q1921" s="63"/>
      <c r="R1921" s="63"/>
      <c r="S1921" s="63"/>
      <c r="T1921" s="63"/>
    </row>
    <row r="1922" spans="1:20" x14ac:dyDescent="0.2">
      <c r="A1922" s="85"/>
      <c r="B1922" s="85"/>
      <c r="C1922" s="85"/>
      <c r="D1922" s="85"/>
      <c r="E1922" s="85"/>
      <c r="F1922" s="85"/>
      <c r="G1922" s="85"/>
      <c r="H1922" s="85"/>
      <c r="K1922" s="63"/>
      <c r="L1922" s="63"/>
      <c r="M1922" s="63"/>
      <c r="N1922" s="63"/>
      <c r="O1922" s="63"/>
      <c r="P1922" s="63"/>
      <c r="Q1922" s="63"/>
      <c r="R1922" s="63"/>
      <c r="S1922" s="63"/>
      <c r="T1922" s="63"/>
    </row>
    <row r="1923" spans="1:20" x14ac:dyDescent="0.2">
      <c r="A1923" s="85"/>
      <c r="B1923" s="85"/>
      <c r="C1923" s="85"/>
      <c r="D1923" s="85"/>
      <c r="E1923" s="85"/>
      <c r="F1923" s="85"/>
      <c r="G1923" s="85"/>
      <c r="H1923" s="85"/>
      <c r="K1923" s="63"/>
      <c r="L1923" s="63"/>
      <c r="M1923" s="63"/>
      <c r="N1923" s="63"/>
      <c r="O1923" s="63"/>
      <c r="P1923" s="63"/>
      <c r="Q1923" s="63"/>
      <c r="R1923" s="63"/>
      <c r="S1923" s="63"/>
      <c r="T1923" s="63"/>
    </row>
    <row r="1924" spans="1:20" x14ac:dyDescent="0.2">
      <c r="A1924" s="85"/>
      <c r="B1924" s="85"/>
      <c r="C1924" s="85"/>
      <c r="D1924" s="85"/>
      <c r="E1924" s="85"/>
      <c r="F1924" s="85"/>
      <c r="G1924" s="85"/>
      <c r="H1924" s="85"/>
      <c r="K1924" s="63"/>
      <c r="L1924" s="63"/>
      <c r="M1924" s="63"/>
      <c r="N1924" s="63"/>
      <c r="O1924" s="63"/>
      <c r="P1924" s="63"/>
      <c r="Q1924" s="63"/>
      <c r="R1924" s="63"/>
      <c r="S1924" s="63"/>
      <c r="T1924" s="63"/>
    </row>
    <row r="1925" spans="1:20" x14ac:dyDescent="0.2">
      <c r="A1925" s="85"/>
      <c r="B1925" s="85"/>
      <c r="C1925" s="85"/>
      <c r="D1925" s="85"/>
      <c r="E1925" s="85"/>
      <c r="F1925" s="85"/>
      <c r="G1925" s="85"/>
      <c r="H1925" s="85"/>
      <c r="K1925" s="63"/>
      <c r="L1925" s="63"/>
      <c r="M1925" s="63"/>
      <c r="N1925" s="63"/>
      <c r="O1925" s="63"/>
      <c r="P1925" s="63"/>
      <c r="Q1925" s="63"/>
      <c r="R1925" s="63"/>
      <c r="S1925" s="63"/>
      <c r="T1925" s="63"/>
    </row>
    <row r="1926" spans="1:20" x14ac:dyDescent="0.2">
      <c r="A1926" s="85"/>
      <c r="B1926" s="85"/>
      <c r="C1926" s="85"/>
      <c r="D1926" s="85"/>
      <c r="E1926" s="85"/>
      <c r="F1926" s="85"/>
      <c r="G1926" s="85"/>
      <c r="H1926" s="85"/>
      <c r="K1926" s="63"/>
      <c r="L1926" s="63"/>
      <c r="M1926" s="63"/>
      <c r="N1926" s="63"/>
      <c r="O1926" s="63"/>
      <c r="P1926" s="63"/>
      <c r="Q1926" s="63"/>
      <c r="R1926" s="63"/>
      <c r="S1926" s="63"/>
      <c r="T1926" s="63"/>
    </row>
    <row r="1927" spans="1:20" x14ac:dyDescent="0.2">
      <c r="A1927" s="85"/>
      <c r="B1927" s="85"/>
      <c r="C1927" s="85"/>
      <c r="D1927" s="85"/>
      <c r="E1927" s="85"/>
      <c r="F1927" s="85"/>
      <c r="G1927" s="85"/>
      <c r="H1927" s="85"/>
      <c r="K1927" s="63"/>
      <c r="L1927" s="63"/>
      <c r="M1927" s="63"/>
      <c r="N1927" s="63"/>
      <c r="O1927" s="63"/>
      <c r="P1927" s="63"/>
      <c r="Q1927" s="63"/>
      <c r="R1927" s="63"/>
      <c r="S1927" s="63"/>
      <c r="T1927" s="63"/>
    </row>
    <row r="1928" spans="1:20" x14ac:dyDescent="0.2">
      <c r="A1928" s="85"/>
      <c r="B1928" s="85"/>
      <c r="C1928" s="85"/>
      <c r="D1928" s="85"/>
      <c r="E1928" s="85"/>
      <c r="F1928" s="85"/>
      <c r="G1928" s="85"/>
      <c r="H1928" s="85"/>
      <c r="K1928" s="63"/>
      <c r="L1928" s="63"/>
      <c r="M1928" s="63"/>
      <c r="N1928" s="63"/>
      <c r="O1928" s="63"/>
      <c r="P1928" s="63"/>
      <c r="Q1928" s="63"/>
      <c r="R1928" s="63"/>
      <c r="S1928" s="63"/>
      <c r="T1928" s="63"/>
    </row>
    <row r="1929" spans="1:20" x14ac:dyDescent="0.2">
      <c r="A1929" s="85"/>
      <c r="B1929" s="85"/>
      <c r="C1929" s="85"/>
      <c r="D1929" s="85"/>
      <c r="E1929" s="85"/>
      <c r="F1929" s="85"/>
      <c r="G1929" s="85"/>
      <c r="H1929" s="85"/>
      <c r="K1929" s="63"/>
      <c r="L1929" s="63"/>
      <c r="M1929" s="63"/>
      <c r="N1929" s="63"/>
      <c r="O1929" s="63"/>
      <c r="P1929" s="63"/>
      <c r="Q1929" s="63"/>
      <c r="R1929" s="63"/>
      <c r="S1929" s="63"/>
      <c r="T1929" s="63"/>
    </row>
    <row r="1930" spans="1:20" x14ac:dyDescent="0.2">
      <c r="A1930" s="85"/>
      <c r="B1930" s="85"/>
      <c r="C1930" s="85"/>
      <c r="D1930" s="85"/>
      <c r="E1930" s="85"/>
      <c r="F1930" s="85"/>
      <c r="G1930" s="85"/>
      <c r="H1930" s="85"/>
      <c r="K1930" s="63"/>
      <c r="L1930" s="63"/>
      <c r="M1930" s="63"/>
      <c r="N1930" s="63"/>
      <c r="O1930" s="63"/>
      <c r="P1930" s="63"/>
      <c r="Q1930" s="63"/>
      <c r="R1930" s="63"/>
      <c r="S1930" s="63"/>
      <c r="T1930" s="63"/>
    </row>
    <row r="1931" spans="1:20" x14ac:dyDescent="0.2">
      <c r="A1931" s="85"/>
      <c r="B1931" s="85"/>
      <c r="C1931" s="85"/>
      <c r="D1931" s="85"/>
      <c r="E1931" s="85"/>
      <c r="F1931" s="85"/>
      <c r="G1931" s="85"/>
      <c r="H1931" s="85"/>
      <c r="K1931" s="63"/>
      <c r="L1931" s="63"/>
      <c r="M1931" s="63"/>
      <c r="N1931" s="63"/>
      <c r="O1931" s="63"/>
      <c r="P1931" s="63"/>
      <c r="Q1931" s="63"/>
      <c r="R1931" s="63"/>
      <c r="S1931" s="63"/>
      <c r="T1931" s="63"/>
    </row>
    <row r="1932" spans="1:20" x14ac:dyDescent="0.2">
      <c r="A1932" s="85"/>
      <c r="B1932" s="85"/>
      <c r="C1932" s="85"/>
      <c r="D1932" s="85"/>
      <c r="E1932" s="85"/>
      <c r="F1932" s="85"/>
      <c r="G1932" s="85"/>
      <c r="H1932" s="85"/>
      <c r="K1932" s="63"/>
      <c r="L1932" s="63"/>
      <c r="M1932" s="63"/>
      <c r="N1932" s="63"/>
      <c r="O1932" s="63"/>
      <c r="P1932" s="63"/>
      <c r="Q1932" s="63"/>
      <c r="R1932" s="63"/>
      <c r="S1932" s="63"/>
      <c r="T1932" s="63"/>
    </row>
    <row r="1933" spans="1:20" x14ac:dyDescent="0.2">
      <c r="A1933" s="85"/>
      <c r="B1933" s="85"/>
      <c r="C1933" s="85"/>
      <c r="D1933" s="85"/>
      <c r="E1933" s="85"/>
      <c r="F1933" s="85"/>
      <c r="G1933" s="85"/>
      <c r="H1933" s="85"/>
      <c r="K1933" s="63"/>
      <c r="L1933" s="63"/>
      <c r="M1933" s="63"/>
      <c r="N1933" s="63"/>
      <c r="O1933" s="63"/>
      <c r="P1933" s="63"/>
      <c r="Q1933" s="63"/>
      <c r="R1933" s="63"/>
      <c r="S1933" s="63"/>
      <c r="T1933" s="63"/>
    </row>
    <row r="1934" spans="1:20" x14ac:dyDescent="0.2">
      <c r="A1934" s="85"/>
      <c r="B1934" s="85"/>
      <c r="C1934" s="85"/>
      <c r="D1934" s="85"/>
      <c r="E1934" s="85"/>
      <c r="F1934" s="85"/>
      <c r="G1934" s="85"/>
      <c r="H1934" s="85"/>
      <c r="K1934" s="63"/>
      <c r="L1934" s="63"/>
      <c r="M1934" s="63"/>
      <c r="N1934" s="63"/>
      <c r="O1934" s="63"/>
      <c r="P1934" s="63"/>
      <c r="Q1934" s="63"/>
      <c r="R1934" s="63"/>
      <c r="S1934" s="63"/>
      <c r="T1934" s="63"/>
    </row>
    <row r="1935" spans="1:20" x14ac:dyDescent="0.2">
      <c r="A1935" s="85"/>
      <c r="B1935" s="85"/>
      <c r="C1935" s="85"/>
      <c r="D1935" s="85"/>
      <c r="E1935" s="85"/>
      <c r="F1935" s="85"/>
      <c r="G1935" s="85"/>
      <c r="H1935" s="85"/>
      <c r="K1935" s="63"/>
      <c r="L1935" s="63"/>
      <c r="M1935" s="63"/>
      <c r="N1935" s="63"/>
      <c r="O1935" s="63"/>
      <c r="P1935" s="63"/>
      <c r="Q1935" s="63"/>
      <c r="R1935" s="63"/>
      <c r="S1935" s="63"/>
      <c r="T1935" s="63"/>
    </row>
    <row r="1936" spans="1:20" x14ac:dyDescent="0.2">
      <c r="A1936" s="85"/>
      <c r="B1936" s="85"/>
      <c r="C1936" s="85"/>
      <c r="D1936" s="85"/>
      <c r="E1936" s="85"/>
      <c r="F1936" s="85"/>
      <c r="G1936" s="85"/>
      <c r="H1936" s="85"/>
      <c r="K1936" s="63"/>
      <c r="L1936" s="63"/>
      <c r="M1936" s="63"/>
      <c r="N1936" s="63"/>
      <c r="O1936" s="63"/>
      <c r="P1936" s="63"/>
      <c r="Q1936" s="63"/>
      <c r="R1936" s="63"/>
      <c r="S1936" s="63"/>
      <c r="T1936" s="63"/>
    </row>
    <row r="1937" spans="1:20" x14ac:dyDescent="0.2">
      <c r="A1937" s="85"/>
      <c r="B1937" s="85"/>
      <c r="C1937" s="85"/>
      <c r="D1937" s="85"/>
      <c r="E1937" s="85"/>
      <c r="F1937" s="85"/>
      <c r="G1937" s="85"/>
      <c r="H1937" s="85"/>
      <c r="K1937" s="63"/>
      <c r="L1937" s="63"/>
      <c r="M1937" s="63"/>
      <c r="N1937" s="63"/>
      <c r="O1937" s="63"/>
      <c r="P1937" s="63"/>
      <c r="Q1937" s="63"/>
      <c r="R1937" s="63"/>
      <c r="S1937" s="63"/>
      <c r="T1937" s="63"/>
    </row>
    <row r="1938" spans="1:20" x14ac:dyDescent="0.2">
      <c r="A1938" s="85"/>
      <c r="B1938" s="85"/>
      <c r="C1938" s="85"/>
      <c r="D1938" s="85"/>
      <c r="E1938" s="85"/>
      <c r="F1938" s="85"/>
      <c r="G1938" s="85"/>
      <c r="H1938" s="85"/>
      <c r="K1938" s="63"/>
      <c r="L1938" s="63"/>
      <c r="M1938" s="63"/>
      <c r="N1938" s="63"/>
      <c r="O1938" s="63"/>
      <c r="P1938" s="63"/>
      <c r="Q1938" s="63"/>
      <c r="R1938" s="63"/>
      <c r="S1938" s="63"/>
      <c r="T1938" s="63"/>
    </row>
    <row r="1939" spans="1:20" x14ac:dyDescent="0.2">
      <c r="A1939" s="85"/>
      <c r="B1939" s="85"/>
      <c r="C1939" s="85"/>
      <c r="D1939" s="85"/>
      <c r="E1939" s="85"/>
      <c r="F1939" s="85"/>
      <c r="G1939" s="85"/>
      <c r="H1939" s="85"/>
      <c r="K1939" s="63"/>
      <c r="L1939" s="63"/>
      <c r="M1939" s="63"/>
      <c r="N1939" s="63"/>
      <c r="O1939" s="63"/>
      <c r="P1939" s="63"/>
      <c r="Q1939" s="63"/>
      <c r="R1939" s="63"/>
      <c r="S1939" s="63"/>
      <c r="T1939" s="63"/>
    </row>
    <row r="1940" spans="1:20" x14ac:dyDescent="0.2">
      <c r="A1940" s="85"/>
      <c r="B1940" s="85"/>
      <c r="C1940" s="85"/>
      <c r="D1940" s="85"/>
      <c r="E1940" s="85"/>
      <c r="F1940" s="85"/>
      <c r="G1940" s="85"/>
      <c r="H1940" s="85"/>
      <c r="K1940" s="63"/>
      <c r="L1940" s="63"/>
      <c r="M1940" s="63"/>
      <c r="N1940" s="63"/>
      <c r="O1940" s="63"/>
      <c r="P1940" s="63"/>
      <c r="Q1940" s="63"/>
      <c r="R1940" s="63"/>
      <c r="S1940" s="63"/>
      <c r="T1940" s="63"/>
    </row>
    <row r="1941" spans="1:20" x14ac:dyDescent="0.2">
      <c r="A1941" s="85"/>
      <c r="B1941" s="85"/>
      <c r="C1941" s="85"/>
      <c r="D1941" s="85"/>
      <c r="E1941" s="85"/>
      <c r="F1941" s="85"/>
      <c r="G1941" s="85"/>
      <c r="H1941" s="85"/>
      <c r="K1941" s="63"/>
      <c r="L1941" s="63"/>
      <c r="M1941" s="63"/>
      <c r="N1941" s="63"/>
      <c r="O1941" s="63"/>
      <c r="P1941" s="63"/>
      <c r="Q1941" s="63"/>
      <c r="R1941" s="63"/>
      <c r="S1941" s="63"/>
      <c r="T1941" s="63"/>
    </row>
    <row r="1942" spans="1:20" x14ac:dyDescent="0.2">
      <c r="A1942" s="85"/>
      <c r="B1942" s="85"/>
      <c r="C1942" s="85"/>
      <c r="D1942" s="85"/>
      <c r="E1942" s="85"/>
      <c r="F1942" s="85"/>
      <c r="G1942" s="85"/>
      <c r="H1942" s="85"/>
      <c r="K1942" s="63"/>
      <c r="L1942" s="63"/>
      <c r="M1942" s="63"/>
      <c r="N1942" s="63"/>
      <c r="O1942" s="63"/>
      <c r="P1942" s="63"/>
      <c r="Q1942" s="63"/>
      <c r="R1942" s="63"/>
      <c r="S1942" s="63"/>
      <c r="T1942" s="63"/>
    </row>
    <row r="1943" spans="1:20" x14ac:dyDescent="0.2">
      <c r="A1943" s="85"/>
      <c r="B1943" s="85"/>
      <c r="C1943" s="85"/>
      <c r="D1943" s="85"/>
      <c r="E1943" s="85"/>
      <c r="F1943" s="85"/>
      <c r="G1943" s="85"/>
      <c r="H1943" s="85"/>
      <c r="K1943" s="63"/>
      <c r="L1943" s="63"/>
      <c r="M1943" s="63"/>
      <c r="N1943" s="63"/>
      <c r="O1943" s="63"/>
      <c r="P1943" s="63"/>
      <c r="Q1943" s="63"/>
      <c r="R1943" s="63"/>
      <c r="S1943" s="63"/>
      <c r="T1943" s="63"/>
    </row>
    <row r="1944" spans="1:20" x14ac:dyDescent="0.2">
      <c r="A1944" s="85"/>
      <c r="B1944" s="85"/>
      <c r="C1944" s="85"/>
      <c r="D1944" s="85"/>
      <c r="E1944" s="85"/>
      <c r="F1944" s="85"/>
      <c r="G1944" s="85"/>
      <c r="H1944" s="85"/>
      <c r="K1944" s="63"/>
      <c r="L1944" s="63"/>
      <c r="M1944" s="63"/>
      <c r="N1944" s="63"/>
      <c r="O1944" s="63"/>
      <c r="P1944" s="63"/>
      <c r="Q1944" s="63"/>
      <c r="R1944" s="63"/>
      <c r="S1944" s="63"/>
      <c r="T1944" s="63"/>
    </row>
    <row r="1945" spans="1:20" x14ac:dyDescent="0.2">
      <c r="A1945" s="85"/>
      <c r="B1945" s="85"/>
      <c r="C1945" s="85"/>
      <c r="D1945" s="85"/>
      <c r="E1945" s="85"/>
      <c r="F1945" s="85"/>
      <c r="G1945" s="85"/>
      <c r="H1945" s="85"/>
      <c r="K1945" s="63"/>
      <c r="L1945" s="63"/>
      <c r="M1945" s="63"/>
      <c r="N1945" s="63"/>
      <c r="O1945" s="63"/>
      <c r="P1945" s="63"/>
      <c r="Q1945" s="63"/>
      <c r="R1945" s="63"/>
      <c r="S1945" s="63"/>
      <c r="T1945" s="63"/>
    </row>
    <row r="1946" spans="1:20" x14ac:dyDescent="0.2">
      <c r="A1946" s="85"/>
      <c r="B1946" s="85"/>
      <c r="C1946" s="85"/>
      <c r="D1946" s="85"/>
      <c r="E1946" s="85"/>
      <c r="F1946" s="85"/>
      <c r="G1946" s="85"/>
      <c r="H1946" s="85"/>
      <c r="K1946" s="63"/>
      <c r="L1946" s="63"/>
      <c r="M1946" s="63"/>
      <c r="N1946" s="63"/>
      <c r="O1946" s="63"/>
      <c r="P1946" s="63"/>
      <c r="Q1946" s="63"/>
      <c r="R1946" s="63"/>
      <c r="S1946" s="63"/>
      <c r="T1946" s="63"/>
    </row>
    <row r="1947" spans="1:20" x14ac:dyDescent="0.2">
      <c r="A1947" s="85"/>
      <c r="B1947" s="85"/>
      <c r="C1947" s="85"/>
      <c r="D1947" s="85"/>
      <c r="E1947" s="85"/>
      <c r="F1947" s="85"/>
      <c r="G1947" s="85"/>
      <c r="H1947" s="85"/>
      <c r="K1947" s="63"/>
      <c r="L1947" s="63"/>
      <c r="M1947" s="63"/>
      <c r="N1947" s="63"/>
      <c r="O1947" s="63"/>
      <c r="P1947" s="63"/>
      <c r="Q1947" s="63"/>
      <c r="R1947" s="63"/>
      <c r="S1947" s="63"/>
      <c r="T1947" s="63"/>
    </row>
    <row r="1948" spans="1:20" x14ac:dyDescent="0.2">
      <c r="A1948" s="85"/>
      <c r="B1948" s="85"/>
      <c r="C1948" s="85"/>
      <c r="D1948" s="85"/>
      <c r="E1948" s="85"/>
      <c r="F1948" s="85"/>
      <c r="G1948" s="85"/>
      <c r="H1948" s="85"/>
      <c r="K1948" s="63"/>
      <c r="L1948" s="63"/>
      <c r="M1948" s="63"/>
      <c r="N1948" s="63"/>
      <c r="O1948" s="63"/>
      <c r="P1948" s="63"/>
      <c r="Q1948" s="63"/>
      <c r="R1948" s="63"/>
      <c r="S1948" s="63"/>
      <c r="T1948" s="63"/>
    </row>
    <row r="1949" spans="1:20" x14ac:dyDescent="0.2">
      <c r="A1949" s="85"/>
      <c r="B1949" s="85"/>
      <c r="C1949" s="85"/>
      <c r="D1949" s="85"/>
      <c r="E1949" s="85"/>
      <c r="F1949" s="85"/>
      <c r="G1949" s="85"/>
      <c r="H1949" s="85"/>
      <c r="K1949" s="63"/>
      <c r="L1949" s="63"/>
      <c r="M1949" s="63"/>
      <c r="N1949" s="63"/>
      <c r="O1949" s="63"/>
      <c r="P1949" s="63"/>
      <c r="Q1949" s="63"/>
      <c r="R1949" s="63"/>
      <c r="S1949" s="63"/>
      <c r="T1949" s="63"/>
    </row>
    <row r="1950" spans="1:20" x14ac:dyDescent="0.2">
      <c r="A1950" s="85"/>
      <c r="B1950" s="85"/>
      <c r="C1950" s="85"/>
      <c r="D1950" s="85"/>
      <c r="E1950" s="85"/>
      <c r="F1950" s="85"/>
      <c r="G1950" s="85"/>
      <c r="H1950" s="85"/>
      <c r="K1950" s="63"/>
      <c r="L1950" s="63"/>
      <c r="M1950" s="63"/>
      <c r="N1950" s="63"/>
      <c r="O1950" s="63"/>
      <c r="P1950" s="63"/>
      <c r="Q1950" s="63"/>
      <c r="R1950" s="63"/>
      <c r="S1950" s="63"/>
      <c r="T1950" s="63"/>
    </row>
    <row r="1951" spans="1:20" x14ac:dyDescent="0.2">
      <c r="A1951" s="85"/>
      <c r="B1951" s="85"/>
      <c r="C1951" s="85"/>
      <c r="D1951" s="85"/>
      <c r="E1951" s="85"/>
      <c r="F1951" s="85"/>
      <c r="G1951" s="85"/>
      <c r="H1951" s="85"/>
      <c r="K1951" s="63"/>
      <c r="L1951" s="63"/>
      <c r="M1951" s="63"/>
      <c r="N1951" s="63"/>
      <c r="O1951" s="63"/>
      <c r="P1951" s="63"/>
      <c r="Q1951" s="63"/>
      <c r="R1951" s="63"/>
      <c r="S1951" s="63"/>
      <c r="T1951" s="63"/>
    </row>
    <row r="1952" spans="1:20" x14ac:dyDescent="0.2">
      <c r="A1952" s="85"/>
      <c r="B1952" s="85"/>
      <c r="C1952" s="85"/>
      <c r="D1952" s="85"/>
      <c r="E1952" s="85"/>
      <c r="F1952" s="85"/>
      <c r="G1952" s="85"/>
      <c r="H1952" s="85"/>
      <c r="K1952" s="63"/>
      <c r="L1952" s="63"/>
      <c r="M1952" s="63"/>
      <c r="N1952" s="63"/>
      <c r="O1952" s="63"/>
      <c r="P1952" s="63"/>
      <c r="Q1952" s="63"/>
      <c r="R1952" s="63"/>
      <c r="S1952" s="63"/>
      <c r="T1952" s="63"/>
    </row>
    <row r="1953" spans="1:20" x14ac:dyDescent="0.2">
      <c r="A1953" s="85"/>
      <c r="B1953" s="85"/>
      <c r="C1953" s="85"/>
      <c r="D1953" s="85"/>
      <c r="E1953" s="85"/>
      <c r="F1953" s="85"/>
      <c r="G1953" s="85"/>
      <c r="H1953" s="85"/>
      <c r="K1953" s="63"/>
      <c r="L1953" s="63"/>
      <c r="M1953" s="63"/>
      <c r="N1953" s="63"/>
      <c r="O1953" s="63"/>
      <c r="P1953" s="63"/>
      <c r="Q1953" s="63"/>
      <c r="R1953" s="63"/>
      <c r="S1953" s="63"/>
      <c r="T1953" s="63"/>
    </row>
    <row r="1954" spans="1:20" x14ac:dyDescent="0.2">
      <c r="A1954" s="85"/>
      <c r="B1954" s="85"/>
      <c r="C1954" s="85"/>
      <c r="D1954" s="85"/>
      <c r="E1954" s="85"/>
      <c r="F1954" s="85"/>
      <c r="G1954" s="85"/>
      <c r="H1954" s="85"/>
      <c r="K1954" s="63"/>
      <c r="L1954" s="63"/>
      <c r="M1954" s="63"/>
      <c r="N1954" s="63"/>
      <c r="O1954" s="63"/>
      <c r="P1954" s="63"/>
      <c r="Q1954" s="63"/>
      <c r="R1954" s="63"/>
      <c r="S1954" s="63"/>
      <c r="T1954" s="63"/>
    </row>
    <row r="1955" spans="1:20" x14ac:dyDescent="0.2">
      <c r="A1955" s="85"/>
      <c r="B1955" s="85"/>
      <c r="C1955" s="85"/>
      <c r="D1955" s="85"/>
      <c r="E1955" s="85"/>
      <c r="F1955" s="85"/>
      <c r="G1955" s="85"/>
      <c r="H1955" s="85"/>
      <c r="K1955" s="63"/>
      <c r="L1955" s="63"/>
      <c r="M1955" s="63"/>
      <c r="N1955" s="63"/>
      <c r="O1955" s="63"/>
      <c r="P1955" s="63"/>
      <c r="Q1955" s="63"/>
      <c r="R1955" s="63"/>
      <c r="S1955" s="63"/>
      <c r="T1955" s="63"/>
    </row>
    <row r="1956" spans="1:20" x14ac:dyDescent="0.2">
      <c r="A1956" s="85"/>
      <c r="B1956" s="85"/>
      <c r="C1956" s="85"/>
      <c r="D1956" s="85"/>
      <c r="E1956" s="85"/>
      <c r="F1956" s="85"/>
      <c r="G1956" s="85"/>
      <c r="H1956" s="85"/>
      <c r="K1956" s="63"/>
      <c r="L1956" s="63"/>
      <c r="M1956" s="63"/>
      <c r="N1956" s="63"/>
      <c r="O1956" s="63"/>
      <c r="P1956" s="63"/>
      <c r="Q1956" s="63"/>
      <c r="R1956" s="63"/>
      <c r="S1956" s="63"/>
      <c r="T1956" s="63"/>
    </row>
    <row r="1957" spans="1:20" x14ac:dyDescent="0.2">
      <c r="A1957" s="85"/>
      <c r="B1957" s="85"/>
      <c r="C1957" s="85"/>
      <c r="D1957" s="85"/>
      <c r="E1957" s="85"/>
      <c r="F1957" s="85"/>
      <c r="G1957" s="85"/>
      <c r="H1957" s="85"/>
      <c r="K1957" s="63"/>
      <c r="L1957" s="63"/>
      <c r="M1957" s="63"/>
      <c r="N1957" s="63"/>
      <c r="O1957" s="63"/>
      <c r="P1957" s="63"/>
      <c r="Q1957" s="63"/>
      <c r="R1957" s="63"/>
      <c r="S1957" s="63"/>
      <c r="T1957" s="63"/>
    </row>
    <row r="1958" spans="1:20" x14ac:dyDescent="0.2">
      <c r="A1958" s="85"/>
      <c r="B1958" s="85"/>
      <c r="C1958" s="85"/>
      <c r="D1958" s="85"/>
      <c r="E1958" s="85"/>
      <c r="F1958" s="85"/>
      <c r="G1958" s="85"/>
      <c r="H1958" s="85"/>
      <c r="K1958" s="63"/>
      <c r="L1958" s="63"/>
      <c r="M1958" s="63"/>
      <c r="N1958" s="63"/>
      <c r="O1958" s="63"/>
      <c r="P1958" s="63"/>
      <c r="Q1958" s="63"/>
      <c r="R1958" s="63"/>
      <c r="S1958" s="63"/>
      <c r="T1958" s="63"/>
    </row>
    <row r="1959" spans="1:20" x14ac:dyDescent="0.2">
      <c r="A1959" s="85"/>
      <c r="B1959" s="85"/>
      <c r="C1959" s="85"/>
      <c r="D1959" s="85"/>
      <c r="E1959" s="85"/>
      <c r="F1959" s="85"/>
      <c r="G1959" s="85"/>
      <c r="H1959" s="85"/>
      <c r="K1959" s="63"/>
      <c r="L1959" s="63"/>
      <c r="M1959" s="63"/>
      <c r="N1959" s="63"/>
      <c r="O1959" s="63"/>
      <c r="P1959" s="63"/>
      <c r="Q1959" s="63"/>
      <c r="R1959" s="63"/>
      <c r="S1959" s="63"/>
      <c r="T1959" s="63"/>
    </row>
    <row r="1960" spans="1:20" x14ac:dyDescent="0.2">
      <c r="A1960" s="85"/>
      <c r="B1960" s="85"/>
      <c r="C1960" s="85"/>
      <c r="D1960" s="85"/>
      <c r="E1960" s="85"/>
      <c r="F1960" s="85"/>
      <c r="G1960" s="85"/>
      <c r="H1960" s="85"/>
      <c r="K1960" s="63"/>
      <c r="L1960" s="63"/>
      <c r="M1960" s="63"/>
      <c r="N1960" s="63"/>
      <c r="O1960" s="63"/>
      <c r="P1960" s="63"/>
      <c r="Q1960" s="63"/>
      <c r="R1960" s="63"/>
      <c r="S1960" s="63"/>
      <c r="T1960" s="63"/>
    </row>
    <row r="1961" spans="1:20" x14ac:dyDescent="0.2">
      <c r="A1961" s="85"/>
      <c r="B1961" s="85"/>
      <c r="C1961" s="85"/>
      <c r="D1961" s="85"/>
      <c r="E1961" s="85"/>
      <c r="F1961" s="85"/>
      <c r="G1961" s="85"/>
      <c r="H1961" s="85"/>
      <c r="K1961" s="63"/>
      <c r="L1961" s="63"/>
      <c r="M1961" s="63"/>
      <c r="N1961" s="63"/>
      <c r="O1961" s="63"/>
      <c r="P1961" s="63"/>
      <c r="Q1961" s="63"/>
      <c r="R1961" s="63"/>
      <c r="S1961" s="63"/>
      <c r="T1961" s="63"/>
    </row>
    <row r="1962" spans="1:20" x14ac:dyDescent="0.2">
      <c r="A1962" s="85"/>
      <c r="B1962" s="85"/>
      <c r="C1962" s="85"/>
      <c r="D1962" s="85"/>
      <c r="E1962" s="85"/>
      <c r="F1962" s="85"/>
      <c r="G1962" s="85"/>
      <c r="H1962" s="85"/>
      <c r="K1962" s="63"/>
      <c r="L1962" s="63"/>
      <c r="M1962" s="63"/>
      <c r="N1962" s="63"/>
      <c r="O1962" s="63"/>
      <c r="P1962" s="63"/>
      <c r="Q1962" s="63"/>
      <c r="R1962" s="63"/>
      <c r="S1962" s="63"/>
      <c r="T1962" s="63"/>
    </row>
    <row r="1963" spans="1:20" x14ac:dyDescent="0.2">
      <c r="A1963" s="85"/>
      <c r="B1963" s="85"/>
      <c r="C1963" s="85"/>
      <c r="D1963" s="85"/>
      <c r="E1963" s="85"/>
      <c r="F1963" s="85"/>
      <c r="G1963" s="85"/>
      <c r="H1963" s="85"/>
      <c r="K1963" s="63"/>
      <c r="L1963" s="63"/>
      <c r="M1963" s="63"/>
      <c r="N1963" s="63"/>
      <c r="O1963" s="63"/>
      <c r="P1963" s="63"/>
      <c r="Q1963" s="63"/>
      <c r="R1963" s="63"/>
      <c r="S1963" s="63"/>
      <c r="T1963" s="63"/>
    </row>
    <row r="1964" spans="1:20" x14ac:dyDescent="0.2">
      <c r="A1964" s="85"/>
      <c r="B1964" s="85"/>
      <c r="C1964" s="85"/>
      <c r="D1964" s="85"/>
      <c r="E1964" s="85"/>
      <c r="F1964" s="85"/>
      <c r="G1964" s="85"/>
      <c r="H1964" s="85"/>
      <c r="K1964" s="63"/>
      <c r="L1964" s="63"/>
      <c r="M1964" s="63"/>
      <c r="N1964" s="63"/>
      <c r="O1964" s="63"/>
      <c r="P1964" s="63"/>
      <c r="Q1964" s="63"/>
      <c r="R1964" s="63"/>
      <c r="S1964" s="63"/>
      <c r="T1964" s="63"/>
    </row>
    <row r="1965" spans="1:20" x14ac:dyDescent="0.2">
      <c r="A1965" s="85"/>
      <c r="B1965" s="85"/>
      <c r="C1965" s="85"/>
      <c r="D1965" s="85"/>
      <c r="E1965" s="85"/>
      <c r="F1965" s="85"/>
      <c r="G1965" s="85"/>
      <c r="H1965" s="85"/>
      <c r="K1965" s="63"/>
      <c r="L1965" s="63"/>
      <c r="M1965" s="63"/>
      <c r="N1965" s="63"/>
      <c r="O1965" s="63"/>
      <c r="P1965" s="63"/>
      <c r="Q1965" s="63"/>
      <c r="R1965" s="63"/>
      <c r="S1965" s="63"/>
      <c r="T1965" s="63"/>
    </row>
    <row r="1966" spans="1:20" x14ac:dyDescent="0.2">
      <c r="A1966" s="85"/>
      <c r="B1966" s="85"/>
      <c r="C1966" s="85"/>
      <c r="D1966" s="85"/>
      <c r="E1966" s="85"/>
      <c r="F1966" s="85"/>
      <c r="G1966" s="85"/>
      <c r="H1966" s="85"/>
      <c r="K1966" s="63"/>
      <c r="L1966" s="63"/>
      <c r="M1966" s="63"/>
      <c r="N1966" s="63"/>
      <c r="O1966" s="63"/>
      <c r="P1966" s="63"/>
      <c r="Q1966" s="63"/>
      <c r="R1966" s="63"/>
      <c r="S1966" s="63"/>
      <c r="T1966" s="63"/>
    </row>
    <row r="1967" spans="1:20" x14ac:dyDescent="0.2">
      <c r="A1967" s="85"/>
      <c r="B1967" s="85"/>
      <c r="C1967" s="85"/>
      <c r="D1967" s="85"/>
      <c r="E1967" s="85"/>
      <c r="F1967" s="85"/>
      <c r="G1967" s="85"/>
      <c r="H1967" s="85"/>
      <c r="K1967" s="63"/>
      <c r="L1967" s="63"/>
      <c r="M1967" s="63"/>
      <c r="N1967" s="63"/>
      <c r="O1967" s="63"/>
      <c r="P1967" s="63"/>
      <c r="Q1967" s="63"/>
      <c r="R1967" s="63"/>
      <c r="S1967" s="63"/>
      <c r="T1967" s="63"/>
    </row>
    <row r="1968" spans="1:20" x14ac:dyDescent="0.2">
      <c r="A1968" s="85"/>
      <c r="B1968" s="85"/>
      <c r="C1968" s="85"/>
      <c r="D1968" s="85"/>
      <c r="E1968" s="85"/>
      <c r="F1968" s="85"/>
      <c r="G1968" s="85"/>
      <c r="H1968" s="85"/>
      <c r="K1968" s="63"/>
      <c r="L1968" s="63"/>
      <c r="M1968" s="63"/>
      <c r="N1968" s="63"/>
      <c r="O1968" s="63"/>
      <c r="P1968" s="63"/>
      <c r="Q1968" s="63"/>
      <c r="R1968" s="63"/>
      <c r="S1968" s="63"/>
      <c r="T1968" s="63"/>
    </row>
    <row r="1969" spans="1:20" x14ac:dyDescent="0.2">
      <c r="A1969" s="85"/>
      <c r="B1969" s="85"/>
      <c r="C1969" s="85"/>
      <c r="D1969" s="85"/>
      <c r="E1969" s="85"/>
      <c r="F1969" s="85"/>
      <c r="G1969" s="85"/>
      <c r="H1969" s="85"/>
      <c r="K1969" s="63"/>
      <c r="L1969" s="63"/>
      <c r="M1969" s="63"/>
      <c r="N1969" s="63"/>
      <c r="O1969" s="63"/>
      <c r="P1969" s="63"/>
      <c r="Q1969" s="63"/>
      <c r="R1969" s="63"/>
      <c r="S1969" s="63"/>
      <c r="T1969" s="63"/>
    </row>
    <row r="1970" spans="1:20" x14ac:dyDescent="0.2">
      <c r="A1970" s="85"/>
      <c r="B1970" s="85"/>
      <c r="C1970" s="85"/>
      <c r="D1970" s="85"/>
      <c r="E1970" s="85"/>
      <c r="F1970" s="85"/>
      <c r="G1970" s="85"/>
      <c r="H1970" s="85"/>
      <c r="K1970" s="63"/>
      <c r="L1970" s="63"/>
      <c r="M1970" s="63"/>
      <c r="N1970" s="63"/>
      <c r="O1970" s="63"/>
      <c r="P1970" s="63"/>
      <c r="Q1970" s="63"/>
      <c r="R1970" s="63"/>
      <c r="S1970" s="63"/>
      <c r="T1970" s="63"/>
    </row>
    <row r="1971" spans="1:20" x14ac:dyDescent="0.2">
      <c r="A1971" s="85"/>
      <c r="B1971" s="85"/>
      <c r="C1971" s="85"/>
      <c r="D1971" s="85"/>
      <c r="E1971" s="85"/>
      <c r="F1971" s="85"/>
      <c r="G1971" s="85"/>
      <c r="H1971" s="85"/>
      <c r="K1971" s="63"/>
      <c r="L1971" s="63"/>
      <c r="M1971" s="63"/>
      <c r="N1971" s="63"/>
      <c r="O1971" s="63"/>
      <c r="P1971" s="63"/>
      <c r="Q1971" s="63"/>
      <c r="R1971" s="63"/>
      <c r="S1971" s="63"/>
      <c r="T1971" s="63"/>
    </row>
    <row r="1972" spans="1:20" x14ac:dyDescent="0.2">
      <c r="A1972" s="85"/>
      <c r="B1972" s="85"/>
      <c r="C1972" s="85"/>
      <c r="D1972" s="85"/>
      <c r="E1972" s="85"/>
      <c r="F1972" s="85"/>
      <c r="G1972" s="85"/>
      <c r="H1972" s="85"/>
      <c r="K1972" s="63"/>
      <c r="L1972" s="63"/>
      <c r="M1972" s="63"/>
      <c r="N1972" s="63"/>
      <c r="O1972" s="63"/>
      <c r="P1972" s="63"/>
      <c r="Q1972" s="63"/>
      <c r="R1972" s="63"/>
      <c r="S1972" s="63"/>
      <c r="T1972" s="63"/>
    </row>
    <row r="1973" spans="1:20" x14ac:dyDescent="0.2">
      <c r="A1973" s="85"/>
      <c r="B1973" s="85"/>
      <c r="C1973" s="85"/>
      <c r="D1973" s="85"/>
      <c r="E1973" s="85"/>
      <c r="F1973" s="85"/>
      <c r="G1973" s="85"/>
      <c r="H1973" s="85"/>
      <c r="K1973" s="63"/>
      <c r="L1973" s="63"/>
      <c r="M1973" s="63"/>
      <c r="N1973" s="63"/>
      <c r="O1973" s="63"/>
      <c r="P1973" s="63"/>
      <c r="Q1973" s="63"/>
      <c r="R1973" s="63"/>
      <c r="S1973" s="63"/>
      <c r="T1973" s="63"/>
    </row>
    <row r="1974" spans="1:20" x14ac:dyDescent="0.2">
      <c r="A1974" s="85"/>
      <c r="B1974" s="85"/>
      <c r="C1974" s="85"/>
      <c r="D1974" s="85"/>
      <c r="E1974" s="85"/>
      <c r="F1974" s="85"/>
      <c r="G1974" s="85"/>
      <c r="H1974" s="85"/>
      <c r="K1974" s="63"/>
      <c r="L1974" s="63"/>
      <c r="M1974" s="63"/>
      <c r="N1974" s="63"/>
      <c r="O1974" s="63"/>
      <c r="P1974" s="63"/>
      <c r="Q1974" s="63"/>
      <c r="R1974" s="63"/>
      <c r="S1974" s="63"/>
      <c r="T1974" s="63"/>
    </row>
    <row r="1975" spans="1:20" x14ac:dyDescent="0.2">
      <c r="A1975" s="85"/>
      <c r="B1975" s="85"/>
      <c r="C1975" s="85"/>
      <c r="D1975" s="85"/>
      <c r="E1975" s="85"/>
      <c r="F1975" s="85"/>
      <c r="G1975" s="85"/>
      <c r="H1975" s="85"/>
      <c r="K1975" s="63"/>
      <c r="L1975" s="63"/>
      <c r="M1975" s="63"/>
      <c r="N1975" s="63"/>
      <c r="O1975" s="63"/>
      <c r="P1975" s="63"/>
      <c r="Q1975" s="63"/>
      <c r="R1975" s="63"/>
      <c r="S1975" s="63"/>
      <c r="T1975" s="63"/>
    </row>
    <row r="1976" spans="1:20" x14ac:dyDescent="0.2">
      <c r="A1976" s="85"/>
      <c r="B1976" s="85"/>
      <c r="C1976" s="85"/>
      <c r="D1976" s="85"/>
      <c r="E1976" s="85"/>
      <c r="F1976" s="85"/>
      <c r="G1976" s="85"/>
      <c r="H1976" s="85"/>
      <c r="K1976" s="63"/>
      <c r="L1976" s="63"/>
      <c r="M1976" s="63"/>
      <c r="N1976" s="63"/>
      <c r="O1976" s="63"/>
      <c r="P1976" s="63"/>
      <c r="Q1976" s="63"/>
      <c r="R1976" s="63"/>
      <c r="S1976" s="63"/>
      <c r="T1976" s="63"/>
    </row>
    <row r="1977" spans="1:20" x14ac:dyDescent="0.2">
      <c r="A1977" s="85"/>
      <c r="B1977" s="85"/>
      <c r="C1977" s="85"/>
      <c r="D1977" s="85"/>
      <c r="E1977" s="85"/>
      <c r="F1977" s="85"/>
      <c r="G1977" s="85"/>
      <c r="H1977" s="85"/>
      <c r="K1977" s="63"/>
      <c r="L1977" s="63"/>
      <c r="M1977" s="63"/>
      <c r="N1977" s="63"/>
      <c r="O1977" s="63"/>
      <c r="P1977" s="63"/>
      <c r="Q1977" s="63"/>
      <c r="R1977" s="63"/>
      <c r="S1977" s="63"/>
      <c r="T1977" s="63"/>
    </row>
    <row r="1978" spans="1:20" x14ac:dyDescent="0.2">
      <c r="A1978" s="85"/>
      <c r="B1978" s="85"/>
      <c r="C1978" s="85"/>
      <c r="D1978" s="85"/>
      <c r="E1978" s="85"/>
      <c r="F1978" s="85"/>
      <c r="G1978" s="85"/>
      <c r="H1978" s="85"/>
      <c r="K1978" s="63"/>
      <c r="L1978" s="63"/>
      <c r="M1978" s="63"/>
      <c r="N1978" s="63"/>
      <c r="O1978" s="63"/>
      <c r="P1978" s="63"/>
      <c r="Q1978" s="63"/>
      <c r="R1978" s="63"/>
      <c r="S1978" s="63"/>
      <c r="T1978" s="63"/>
    </row>
    <row r="1979" spans="1:20" x14ac:dyDescent="0.2">
      <c r="A1979" s="85"/>
      <c r="B1979" s="85"/>
      <c r="C1979" s="85"/>
      <c r="D1979" s="85"/>
      <c r="E1979" s="85"/>
      <c r="F1979" s="85"/>
      <c r="G1979" s="85"/>
      <c r="H1979" s="85"/>
      <c r="K1979" s="63"/>
      <c r="L1979" s="63"/>
      <c r="M1979" s="63"/>
      <c r="N1979" s="63"/>
      <c r="O1979" s="63"/>
      <c r="P1979" s="63"/>
      <c r="Q1979" s="63"/>
      <c r="R1979" s="63"/>
      <c r="S1979" s="63"/>
      <c r="T1979" s="63"/>
    </row>
    <row r="1980" spans="1:20" x14ac:dyDescent="0.2">
      <c r="A1980" s="85"/>
      <c r="B1980" s="85"/>
      <c r="C1980" s="85"/>
      <c r="D1980" s="85"/>
      <c r="E1980" s="85"/>
      <c r="F1980" s="85"/>
      <c r="G1980" s="85"/>
      <c r="H1980" s="85"/>
      <c r="K1980" s="63"/>
      <c r="L1980" s="63"/>
      <c r="M1980" s="63"/>
      <c r="N1980" s="63"/>
      <c r="O1980" s="63"/>
      <c r="P1980" s="63"/>
      <c r="Q1980" s="63"/>
      <c r="R1980" s="63"/>
      <c r="S1980" s="63"/>
      <c r="T1980" s="63"/>
    </row>
    <row r="1981" spans="1:20" x14ac:dyDescent="0.2">
      <c r="A1981" s="85"/>
      <c r="B1981" s="85"/>
      <c r="C1981" s="85"/>
      <c r="D1981" s="85"/>
      <c r="E1981" s="85"/>
      <c r="F1981" s="85"/>
      <c r="G1981" s="85"/>
      <c r="H1981" s="85"/>
      <c r="K1981" s="63"/>
      <c r="L1981" s="63"/>
      <c r="M1981" s="63"/>
      <c r="N1981" s="63"/>
      <c r="O1981" s="63"/>
      <c r="P1981" s="63"/>
      <c r="Q1981" s="63"/>
      <c r="R1981" s="63"/>
      <c r="S1981" s="63"/>
      <c r="T1981" s="63"/>
    </row>
    <row r="1982" spans="1:20" x14ac:dyDescent="0.2">
      <c r="A1982" s="85"/>
      <c r="B1982" s="85"/>
      <c r="C1982" s="85"/>
      <c r="D1982" s="85"/>
      <c r="E1982" s="85"/>
      <c r="F1982" s="85"/>
      <c r="G1982" s="85"/>
      <c r="H1982" s="85"/>
      <c r="K1982" s="63"/>
      <c r="L1982" s="63"/>
      <c r="M1982" s="63"/>
      <c r="N1982" s="63"/>
      <c r="O1982" s="63"/>
      <c r="P1982" s="63"/>
      <c r="Q1982" s="63"/>
      <c r="R1982" s="63"/>
      <c r="S1982" s="63"/>
      <c r="T1982" s="63"/>
    </row>
    <row r="1983" spans="1:20" x14ac:dyDescent="0.2">
      <c r="A1983" s="85"/>
      <c r="B1983" s="85"/>
      <c r="C1983" s="85"/>
      <c r="D1983" s="85"/>
      <c r="E1983" s="85"/>
      <c r="F1983" s="85"/>
      <c r="G1983" s="85"/>
      <c r="H1983" s="85"/>
      <c r="K1983" s="63"/>
      <c r="L1983" s="63"/>
      <c r="M1983" s="63"/>
      <c r="N1983" s="63"/>
      <c r="O1983" s="63"/>
      <c r="P1983" s="63"/>
      <c r="Q1983" s="63"/>
      <c r="R1983" s="63"/>
      <c r="S1983" s="63"/>
      <c r="T1983" s="63"/>
    </row>
    <row r="1984" spans="1:20" x14ac:dyDescent="0.2">
      <c r="A1984" s="85"/>
      <c r="B1984" s="85"/>
      <c r="C1984" s="85"/>
      <c r="D1984" s="85"/>
      <c r="E1984" s="85"/>
      <c r="F1984" s="85"/>
      <c r="G1984" s="85"/>
      <c r="H1984" s="85"/>
      <c r="K1984" s="63"/>
      <c r="L1984" s="63"/>
      <c r="M1984" s="63"/>
      <c r="N1984" s="63"/>
      <c r="O1984" s="63"/>
      <c r="P1984" s="63"/>
      <c r="Q1984" s="63"/>
      <c r="R1984" s="63"/>
      <c r="S1984" s="63"/>
      <c r="T1984" s="63"/>
    </row>
    <row r="1985" spans="1:20" x14ac:dyDescent="0.2">
      <c r="A1985" s="85"/>
      <c r="B1985" s="85"/>
      <c r="C1985" s="85"/>
      <c r="D1985" s="85"/>
      <c r="E1985" s="85"/>
      <c r="F1985" s="85"/>
      <c r="G1985" s="85"/>
      <c r="H1985" s="85"/>
      <c r="K1985" s="63"/>
      <c r="L1985" s="63"/>
      <c r="M1985" s="63"/>
      <c r="N1985" s="63"/>
      <c r="O1985" s="63"/>
      <c r="P1985" s="63"/>
      <c r="Q1985" s="63"/>
      <c r="R1985" s="63"/>
      <c r="S1985" s="63"/>
      <c r="T1985" s="63"/>
    </row>
    <row r="1986" spans="1:20" x14ac:dyDescent="0.2">
      <c r="A1986" s="85"/>
      <c r="B1986" s="85"/>
      <c r="C1986" s="85"/>
      <c r="D1986" s="85"/>
      <c r="E1986" s="85"/>
      <c r="F1986" s="85"/>
      <c r="G1986" s="85"/>
      <c r="H1986" s="85"/>
      <c r="K1986" s="63"/>
      <c r="L1986" s="63"/>
      <c r="M1986" s="63"/>
      <c r="N1986" s="63"/>
      <c r="O1986" s="63"/>
      <c r="P1986" s="63"/>
      <c r="Q1986" s="63"/>
      <c r="R1986" s="63"/>
      <c r="S1986" s="63"/>
      <c r="T1986" s="63"/>
    </row>
    <row r="1987" spans="1:20" x14ac:dyDescent="0.2">
      <c r="A1987" s="85"/>
      <c r="B1987" s="85"/>
      <c r="C1987" s="85"/>
      <c r="D1987" s="85"/>
      <c r="E1987" s="85"/>
      <c r="F1987" s="85"/>
      <c r="G1987" s="85"/>
      <c r="H1987" s="85"/>
      <c r="K1987" s="63"/>
      <c r="L1987" s="63"/>
      <c r="M1987" s="63"/>
      <c r="N1987" s="63"/>
      <c r="O1987" s="63"/>
      <c r="P1987" s="63"/>
      <c r="Q1987" s="63"/>
      <c r="R1987" s="63"/>
      <c r="S1987" s="63"/>
      <c r="T1987" s="63"/>
    </row>
    <row r="1988" spans="1:20" x14ac:dyDescent="0.2">
      <c r="A1988" s="85"/>
      <c r="B1988" s="85"/>
      <c r="C1988" s="85"/>
      <c r="D1988" s="85"/>
      <c r="E1988" s="85"/>
      <c r="F1988" s="85"/>
      <c r="G1988" s="85"/>
      <c r="H1988" s="85"/>
      <c r="K1988" s="63"/>
      <c r="L1988" s="63"/>
      <c r="M1988" s="63"/>
      <c r="N1988" s="63"/>
      <c r="O1988" s="63"/>
      <c r="P1988" s="63"/>
      <c r="Q1988" s="63"/>
      <c r="R1988" s="63"/>
      <c r="S1988" s="63"/>
      <c r="T1988" s="63"/>
    </row>
    <row r="1989" spans="1:20" x14ac:dyDescent="0.2">
      <c r="A1989" s="85"/>
      <c r="B1989" s="85"/>
      <c r="C1989" s="85"/>
      <c r="D1989" s="85"/>
      <c r="E1989" s="85"/>
      <c r="F1989" s="85"/>
      <c r="G1989" s="85"/>
      <c r="H1989" s="85"/>
      <c r="K1989" s="63"/>
      <c r="L1989" s="63"/>
      <c r="M1989" s="63"/>
      <c r="N1989" s="63"/>
      <c r="O1989" s="63"/>
      <c r="P1989" s="63"/>
      <c r="Q1989" s="63"/>
      <c r="R1989" s="63"/>
      <c r="S1989" s="63"/>
      <c r="T1989" s="63"/>
    </row>
    <row r="1990" spans="1:20" x14ac:dyDescent="0.2">
      <c r="A1990" s="85"/>
      <c r="B1990" s="85"/>
      <c r="C1990" s="85"/>
      <c r="D1990" s="85"/>
      <c r="E1990" s="85"/>
      <c r="F1990" s="85"/>
      <c r="G1990" s="85"/>
      <c r="H1990" s="85"/>
      <c r="K1990" s="63"/>
      <c r="L1990" s="63"/>
      <c r="M1990" s="63"/>
      <c r="N1990" s="63"/>
      <c r="O1990" s="63"/>
      <c r="P1990" s="63"/>
      <c r="Q1990" s="63"/>
      <c r="R1990" s="63"/>
      <c r="S1990" s="63"/>
      <c r="T1990" s="63"/>
    </row>
    <row r="1991" spans="1:20" x14ac:dyDescent="0.2">
      <c r="A1991" s="85"/>
      <c r="B1991" s="85"/>
      <c r="C1991" s="85"/>
      <c r="D1991" s="85"/>
      <c r="E1991" s="85"/>
      <c r="F1991" s="85"/>
      <c r="G1991" s="85"/>
      <c r="H1991" s="85"/>
      <c r="K1991" s="63"/>
      <c r="L1991" s="63"/>
      <c r="M1991" s="63"/>
      <c r="N1991" s="63"/>
      <c r="O1991" s="63"/>
      <c r="P1991" s="63"/>
      <c r="Q1991" s="63"/>
      <c r="R1991" s="63"/>
      <c r="S1991" s="63"/>
      <c r="T1991" s="63"/>
    </row>
    <row r="1992" spans="1:20" x14ac:dyDescent="0.2">
      <c r="A1992" s="85"/>
      <c r="B1992" s="85"/>
      <c r="C1992" s="85"/>
      <c r="D1992" s="85"/>
      <c r="E1992" s="85"/>
      <c r="F1992" s="85"/>
      <c r="G1992" s="85"/>
      <c r="H1992" s="85"/>
      <c r="K1992" s="63"/>
      <c r="L1992" s="63"/>
      <c r="M1992" s="63"/>
      <c r="N1992" s="63"/>
      <c r="O1992" s="63"/>
      <c r="P1992" s="63"/>
      <c r="Q1992" s="63"/>
      <c r="R1992" s="63"/>
      <c r="S1992" s="63"/>
      <c r="T1992" s="63"/>
    </row>
    <row r="1993" spans="1:20" x14ac:dyDescent="0.2">
      <c r="A1993" s="85"/>
      <c r="B1993" s="85"/>
      <c r="C1993" s="85"/>
      <c r="D1993" s="85"/>
      <c r="E1993" s="85"/>
      <c r="F1993" s="85"/>
      <c r="G1993" s="85"/>
      <c r="H1993" s="85"/>
      <c r="K1993" s="63"/>
      <c r="L1993" s="63"/>
      <c r="M1993" s="63"/>
      <c r="N1993" s="63"/>
      <c r="O1993" s="63"/>
      <c r="P1993" s="63"/>
      <c r="Q1993" s="63"/>
      <c r="R1993" s="63"/>
      <c r="S1993" s="63"/>
      <c r="T1993" s="63"/>
    </row>
    <row r="1994" spans="1:20" x14ac:dyDescent="0.2">
      <c r="A1994" s="85"/>
      <c r="B1994" s="85"/>
      <c r="C1994" s="85"/>
      <c r="D1994" s="85"/>
      <c r="E1994" s="85"/>
      <c r="F1994" s="85"/>
      <c r="G1994" s="85"/>
      <c r="H1994" s="85"/>
      <c r="K1994" s="63"/>
      <c r="L1994" s="63"/>
      <c r="M1994" s="63"/>
      <c r="N1994" s="63"/>
      <c r="O1994" s="63"/>
      <c r="P1994" s="63"/>
      <c r="Q1994" s="63"/>
      <c r="R1994" s="63"/>
      <c r="S1994" s="63"/>
      <c r="T1994" s="63"/>
    </row>
    <row r="1995" spans="1:20" x14ac:dyDescent="0.2">
      <c r="A1995" s="85"/>
      <c r="B1995" s="85"/>
      <c r="C1995" s="85"/>
      <c r="D1995" s="85"/>
      <c r="E1995" s="85"/>
      <c r="F1995" s="85"/>
      <c r="G1995" s="85"/>
      <c r="H1995" s="85"/>
      <c r="K1995" s="63"/>
      <c r="L1995" s="63"/>
      <c r="M1995" s="63"/>
      <c r="N1995" s="63"/>
      <c r="O1995" s="63"/>
      <c r="P1995" s="63"/>
      <c r="Q1995" s="63"/>
      <c r="R1995" s="63"/>
      <c r="S1995" s="63"/>
      <c r="T1995" s="63"/>
    </row>
    <row r="1996" spans="1:20" x14ac:dyDescent="0.2">
      <c r="A1996" s="85"/>
      <c r="B1996" s="85"/>
      <c r="C1996" s="85"/>
      <c r="D1996" s="85"/>
      <c r="E1996" s="85"/>
      <c r="F1996" s="85"/>
      <c r="G1996" s="85"/>
      <c r="H1996" s="85"/>
      <c r="K1996" s="63"/>
      <c r="L1996" s="63"/>
      <c r="M1996" s="63"/>
      <c r="N1996" s="63"/>
      <c r="O1996" s="63"/>
      <c r="P1996" s="63"/>
      <c r="Q1996" s="63"/>
      <c r="R1996" s="63"/>
      <c r="S1996" s="63"/>
      <c r="T1996" s="63"/>
    </row>
    <row r="1997" spans="1:20" x14ac:dyDescent="0.2">
      <c r="A1997" s="85"/>
      <c r="B1997" s="85"/>
      <c r="C1997" s="85"/>
      <c r="D1997" s="85"/>
      <c r="E1997" s="85"/>
      <c r="F1997" s="85"/>
      <c r="G1997" s="85"/>
      <c r="H1997" s="85"/>
      <c r="K1997" s="63"/>
      <c r="L1997" s="63"/>
      <c r="M1997" s="63"/>
      <c r="N1997" s="63"/>
      <c r="O1997" s="63"/>
      <c r="P1997" s="63"/>
      <c r="Q1997" s="63"/>
      <c r="R1997" s="63"/>
      <c r="S1997" s="63"/>
      <c r="T1997" s="63"/>
    </row>
    <row r="1998" spans="1:20" x14ac:dyDescent="0.2">
      <c r="A1998" s="85"/>
      <c r="B1998" s="85"/>
      <c r="C1998" s="85"/>
      <c r="D1998" s="85"/>
      <c r="E1998" s="85"/>
      <c r="F1998" s="85"/>
      <c r="G1998" s="85"/>
      <c r="H1998" s="85"/>
      <c r="K1998" s="63"/>
      <c r="L1998" s="63"/>
      <c r="M1998" s="63"/>
      <c r="N1998" s="63"/>
      <c r="O1998" s="63"/>
      <c r="P1998" s="63"/>
      <c r="Q1998" s="63"/>
      <c r="R1998" s="63"/>
      <c r="S1998" s="63"/>
      <c r="T1998" s="63"/>
    </row>
    <row r="1999" spans="1:20" x14ac:dyDescent="0.2">
      <c r="A1999" s="85"/>
      <c r="B1999" s="85"/>
      <c r="C1999" s="85"/>
      <c r="D1999" s="85"/>
      <c r="E1999" s="85"/>
      <c r="F1999" s="85"/>
      <c r="G1999" s="85"/>
      <c r="H1999" s="85"/>
      <c r="K1999" s="63"/>
      <c r="L1999" s="63"/>
      <c r="M1999" s="63"/>
      <c r="N1999" s="63"/>
      <c r="O1999" s="63"/>
      <c r="P1999" s="63"/>
      <c r="Q1999" s="63"/>
      <c r="R1999" s="63"/>
      <c r="S1999" s="63"/>
      <c r="T1999" s="63"/>
    </row>
    <row r="2000" spans="1:20" x14ac:dyDescent="0.2">
      <c r="A2000" s="85"/>
      <c r="B2000" s="85"/>
      <c r="C2000" s="85"/>
      <c r="D2000" s="85"/>
      <c r="E2000" s="85"/>
      <c r="F2000" s="85"/>
      <c r="G2000" s="85"/>
      <c r="H2000" s="85"/>
      <c r="K2000" s="63"/>
      <c r="L2000" s="63"/>
      <c r="M2000" s="63"/>
      <c r="N2000" s="63"/>
      <c r="O2000" s="63"/>
      <c r="P2000" s="63"/>
      <c r="Q2000" s="63"/>
      <c r="R2000" s="63"/>
      <c r="S2000" s="63"/>
      <c r="T2000" s="63"/>
    </row>
    <row r="2001" spans="1:20" x14ac:dyDescent="0.2">
      <c r="A2001" s="85"/>
      <c r="B2001" s="85"/>
      <c r="C2001" s="85"/>
      <c r="D2001" s="85"/>
      <c r="E2001" s="85"/>
      <c r="F2001" s="85"/>
      <c r="G2001" s="85"/>
      <c r="H2001" s="85"/>
      <c r="K2001" s="63"/>
      <c r="L2001" s="63"/>
      <c r="M2001" s="63"/>
      <c r="N2001" s="63"/>
      <c r="O2001" s="63"/>
      <c r="P2001" s="63"/>
      <c r="Q2001" s="63"/>
      <c r="R2001" s="63"/>
      <c r="S2001" s="63"/>
      <c r="T2001" s="63"/>
    </row>
    <row r="2002" spans="1:20" x14ac:dyDescent="0.2">
      <c r="A2002" s="85"/>
      <c r="B2002" s="85"/>
      <c r="C2002" s="85"/>
      <c r="D2002" s="85"/>
      <c r="E2002" s="85"/>
      <c r="F2002" s="85"/>
      <c r="G2002" s="85"/>
      <c r="H2002" s="85"/>
      <c r="K2002" s="63"/>
      <c r="L2002" s="63"/>
      <c r="M2002" s="63"/>
      <c r="N2002" s="63"/>
      <c r="O2002" s="63"/>
      <c r="P2002" s="63"/>
      <c r="Q2002" s="63"/>
      <c r="R2002" s="63"/>
      <c r="S2002" s="63"/>
      <c r="T2002" s="63"/>
    </row>
    <row r="2003" spans="1:20" x14ac:dyDescent="0.2">
      <c r="A2003" s="85"/>
      <c r="B2003" s="85"/>
      <c r="C2003" s="85"/>
      <c r="D2003" s="85"/>
      <c r="E2003" s="85"/>
      <c r="F2003" s="85"/>
      <c r="G2003" s="85"/>
      <c r="H2003" s="85"/>
      <c r="K2003" s="63"/>
      <c r="L2003" s="63"/>
      <c r="M2003" s="63"/>
      <c r="N2003" s="63"/>
      <c r="O2003" s="63"/>
      <c r="P2003" s="63"/>
      <c r="Q2003" s="63"/>
      <c r="R2003" s="63"/>
      <c r="S2003" s="63"/>
      <c r="T2003" s="63"/>
    </row>
    <row r="2004" spans="1:20" x14ac:dyDescent="0.2">
      <c r="A2004" s="85"/>
      <c r="B2004" s="85"/>
      <c r="C2004" s="85"/>
      <c r="D2004" s="85"/>
      <c r="E2004" s="85"/>
      <c r="F2004" s="85"/>
      <c r="G2004" s="85"/>
      <c r="H2004" s="85"/>
      <c r="K2004" s="63"/>
      <c r="L2004" s="63"/>
      <c r="M2004" s="63"/>
      <c r="N2004" s="63"/>
      <c r="O2004" s="63"/>
      <c r="P2004" s="63"/>
      <c r="Q2004" s="63"/>
      <c r="R2004" s="63"/>
      <c r="S2004" s="63"/>
      <c r="T2004" s="63"/>
    </row>
    <row r="2005" spans="1:20" x14ac:dyDescent="0.2">
      <c r="A2005" s="85"/>
      <c r="B2005" s="85"/>
      <c r="C2005" s="85"/>
      <c r="D2005" s="85"/>
      <c r="E2005" s="85"/>
      <c r="F2005" s="85"/>
      <c r="G2005" s="85"/>
      <c r="H2005" s="85"/>
      <c r="K2005" s="63"/>
      <c r="L2005" s="63"/>
      <c r="M2005" s="63"/>
      <c r="N2005" s="63"/>
      <c r="O2005" s="63"/>
      <c r="P2005" s="63"/>
      <c r="Q2005" s="63"/>
      <c r="R2005" s="63"/>
      <c r="S2005" s="63"/>
      <c r="T2005" s="63"/>
    </row>
    <row r="2006" spans="1:20" x14ac:dyDescent="0.2">
      <c r="A2006" s="85"/>
      <c r="B2006" s="85"/>
      <c r="C2006" s="85"/>
      <c r="D2006" s="85"/>
      <c r="E2006" s="85"/>
      <c r="F2006" s="85"/>
      <c r="G2006" s="85"/>
      <c r="H2006" s="85"/>
      <c r="K2006" s="63"/>
      <c r="L2006" s="63"/>
      <c r="M2006" s="63"/>
      <c r="N2006" s="63"/>
      <c r="O2006" s="63"/>
      <c r="P2006" s="63"/>
      <c r="Q2006" s="63"/>
      <c r="R2006" s="63"/>
      <c r="S2006" s="63"/>
      <c r="T2006" s="63"/>
    </row>
    <row r="2007" spans="1:20" x14ac:dyDescent="0.2">
      <c r="A2007" s="85"/>
      <c r="B2007" s="85"/>
      <c r="C2007" s="85"/>
      <c r="D2007" s="85"/>
      <c r="E2007" s="85"/>
      <c r="F2007" s="85"/>
      <c r="G2007" s="85"/>
      <c r="H2007" s="85"/>
      <c r="K2007" s="63"/>
      <c r="L2007" s="63"/>
      <c r="M2007" s="63"/>
      <c r="N2007" s="63"/>
      <c r="O2007" s="63"/>
      <c r="P2007" s="63"/>
      <c r="Q2007" s="63"/>
      <c r="R2007" s="63"/>
      <c r="S2007" s="63"/>
      <c r="T2007" s="63"/>
    </row>
    <row r="2008" spans="1:20" x14ac:dyDescent="0.2">
      <c r="A2008" s="85"/>
      <c r="B2008" s="85"/>
      <c r="C2008" s="85"/>
      <c r="D2008" s="85"/>
      <c r="E2008" s="85"/>
      <c r="F2008" s="85"/>
      <c r="G2008" s="85"/>
      <c r="H2008" s="85"/>
      <c r="K2008" s="63"/>
      <c r="L2008" s="63"/>
      <c r="M2008" s="63"/>
      <c r="N2008" s="63"/>
      <c r="O2008" s="63"/>
      <c r="P2008" s="63"/>
      <c r="Q2008" s="63"/>
      <c r="R2008" s="63"/>
      <c r="S2008" s="63"/>
      <c r="T2008" s="63"/>
    </row>
    <row r="2009" spans="1:20" x14ac:dyDescent="0.2">
      <c r="A2009" s="85"/>
      <c r="B2009" s="85"/>
      <c r="C2009" s="85"/>
      <c r="D2009" s="85"/>
      <c r="E2009" s="85"/>
      <c r="F2009" s="85"/>
      <c r="G2009" s="85"/>
      <c r="H2009" s="85"/>
      <c r="K2009" s="63"/>
      <c r="L2009" s="63"/>
      <c r="M2009" s="63"/>
      <c r="N2009" s="63"/>
      <c r="O2009" s="63"/>
      <c r="P2009" s="63"/>
      <c r="Q2009" s="63"/>
      <c r="R2009" s="63"/>
      <c r="S2009" s="63"/>
      <c r="T2009" s="63"/>
    </row>
    <row r="2010" spans="1:20" x14ac:dyDescent="0.2">
      <c r="A2010" s="85"/>
      <c r="B2010" s="85"/>
      <c r="C2010" s="85"/>
      <c r="D2010" s="85"/>
      <c r="E2010" s="85"/>
      <c r="F2010" s="85"/>
      <c r="G2010" s="85"/>
      <c r="H2010" s="85"/>
      <c r="K2010" s="63"/>
      <c r="L2010" s="63"/>
      <c r="M2010" s="63"/>
      <c r="N2010" s="63"/>
      <c r="O2010" s="63"/>
      <c r="P2010" s="63"/>
      <c r="Q2010" s="63"/>
      <c r="R2010" s="63"/>
      <c r="S2010" s="63"/>
      <c r="T2010" s="63"/>
    </row>
    <row r="2011" spans="1:20" x14ac:dyDescent="0.2">
      <c r="A2011" s="85"/>
      <c r="B2011" s="85"/>
      <c r="C2011" s="85"/>
      <c r="D2011" s="85"/>
      <c r="E2011" s="85"/>
      <c r="F2011" s="85"/>
      <c r="G2011" s="85"/>
      <c r="H2011" s="85"/>
      <c r="K2011" s="63"/>
      <c r="L2011" s="63"/>
      <c r="M2011" s="63"/>
      <c r="N2011" s="63"/>
      <c r="O2011" s="63"/>
      <c r="P2011" s="63"/>
      <c r="Q2011" s="63"/>
      <c r="R2011" s="63"/>
      <c r="S2011" s="63"/>
      <c r="T2011" s="63"/>
    </row>
    <row r="2012" spans="1:20" x14ac:dyDescent="0.2">
      <c r="A2012" s="85"/>
      <c r="B2012" s="85"/>
      <c r="C2012" s="85"/>
      <c r="D2012" s="85"/>
      <c r="E2012" s="85"/>
      <c r="F2012" s="85"/>
      <c r="G2012" s="85"/>
      <c r="H2012" s="85"/>
      <c r="K2012" s="63"/>
      <c r="L2012" s="63"/>
      <c r="M2012" s="63"/>
      <c r="N2012" s="63"/>
      <c r="O2012" s="63"/>
      <c r="P2012" s="63"/>
      <c r="Q2012" s="63"/>
      <c r="R2012" s="63"/>
      <c r="S2012" s="63"/>
      <c r="T2012" s="63"/>
    </row>
    <row r="2013" spans="1:20" x14ac:dyDescent="0.2">
      <c r="A2013" s="85"/>
      <c r="B2013" s="85"/>
      <c r="C2013" s="85"/>
      <c r="D2013" s="85"/>
      <c r="E2013" s="85"/>
      <c r="F2013" s="85"/>
      <c r="G2013" s="85"/>
      <c r="H2013" s="85"/>
      <c r="K2013" s="63"/>
      <c r="L2013" s="63"/>
      <c r="M2013" s="63"/>
      <c r="N2013" s="63"/>
      <c r="O2013" s="63"/>
      <c r="P2013" s="63"/>
      <c r="Q2013" s="63"/>
      <c r="R2013" s="63"/>
      <c r="S2013" s="63"/>
      <c r="T2013" s="63"/>
    </row>
    <row r="2014" spans="1:20" x14ac:dyDescent="0.2">
      <c r="A2014" s="85"/>
      <c r="B2014" s="85"/>
      <c r="C2014" s="85"/>
      <c r="D2014" s="85"/>
      <c r="E2014" s="85"/>
      <c r="F2014" s="85"/>
      <c r="G2014" s="85"/>
      <c r="H2014" s="85"/>
      <c r="K2014" s="63"/>
      <c r="L2014" s="63"/>
      <c r="M2014" s="63"/>
      <c r="N2014" s="63"/>
      <c r="O2014" s="63"/>
      <c r="P2014" s="63"/>
      <c r="Q2014" s="63"/>
      <c r="R2014" s="63"/>
      <c r="S2014" s="63"/>
      <c r="T2014" s="63"/>
    </row>
    <row r="2015" spans="1:20" x14ac:dyDescent="0.2">
      <c r="A2015" s="85"/>
      <c r="B2015" s="85"/>
      <c r="C2015" s="85"/>
      <c r="D2015" s="85"/>
      <c r="E2015" s="85"/>
      <c r="F2015" s="85"/>
      <c r="G2015" s="85"/>
      <c r="H2015" s="85"/>
      <c r="K2015" s="63"/>
      <c r="L2015" s="63"/>
      <c r="M2015" s="63"/>
      <c r="N2015" s="63"/>
      <c r="O2015" s="63"/>
      <c r="P2015" s="63"/>
      <c r="Q2015" s="63"/>
      <c r="R2015" s="63"/>
      <c r="S2015" s="63"/>
      <c r="T2015" s="63"/>
    </row>
    <row r="2016" spans="1:20" x14ac:dyDescent="0.2">
      <c r="A2016" s="85"/>
      <c r="B2016" s="85"/>
      <c r="C2016" s="85"/>
      <c r="D2016" s="85"/>
      <c r="E2016" s="85"/>
      <c r="F2016" s="85"/>
      <c r="G2016" s="85"/>
      <c r="H2016" s="85"/>
      <c r="K2016" s="63"/>
      <c r="L2016" s="63"/>
      <c r="M2016" s="63"/>
      <c r="N2016" s="63"/>
      <c r="O2016" s="63"/>
      <c r="P2016" s="63"/>
      <c r="Q2016" s="63"/>
      <c r="R2016" s="63"/>
      <c r="S2016" s="63"/>
      <c r="T2016" s="63"/>
    </row>
    <row r="2017" spans="1:20" x14ac:dyDescent="0.2">
      <c r="A2017" s="85"/>
      <c r="B2017" s="85"/>
      <c r="C2017" s="85"/>
      <c r="D2017" s="85"/>
      <c r="E2017" s="85"/>
      <c r="F2017" s="85"/>
      <c r="G2017" s="85"/>
      <c r="H2017" s="85"/>
      <c r="K2017" s="63"/>
      <c r="L2017" s="63"/>
      <c r="M2017" s="63"/>
      <c r="N2017" s="63"/>
      <c r="O2017" s="63"/>
      <c r="P2017" s="63"/>
      <c r="Q2017" s="63"/>
      <c r="R2017" s="63"/>
      <c r="S2017" s="63"/>
      <c r="T2017" s="63"/>
    </row>
    <row r="2018" spans="1:20" x14ac:dyDescent="0.2">
      <c r="A2018" s="85"/>
      <c r="B2018" s="85"/>
      <c r="C2018" s="85"/>
      <c r="D2018" s="85"/>
      <c r="E2018" s="85"/>
      <c r="F2018" s="85"/>
      <c r="G2018" s="85"/>
      <c r="H2018" s="85"/>
      <c r="K2018" s="63"/>
      <c r="L2018" s="63"/>
      <c r="M2018" s="63"/>
      <c r="N2018" s="63"/>
      <c r="O2018" s="63"/>
      <c r="P2018" s="63"/>
      <c r="Q2018" s="63"/>
      <c r="R2018" s="63"/>
      <c r="S2018" s="63"/>
      <c r="T2018" s="63"/>
    </row>
    <row r="2019" spans="1:20" x14ac:dyDescent="0.2">
      <c r="A2019" s="85"/>
      <c r="B2019" s="85"/>
      <c r="C2019" s="85"/>
      <c r="D2019" s="85"/>
      <c r="E2019" s="85"/>
      <c r="F2019" s="85"/>
      <c r="G2019" s="85"/>
      <c r="H2019" s="85"/>
      <c r="K2019" s="63"/>
      <c r="L2019" s="63"/>
      <c r="M2019" s="63"/>
      <c r="N2019" s="63"/>
      <c r="O2019" s="63"/>
      <c r="P2019" s="63"/>
      <c r="Q2019" s="63"/>
      <c r="R2019" s="63"/>
      <c r="S2019" s="63"/>
      <c r="T2019" s="63"/>
    </row>
    <row r="2020" spans="1:20" x14ac:dyDescent="0.2">
      <c r="A2020" s="85"/>
      <c r="B2020" s="85"/>
      <c r="C2020" s="85"/>
      <c r="D2020" s="85"/>
      <c r="E2020" s="85"/>
      <c r="F2020" s="85"/>
      <c r="G2020" s="85"/>
      <c r="H2020" s="85"/>
      <c r="K2020" s="63"/>
      <c r="L2020" s="63"/>
      <c r="M2020" s="63"/>
      <c r="N2020" s="63"/>
      <c r="O2020" s="63"/>
      <c r="P2020" s="63"/>
      <c r="Q2020" s="63"/>
      <c r="R2020" s="63"/>
      <c r="S2020" s="63"/>
      <c r="T2020" s="63"/>
    </row>
    <row r="2021" spans="1:20" x14ac:dyDescent="0.2">
      <c r="A2021" s="85"/>
      <c r="B2021" s="85"/>
      <c r="C2021" s="85"/>
      <c r="D2021" s="85"/>
      <c r="E2021" s="85"/>
      <c r="F2021" s="85"/>
      <c r="G2021" s="85"/>
      <c r="H2021" s="85"/>
      <c r="K2021" s="63"/>
      <c r="L2021" s="63"/>
      <c r="M2021" s="63"/>
      <c r="N2021" s="63"/>
      <c r="O2021" s="63"/>
      <c r="P2021" s="63"/>
      <c r="Q2021" s="63"/>
      <c r="R2021" s="63"/>
      <c r="S2021" s="63"/>
      <c r="T2021" s="63"/>
    </row>
    <row r="2022" spans="1:20" x14ac:dyDescent="0.2">
      <c r="A2022" s="85"/>
      <c r="B2022" s="85"/>
      <c r="C2022" s="85"/>
      <c r="D2022" s="85"/>
      <c r="E2022" s="85"/>
      <c r="F2022" s="85"/>
      <c r="G2022" s="85"/>
      <c r="H2022" s="85"/>
      <c r="K2022" s="63"/>
      <c r="L2022" s="63"/>
      <c r="M2022" s="63"/>
      <c r="N2022" s="63"/>
      <c r="O2022" s="63"/>
      <c r="P2022" s="63"/>
      <c r="Q2022" s="63"/>
      <c r="R2022" s="63"/>
      <c r="S2022" s="63"/>
      <c r="T2022" s="63"/>
    </row>
    <row r="2023" spans="1:20" x14ac:dyDescent="0.2">
      <c r="A2023" s="85"/>
      <c r="B2023" s="85"/>
      <c r="C2023" s="85"/>
      <c r="D2023" s="85"/>
      <c r="E2023" s="85"/>
      <c r="F2023" s="85"/>
      <c r="G2023" s="85"/>
      <c r="H2023" s="85"/>
      <c r="K2023" s="63"/>
      <c r="L2023" s="63"/>
      <c r="M2023" s="63"/>
      <c r="N2023" s="63"/>
      <c r="O2023" s="63"/>
      <c r="P2023" s="63"/>
      <c r="Q2023" s="63"/>
      <c r="R2023" s="63"/>
      <c r="S2023" s="63"/>
      <c r="T2023" s="63"/>
    </row>
    <row r="2024" spans="1:20" x14ac:dyDescent="0.2">
      <c r="A2024" s="85"/>
      <c r="B2024" s="85"/>
      <c r="C2024" s="85"/>
      <c r="D2024" s="85"/>
      <c r="E2024" s="85"/>
      <c r="F2024" s="85"/>
      <c r="G2024" s="85"/>
      <c r="H2024" s="85"/>
      <c r="K2024" s="63"/>
      <c r="L2024" s="63"/>
      <c r="M2024" s="63"/>
      <c r="N2024" s="63"/>
      <c r="O2024" s="63"/>
      <c r="P2024" s="63"/>
      <c r="Q2024" s="63"/>
      <c r="R2024" s="63"/>
      <c r="S2024" s="63"/>
      <c r="T2024" s="63"/>
    </row>
    <row r="2025" spans="1:20" x14ac:dyDescent="0.2">
      <c r="A2025" s="85"/>
      <c r="B2025" s="85"/>
      <c r="C2025" s="85"/>
      <c r="D2025" s="85"/>
      <c r="E2025" s="85"/>
      <c r="F2025" s="85"/>
      <c r="G2025" s="85"/>
      <c r="H2025" s="85"/>
      <c r="K2025" s="63"/>
      <c r="L2025" s="63"/>
      <c r="M2025" s="63"/>
      <c r="N2025" s="63"/>
      <c r="O2025" s="63"/>
      <c r="P2025" s="63"/>
      <c r="Q2025" s="63"/>
      <c r="R2025" s="63"/>
      <c r="S2025" s="63"/>
      <c r="T2025" s="63"/>
    </row>
    <row r="2026" spans="1:20" x14ac:dyDescent="0.2">
      <c r="A2026" s="85"/>
      <c r="B2026" s="85"/>
      <c r="C2026" s="85"/>
      <c r="D2026" s="85"/>
      <c r="E2026" s="85"/>
      <c r="F2026" s="85"/>
      <c r="G2026" s="85"/>
      <c r="H2026" s="85"/>
      <c r="K2026" s="63"/>
      <c r="L2026" s="63"/>
      <c r="M2026" s="63"/>
      <c r="N2026" s="63"/>
      <c r="O2026" s="63"/>
      <c r="P2026" s="63"/>
      <c r="Q2026" s="63"/>
      <c r="R2026" s="63"/>
      <c r="S2026" s="63"/>
      <c r="T2026" s="63"/>
    </row>
    <row r="2027" spans="1:20" x14ac:dyDescent="0.2">
      <c r="A2027" s="85"/>
      <c r="B2027" s="85"/>
      <c r="C2027" s="85"/>
      <c r="D2027" s="85"/>
      <c r="E2027" s="85"/>
      <c r="F2027" s="85"/>
      <c r="G2027" s="85"/>
      <c r="H2027" s="85"/>
      <c r="K2027" s="63"/>
      <c r="L2027" s="63"/>
      <c r="M2027" s="63"/>
      <c r="N2027" s="63"/>
      <c r="O2027" s="63"/>
      <c r="P2027" s="63"/>
      <c r="Q2027" s="63"/>
      <c r="R2027" s="63"/>
      <c r="S2027" s="63"/>
      <c r="T2027" s="63"/>
    </row>
    <row r="2028" spans="1:20" x14ac:dyDescent="0.2">
      <c r="A2028" s="85"/>
      <c r="B2028" s="85"/>
      <c r="C2028" s="85"/>
      <c r="D2028" s="85"/>
      <c r="E2028" s="85"/>
      <c r="F2028" s="85"/>
      <c r="G2028" s="85"/>
      <c r="H2028" s="85"/>
      <c r="K2028" s="63"/>
      <c r="L2028" s="63"/>
      <c r="M2028" s="63"/>
      <c r="N2028" s="63"/>
      <c r="O2028" s="63"/>
      <c r="P2028" s="63"/>
      <c r="Q2028" s="63"/>
      <c r="R2028" s="63"/>
      <c r="S2028" s="63"/>
      <c r="T2028" s="63"/>
    </row>
    <row r="2029" spans="1:20" x14ac:dyDescent="0.2">
      <c r="A2029" s="85"/>
      <c r="B2029" s="85"/>
      <c r="C2029" s="85"/>
      <c r="D2029" s="85"/>
      <c r="E2029" s="85"/>
      <c r="F2029" s="85"/>
      <c r="G2029" s="85"/>
      <c r="H2029" s="85"/>
      <c r="K2029" s="63"/>
      <c r="L2029" s="63"/>
      <c r="M2029" s="63"/>
      <c r="N2029" s="63"/>
      <c r="O2029" s="63"/>
      <c r="P2029" s="63"/>
      <c r="Q2029" s="63"/>
      <c r="R2029" s="63"/>
      <c r="S2029" s="63"/>
      <c r="T2029" s="63"/>
    </row>
    <row r="2030" spans="1:20" x14ac:dyDescent="0.2">
      <c r="A2030" s="85"/>
      <c r="B2030" s="85"/>
      <c r="C2030" s="85"/>
      <c r="D2030" s="85"/>
      <c r="E2030" s="85"/>
      <c r="F2030" s="85"/>
      <c r="G2030" s="85"/>
      <c r="H2030" s="85"/>
      <c r="K2030" s="63"/>
      <c r="L2030" s="63"/>
      <c r="M2030" s="63"/>
      <c r="N2030" s="63"/>
      <c r="O2030" s="63"/>
      <c r="P2030" s="63"/>
      <c r="Q2030" s="63"/>
      <c r="R2030" s="63"/>
      <c r="S2030" s="63"/>
      <c r="T2030" s="63"/>
    </row>
    <row r="2031" spans="1:20" x14ac:dyDescent="0.2">
      <c r="A2031" s="85"/>
      <c r="B2031" s="85"/>
      <c r="C2031" s="85"/>
      <c r="D2031" s="85"/>
      <c r="E2031" s="85"/>
      <c r="F2031" s="85"/>
      <c r="G2031" s="85"/>
      <c r="H2031" s="85"/>
      <c r="K2031" s="63"/>
      <c r="L2031" s="63"/>
      <c r="M2031" s="63"/>
      <c r="N2031" s="63"/>
      <c r="O2031" s="63"/>
      <c r="P2031" s="63"/>
      <c r="Q2031" s="63"/>
      <c r="R2031" s="63"/>
      <c r="S2031" s="63"/>
      <c r="T2031" s="63"/>
    </row>
    <row r="2032" spans="1:20" x14ac:dyDescent="0.2">
      <c r="A2032" s="85"/>
      <c r="B2032" s="85"/>
      <c r="C2032" s="85"/>
      <c r="D2032" s="85"/>
      <c r="E2032" s="85"/>
      <c r="F2032" s="85"/>
      <c r="G2032" s="85"/>
      <c r="H2032" s="85"/>
      <c r="K2032" s="63"/>
      <c r="L2032" s="63"/>
      <c r="M2032" s="63"/>
      <c r="N2032" s="63"/>
      <c r="O2032" s="63"/>
      <c r="P2032" s="63"/>
      <c r="Q2032" s="63"/>
      <c r="R2032" s="63"/>
      <c r="S2032" s="63"/>
      <c r="T2032" s="63"/>
    </row>
    <row r="2033" spans="1:20" x14ac:dyDescent="0.2">
      <c r="A2033" s="85"/>
      <c r="B2033" s="85"/>
      <c r="C2033" s="85"/>
      <c r="D2033" s="85"/>
      <c r="E2033" s="85"/>
      <c r="F2033" s="85"/>
      <c r="G2033" s="85"/>
      <c r="H2033" s="85"/>
      <c r="K2033" s="63"/>
      <c r="L2033" s="63"/>
      <c r="M2033" s="63"/>
      <c r="N2033" s="63"/>
      <c r="O2033" s="63"/>
      <c r="P2033" s="63"/>
      <c r="Q2033" s="63"/>
      <c r="R2033" s="63"/>
      <c r="S2033" s="63"/>
      <c r="T2033" s="63"/>
    </row>
    <row r="2034" spans="1:20" x14ac:dyDescent="0.2">
      <c r="A2034" s="85"/>
      <c r="B2034" s="85"/>
      <c r="C2034" s="85"/>
      <c r="D2034" s="85"/>
      <c r="E2034" s="85"/>
      <c r="F2034" s="85"/>
      <c r="G2034" s="85"/>
      <c r="H2034" s="85"/>
      <c r="K2034" s="63"/>
      <c r="L2034" s="63"/>
      <c r="M2034" s="63"/>
      <c r="N2034" s="63"/>
      <c r="O2034" s="63"/>
      <c r="P2034" s="63"/>
      <c r="Q2034" s="63"/>
      <c r="R2034" s="63"/>
      <c r="S2034" s="63"/>
      <c r="T2034" s="63"/>
    </row>
    <row r="2035" spans="1:20" x14ac:dyDescent="0.2">
      <c r="A2035" s="85"/>
      <c r="B2035" s="85"/>
      <c r="C2035" s="85"/>
      <c r="D2035" s="85"/>
      <c r="E2035" s="85"/>
      <c r="F2035" s="85"/>
      <c r="G2035" s="85"/>
      <c r="H2035" s="85"/>
      <c r="K2035" s="63"/>
      <c r="L2035" s="63"/>
      <c r="M2035" s="63"/>
      <c r="N2035" s="63"/>
      <c r="O2035" s="63"/>
      <c r="P2035" s="63"/>
      <c r="Q2035" s="63"/>
      <c r="R2035" s="63"/>
      <c r="S2035" s="63"/>
      <c r="T2035" s="63"/>
    </row>
    <row r="2036" spans="1:20" x14ac:dyDescent="0.2">
      <c r="A2036" s="85"/>
      <c r="B2036" s="85"/>
      <c r="C2036" s="85"/>
      <c r="D2036" s="85"/>
      <c r="E2036" s="85"/>
      <c r="F2036" s="85"/>
      <c r="G2036" s="85"/>
      <c r="H2036" s="85"/>
      <c r="K2036" s="63"/>
      <c r="L2036" s="63"/>
      <c r="M2036" s="63"/>
      <c r="N2036" s="63"/>
      <c r="O2036" s="63"/>
      <c r="P2036" s="63"/>
      <c r="Q2036" s="63"/>
      <c r="R2036" s="63"/>
      <c r="S2036" s="63"/>
      <c r="T2036" s="63"/>
    </row>
    <row r="2037" spans="1:20" x14ac:dyDescent="0.2">
      <c r="A2037" s="85"/>
      <c r="B2037" s="85"/>
      <c r="C2037" s="85"/>
      <c r="D2037" s="85"/>
      <c r="E2037" s="85"/>
      <c r="F2037" s="85"/>
      <c r="G2037" s="85"/>
      <c r="H2037" s="85"/>
      <c r="K2037" s="63"/>
      <c r="L2037" s="63"/>
      <c r="M2037" s="63"/>
      <c r="N2037" s="63"/>
      <c r="O2037" s="63"/>
      <c r="P2037" s="63"/>
      <c r="Q2037" s="63"/>
      <c r="R2037" s="63"/>
      <c r="S2037" s="63"/>
      <c r="T2037" s="63"/>
    </row>
    <row r="2038" spans="1:20" x14ac:dyDescent="0.2">
      <c r="A2038" s="85"/>
      <c r="B2038" s="85"/>
      <c r="C2038" s="85"/>
      <c r="D2038" s="85"/>
      <c r="E2038" s="85"/>
      <c r="F2038" s="85"/>
      <c r="G2038" s="85"/>
      <c r="H2038" s="85"/>
      <c r="K2038" s="63"/>
      <c r="L2038" s="63"/>
      <c r="M2038" s="63"/>
      <c r="N2038" s="63"/>
      <c r="O2038" s="63"/>
      <c r="P2038" s="63"/>
      <c r="Q2038" s="63"/>
      <c r="R2038" s="63"/>
      <c r="S2038" s="63"/>
      <c r="T2038" s="63"/>
    </row>
    <row r="2039" spans="1:20" x14ac:dyDescent="0.2">
      <c r="A2039" s="85"/>
      <c r="B2039" s="85"/>
      <c r="C2039" s="85"/>
      <c r="D2039" s="85"/>
      <c r="E2039" s="85"/>
      <c r="F2039" s="85"/>
      <c r="G2039" s="85"/>
      <c r="H2039" s="85"/>
      <c r="K2039" s="63"/>
      <c r="L2039" s="63"/>
      <c r="M2039" s="63"/>
      <c r="N2039" s="63"/>
      <c r="O2039" s="63"/>
      <c r="P2039" s="63"/>
      <c r="Q2039" s="63"/>
      <c r="R2039" s="63"/>
      <c r="S2039" s="63"/>
      <c r="T2039" s="63"/>
    </row>
    <row r="2040" spans="1:20" x14ac:dyDescent="0.2">
      <c r="A2040" s="85"/>
      <c r="B2040" s="85"/>
      <c r="C2040" s="85"/>
      <c r="D2040" s="85"/>
      <c r="E2040" s="85"/>
      <c r="F2040" s="85"/>
      <c r="G2040" s="85"/>
      <c r="H2040" s="85"/>
      <c r="K2040" s="63"/>
      <c r="L2040" s="63"/>
      <c r="M2040" s="63"/>
      <c r="N2040" s="63"/>
      <c r="O2040" s="63"/>
      <c r="P2040" s="63"/>
      <c r="Q2040" s="63"/>
      <c r="R2040" s="63"/>
      <c r="S2040" s="63"/>
      <c r="T2040" s="63"/>
    </row>
    <row r="2041" spans="1:20" x14ac:dyDescent="0.2">
      <c r="A2041" s="85"/>
      <c r="B2041" s="85"/>
      <c r="C2041" s="85"/>
      <c r="D2041" s="85"/>
      <c r="E2041" s="85"/>
      <c r="F2041" s="85"/>
      <c r="G2041" s="85"/>
      <c r="H2041" s="85"/>
      <c r="K2041" s="63"/>
      <c r="L2041" s="63"/>
      <c r="M2041" s="63"/>
      <c r="N2041" s="63"/>
      <c r="O2041" s="63"/>
      <c r="P2041" s="63"/>
      <c r="Q2041" s="63"/>
      <c r="R2041" s="63"/>
      <c r="S2041" s="63"/>
      <c r="T2041" s="63"/>
    </row>
    <row r="2042" spans="1:20" x14ac:dyDescent="0.2">
      <c r="A2042" s="85"/>
      <c r="B2042" s="85"/>
      <c r="C2042" s="85"/>
      <c r="D2042" s="85"/>
      <c r="E2042" s="85"/>
      <c r="F2042" s="85"/>
      <c r="G2042" s="85"/>
      <c r="H2042" s="85"/>
      <c r="K2042" s="63"/>
      <c r="L2042" s="63"/>
      <c r="M2042" s="63"/>
      <c r="N2042" s="63"/>
      <c r="O2042" s="63"/>
      <c r="P2042" s="63"/>
      <c r="Q2042" s="63"/>
      <c r="R2042" s="63"/>
      <c r="S2042" s="63"/>
      <c r="T2042" s="63"/>
    </row>
    <row r="2043" spans="1:20" x14ac:dyDescent="0.2">
      <c r="A2043" s="85"/>
      <c r="B2043" s="85"/>
      <c r="C2043" s="85"/>
      <c r="D2043" s="85"/>
      <c r="E2043" s="85"/>
      <c r="F2043" s="85"/>
      <c r="G2043" s="85"/>
      <c r="H2043" s="85"/>
      <c r="K2043" s="63"/>
      <c r="L2043" s="63"/>
      <c r="M2043" s="63"/>
      <c r="N2043" s="63"/>
      <c r="O2043" s="63"/>
      <c r="P2043" s="63"/>
      <c r="Q2043" s="63"/>
      <c r="R2043" s="63"/>
      <c r="S2043" s="63"/>
      <c r="T2043" s="63"/>
    </row>
    <row r="2044" spans="1:20" x14ac:dyDescent="0.2">
      <c r="A2044" s="85"/>
      <c r="B2044" s="85"/>
      <c r="C2044" s="85"/>
      <c r="D2044" s="85"/>
      <c r="E2044" s="85"/>
      <c r="F2044" s="85"/>
      <c r="G2044" s="85"/>
      <c r="H2044" s="85"/>
      <c r="K2044" s="63"/>
      <c r="L2044" s="63"/>
      <c r="M2044" s="63"/>
      <c r="N2044" s="63"/>
      <c r="O2044" s="63"/>
      <c r="P2044" s="63"/>
      <c r="Q2044" s="63"/>
      <c r="R2044" s="63"/>
      <c r="S2044" s="63"/>
      <c r="T2044" s="63"/>
    </row>
    <row r="2045" spans="1:20" x14ac:dyDescent="0.2">
      <c r="A2045" s="85"/>
      <c r="B2045" s="85"/>
      <c r="C2045" s="85"/>
      <c r="D2045" s="85"/>
      <c r="E2045" s="85"/>
      <c r="F2045" s="85"/>
      <c r="G2045" s="85"/>
      <c r="H2045" s="85"/>
      <c r="K2045" s="63"/>
      <c r="L2045" s="63"/>
      <c r="M2045" s="63"/>
      <c r="N2045" s="63"/>
      <c r="O2045" s="63"/>
      <c r="P2045" s="63"/>
      <c r="Q2045" s="63"/>
      <c r="R2045" s="63"/>
      <c r="S2045" s="63"/>
      <c r="T2045" s="63"/>
    </row>
    <row r="2046" spans="1:20" x14ac:dyDescent="0.2">
      <c r="A2046" s="85"/>
      <c r="B2046" s="85"/>
      <c r="C2046" s="85"/>
      <c r="D2046" s="85"/>
      <c r="E2046" s="85"/>
      <c r="F2046" s="85"/>
      <c r="G2046" s="85"/>
      <c r="H2046" s="85"/>
      <c r="K2046" s="63"/>
      <c r="L2046" s="63"/>
      <c r="M2046" s="63"/>
      <c r="N2046" s="63"/>
      <c r="O2046" s="63"/>
      <c r="P2046" s="63"/>
      <c r="Q2046" s="63"/>
      <c r="R2046" s="63"/>
      <c r="S2046" s="63"/>
      <c r="T2046" s="63"/>
    </row>
    <row r="2047" spans="1:20" x14ac:dyDescent="0.2">
      <c r="A2047" s="85"/>
      <c r="B2047" s="85"/>
      <c r="C2047" s="85"/>
      <c r="D2047" s="85"/>
      <c r="E2047" s="85"/>
      <c r="F2047" s="85"/>
      <c r="G2047" s="85"/>
      <c r="H2047" s="85"/>
      <c r="K2047" s="63"/>
      <c r="L2047" s="63"/>
      <c r="M2047" s="63"/>
      <c r="N2047" s="63"/>
      <c r="O2047" s="63"/>
      <c r="P2047" s="63"/>
      <c r="Q2047" s="63"/>
      <c r="R2047" s="63"/>
      <c r="S2047" s="63"/>
      <c r="T2047" s="63"/>
    </row>
    <row r="2048" spans="1:20" x14ac:dyDescent="0.2">
      <c r="A2048" s="85"/>
      <c r="B2048" s="85"/>
      <c r="C2048" s="85"/>
      <c r="D2048" s="85"/>
      <c r="E2048" s="85"/>
      <c r="F2048" s="85"/>
      <c r="G2048" s="85"/>
      <c r="H2048" s="85"/>
      <c r="K2048" s="63"/>
      <c r="L2048" s="63"/>
      <c r="M2048" s="63"/>
      <c r="N2048" s="63"/>
      <c r="O2048" s="63"/>
      <c r="P2048" s="63"/>
      <c r="Q2048" s="63"/>
      <c r="R2048" s="63"/>
      <c r="S2048" s="63"/>
      <c r="T2048" s="63"/>
    </row>
    <row r="2049" spans="1:20" x14ac:dyDescent="0.2">
      <c r="A2049" s="85"/>
      <c r="B2049" s="85"/>
      <c r="C2049" s="85"/>
      <c r="D2049" s="85"/>
      <c r="E2049" s="85"/>
      <c r="F2049" s="85"/>
      <c r="G2049" s="85"/>
      <c r="H2049" s="85"/>
      <c r="K2049" s="63"/>
      <c r="L2049" s="63"/>
      <c r="M2049" s="63"/>
      <c r="N2049" s="63"/>
      <c r="O2049" s="63"/>
      <c r="P2049" s="63"/>
      <c r="Q2049" s="63"/>
      <c r="R2049" s="63"/>
      <c r="S2049" s="63"/>
      <c r="T2049" s="63"/>
    </row>
    <row r="2050" spans="1:20" x14ac:dyDescent="0.2">
      <c r="A2050" s="85"/>
      <c r="B2050" s="85"/>
      <c r="C2050" s="85"/>
      <c r="D2050" s="85"/>
      <c r="E2050" s="85"/>
      <c r="F2050" s="85"/>
      <c r="G2050" s="85"/>
      <c r="H2050" s="85"/>
      <c r="K2050" s="63"/>
      <c r="L2050" s="63"/>
      <c r="M2050" s="63"/>
      <c r="N2050" s="63"/>
      <c r="O2050" s="63"/>
      <c r="P2050" s="63"/>
      <c r="Q2050" s="63"/>
      <c r="R2050" s="63"/>
      <c r="S2050" s="63"/>
      <c r="T2050" s="63"/>
    </row>
    <row r="2051" spans="1:20" x14ac:dyDescent="0.2">
      <c r="A2051" s="85"/>
      <c r="B2051" s="85"/>
      <c r="C2051" s="85"/>
      <c r="D2051" s="85"/>
      <c r="E2051" s="85"/>
      <c r="F2051" s="85"/>
      <c r="G2051" s="85"/>
      <c r="H2051" s="85"/>
      <c r="K2051" s="63"/>
      <c r="L2051" s="63"/>
      <c r="M2051" s="63"/>
      <c r="N2051" s="63"/>
      <c r="O2051" s="63"/>
      <c r="P2051" s="63"/>
      <c r="Q2051" s="63"/>
      <c r="R2051" s="63"/>
      <c r="S2051" s="63"/>
      <c r="T2051" s="63"/>
    </row>
    <row r="2052" spans="1:20" x14ac:dyDescent="0.2">
      <c r="A2052" s="85"/>
      <c r="B2052" s="85"/>
      <c r="C2052" s="85"/>
      <c r="D2052" s="85"/>
      <c r="E2052" s="85"/>
      <c r="F2052" s="85"/>
      <c r="G2052" s="85"/>
      <c r="H2052" s="85"/>
      <c r="K2052" s="63"/>
      <c r="L2052" s="63"/>
      <c r="M2052" s="63"/>
      <c r="N2052" s="63"/>
      <c r="O2052" s="63"/>
      <c r="P2052" s="63"/>
      <c r="Q2052" s="63"/>
      <c r="R2052" s="63"/>
      <c r="S2052" s="63"/>
      <c r="T2052" s="63"/>
    </row>
    <row r="2053" spans="1:20" x14ac:dyDescent="0.2">
      <c r="A2053" s="85"/>
      <c r="B2053" s="85"/>
      <c r="C2053" s="85"/>
      <c r="D2053" s="85"/>
      <c r="E2053" s="85"/>
      <c r="F2053" s="85"/>
      <c r="G2053" s="85"/>
      <c r="H2053" s="85"/>
      <c r="K2053" s="63"/>
      <c r="L2053" s="63"/>
      <c r="M2053" s="63"/>
      <c r="N2053" s="63"/>
      <c r="O2053" s="63"/>
      <c r="P2053" s="63"/>
      <c r="Q2053" s="63"/>
      <c r="R2053" s="63"/>
      <c r="S2053" s="63"/>
      <c r="T2053" s="63"/>
    </row>
    <row r="2054" spans="1:20" x14ac:dyDescent="0.2">
      <c r="A2054" s="85"/>
      <c r="B2054" s="85"/>
      <c r="C2054" s="85"/>
      <c r="D2054" s="85"/>
      <c r="E2054" s="85"/>
      <c r="F2054" s="85"/>
      <c r="G2054" s="85"/>
      <c r="H2054" s="85"/>
      <c r="K2054" s="63"/>
      <c r="L2054" s="63"/>
      <c r="M2054" s="63"/>
      <c r="N2054" s="63"/>
      <c r="O2054" s="63"/>
      <c r="P2054" s="63"/>
      <c r="Q2054" s="63"/>
      <c r="R2054" s="63"/>
      <c r="S2054" s="63"/>
      <c r="T2054" s="63"/>
    </row>
    <row r="2055" spans="1:20" x14ac:dyDescent="0.2">
      <c r="A2055" s="85"/>
      <c r="B2055" s="85"/>
      <c r="C2055" s="85"/>
      <c r="D2055" s="85"/>
      <c r="E2055" s="85"/>
      <c r="F2055" s="85"/>
      <c r="G2055" s="85"/>
      <c r="H2055" s="85"/>
      <c r="K2055" s="63"/>
      <c r="L2055" s="63"/>
      <c r="M2055" s="63"/>
      <c r="N2055" s="63"/>
      <c r="O2055" s="63"/>
      <c r="P2055" s="63"/>
      <c r="Q2055" s="63"/>
      <c r="R2055" s="63"/>
      <c r="S2055" s="63"/>
      <c r="T2055" s="63"/>
    </row>
    <row r="2056" spans="1:20" x14ac:dyDescent="0.2">
      <c r="A2056" s="85"/>
      <c r="B2056" s="85"/>
      <c r="C2056" s="85"/>
      <c r="D2056" s="85"/>
      <c r="E2056" s="85"/>
      <c r="F2056" s="85"/>
      <c r="G2056" s="85"/>
      <c r="H2056" s="85"/>
      <c r="K2056" s="63"/>
      <c r="L2056" s="63"/>
      <c r="M2056" s="63"/>
      <c r="N2056" s="63"/>
      <c r="O2056" s="63"/>
      <c r="P2056" s="63"/>
      <c r="Q2056" s="63"/>
      <c r="R2056" s="63"/>
      <c r="S2056" s="63"/>
      <c r="T2056" s="63"/>
    </row>
    <row r="2057" spans="1:20" x14ac:dyDescent="0.2">
      <c r="A2057" s="85"/>
      <c r="B2057" s="85"/>
      <c r="C2057" s="85"/>
      <c r="D2057" s="85"/>
      <c r="E2057" s="85"/>
      <c r="F2057" s="85"/>
      <c r="G2057" s="85"/>
      <c r="H2057" s="85"/>
      <c r="K2057" s="63"/>
      <c r="L2057" s="63"/>
      <c r="M2057" s="63"/>
      <c r="N2057" s="63"/>
      <c r="O2057" s="63"/>
      <c r="P2057" s="63"/>
      <c r="Q2057" s="63"/>
      <c r="R2057" s="63"/>
      <c r="S2057" s="63"/>
      <c r="T2057" s="63"/>
    </row>
    <row r="2058" spans="1:20" x14ac:dyDescent="0.2">
      <c r="A2058" s="85"/>
      <c r="B2058" s="85"/>
      <c r="C2058" s="85"/>
      <c r="D2058" s="85"/>
      <c r="E2058" s="85"/>
      <c r="F2058" s="85"/>
      <c r="G2058" s="85"/>
      <c r="H2058" s="85"/>
      <c r="K2058" s="63"/>
      <c r="L2058" s="63"/>
      <c r="M2058" s="63"/>
      <c r="N2058" s="63"/>
      <c r="O2058" s="63"/>
      <c r="P2058" s="63"/>
      <c r="Q2058" s="63"/>
      <c r="R2058" s="63"/>
      <c r="S2058" s="63"/>
      <c r="T2058" s="63"/>
    </row>
    <row r="2059" spans="1:20" x14ac:dyDescent="0.2">
      <c r="A2059" s="85"/>
      <c r="B2059" s="85"/>
      <c r="C2059" s="85"/>
      <c r="D2059" s="85"/>
      <c r="E2059" s="85"/>
      <c r="F2059" s="85"/>
      <c r="G2059" s="85"/>
      <c r="H2059" s="85"/>
      <c r="K2059" s="63"/>
      <c r="L2059" s="63"/>
      <c r="M2059" s="63"/>
      <c r="N2059" s="63"/>
      <c r="O2059" s="63"/>
      <c r="P2059" s="63"/>
      <c r="Q2059" s="63"/>
      <c r="R2059" s="63"/>
      <c r="S2059" s="63"/>
      <c r="T2059" s="63"/>
    </row>
    <row r="2060" spans="1:20" x14ac:dyDescent="0.2">
      <c r="A2060" s="85"/>
      <c r="B2060" s="85"/>
      <c r="C2060" s="85"/>
      <c r="D2060" s="85"/>
      <c r="E2060" s="85"/>
      <c r="F2060" s="85"/>
      <c r="G2060" s="85"/>
      <c r="H2060" s="85"/>
      <c r="K2060" s="63"/>
      <c r="L2060" s="63"/>
      <c r="M2060" s="63"/>
      <c r="N2060" s="63"/>
      <c r="O2060" s="63"/>
      <c r="P2060" s="63"/>
      <c r="Q2060" s="63"/>
      <c r="R2060" s="63"/>
      <c r="S2060" s="63"/>
      <c r="T2060" s="63"/>
    </row>
    <row r="2061" spans="1:20" x14ac:dyDescent="0.2">
      <c r="A2061" s="85"/>
      <c r="B2061" s="85"/>
      <c r="C2061" s="85"/>
      <c r="D2061" s="85"/>
      <c r="E2061" s="85"/>
      <c r="F2061" s="85"/>
      <c r="G2061" s="85"/>
      <c r="H2061" s="85"/>
      <c r="K2061" s="63"/>
      <c r="L2061" s="63"/>
      <c r="M2061" s="63"/>
      <c r="N2061" s="63"/>
      <c r="O2061" s="63"/>
      <c r="P2061" s="63"/>
      <c r="Q2061" s="63"/>
      <c r="R2061" s="63"/>
      <c r="S2061" s="63"/>
      <c r="T2061" s="63"/>
    </row>
    <row r="2062" spans="1:20" x14ac:dyDescent="0.2">
      <c r="A2062" s="85"/>
      <c r="B2062" s="85"/>
      <c r="C2062" s="85"/>
      <c r="D2062" s="85"/>
      <c r="E2062" s="85"/>
      <c r="F2062" s="85"/>
      <c r="G2062" s="85"/>
      <c r="H2062" s="85"/>
      <c r="K2062" s="63"/>
      <c r="L2062" s="63"/>
      <c r="M2062" s="63"/>
      <c r="N2062" s="63"/>
      <c r="O2062" s="63"/>
      <c r="P2062" s="63"/>
      <c r="Q2062" s="63"/>
      <c r="R2062" s="63"/>
      <c r="S2062" s="63"/>
      <c r="T2062" s="63"/>
    </row>
    <row r="2063" spans="1:20" x14ac:dyDescent="0.2">
      <c r="A2063" s="85"/>
      <c r="B2063" s="85"/>
      <c r="C2063" s="85"/>
      <c r="D2063" s="85"/>
      <c r="E2063" s="85"/>
      <c r="F2063" s="85"/>
      <c r="G2063" s="85"/>
      <c r="H2063" s="85"/>
      <c r="K2063" s="63"/>
      <c r="L2063" s="63"/>
      <c r="M2063" s="63"/>
      <c r="N2063" s="63"/>
      <c r="O2063" s="63"/>
      <c r="P2063" s="63"/>
      <c r="Q2063" s="63"/>
      <c r="R2063" s="63"/>
      <c r="S2063" s="63"/>
      <c r="T2063" s="63"/>
    </row>
    <row r="2064" spans="1:20" x14ac:dyDescent="0.2">
      <c r="A2064" s="85"/>
      <c r="B2064" s="85"/>
      <c r="C2064" s="85"/>
      <c r="D2064" s="85"/>
      <c r="E2064" s="85"/>
      <c r="F2064" s="85"/>
      <c r="G2064" s="85"/>
      <c r="H2064" s="85"/>
      <c r="K2064" s="63"/>
      <c r="L2064" s="63"/>
      <c r="M2064" s="63"/>
      <c r="N2064" s="63"/>
      <c r="O2064" s="63"/>
      <c r="P2064" s="63"/>
      <c r="Q2064" s="63"/>
      <c r="R2064" s="63"/>
      <c r="S2064" s="63"/>
      <c r="T2064" s="63"/>
    </row>
    <row r="2065" spans="1:20" x14ac:dyDescent="0.2">
      <c r="A2065" s="85"/>
      <c r="B2065" s="85"/>
      <c r="C2065" s="85"/>
      <c r="D2065" s="85"/>
      <c r="E2065" s="85"/>
      <c r="F2065" s="85"/>
      <c r="G2065" s="85"/>
      <c r="H2065" s="85"/>
      <c r="K2065" s="63"/>
      <c r="L2065" s="63"/>
      <c r="M2065" s="63"/>
      <c r="N2065" s="63"/>
      <c r="O2065" s="63"/>
      <c r="P2065" s="63"/>
      <c r="Q2065" s="63"/>
      <c r="R2065" s="63"/>
      <c r="S2065" s="63"/>
      <c r="T2065" s="63"/>
    </row>
    <row r="2066" spans="1:20" x14ac:dyDescent="0.2">
      <c r="A2066" s="85"/>
      <c r="B2066" s="85"/>
      <c r="C2066" s="85"/>
      <c r="D2066" s="85"/>
      <c r="E2066" s="85"/>
      <c r="F2066" s="85"/>
      <c r="G2066" s="85"/>
      <c r="H2066" s="85"/>
      <c r="K2066" s="63"/>
      <c r="L2066" s="63"/>
      <c r="M2066" s="63"/>
      <c r="N2066" s="63"/>
      <c r="O2066" s="63"/>
      <c r="P2066" s="63"/>
      <c r="Q2066" s="63"/>
      <c r="R2066" s="63"/>
      <c r="S2066" s="63"/>
      <c r="T2066" s="63"/>
    </row>
    <row r="2067" spans="1:20" x14ac:dyDescent="0.2">
      <c r="A2067" s="85"/>
      <c r="B2067" s="85"/>
      <c r="C2067" s="85"/>
      <c r="D2067" s="85"/>
      <c r="E2067" s="85"/>
      <c r="F2067" s="85"/>
      <c r="G2067" s="85"/>
      <c r="H2067" s="85"/>
      <c r="K2067" s="63"/>
      <c r="L2067" s="63"/>
      <c r="M2067" s="63"/>
      <c r="N2067" s="63"/>
      <c r="O2067" s="63"/>
      <c r="P2067" s="63"/>
      <c r="Q2067" s="63"/>
      <c r="R2067" s="63"/>
      <c r="S2067" s="63"/>
      <c r="T2067" s="63"/>
    </row>
    <row r="2068" spans="1:20" x14ac:dyDescent="0.2">
      <c r="A2068" s="85"/>
      <c r="B2068" s="85"/>
      <c r="C2068" s="85"/>
      <c r="D2068" s="85"/>
      <c r="E2068" s="85"/>
      <c r="F2068" s="85"/>
      <c r="G2068" s="85"/>
      <c r="H2068" s="85"/>
      <c r="K2068" s="63"/>
      <c r="L2068" s="63"/>
      <c r="M2068" s="63"/>
      <c r="N2068" s="63"/>
      <c r="O2068" s="63"/>
      <c r="P2068" s="63"/>
      <c r="Q2068" s="63"/>
      <c r="R2068" s="63"/>
      <c r="S2068" s="63"/>
      <c r="T2068" s="63"/>
    </row>
    <row r="2069" spans="1:20" x14ac:dyDescent="0.2">
      <c r="A2069" s="85"/>
      <c r="B2069" s="85"/>
      <c r="C2069" s="85"/>
      <c r="D2069" s="85"/>
      <c r="E2069" s="85"/>
      <c r="F2069" s="85"/>
      <c r="G2069" s="85"/>
      <c r="H2069" s="85"/>
      <c r="K2069" s="63"/>
      <c r="L2069" s="63"/>
      <c r="M2069" s="63"/>
      <c r="N2069" s="63"/>
      <c r="O2069" s="63"/>
      <c r="P2069" s="63"/>
      <c r="Q2069" s="63"/>
      <c r="R2069" s="63"/>
      <c r="S2069" s="63"/>
      <c r="T2069" s="63"/>
    </row>
    <row r="2070" spans="1:20" x14ac:dyDescent="0.2">
      <c r="A2070" s="85"/>
      <c r="B2070" s="85"/>
      <c r="C2070" s="85"/>
      <c r="D2070" s="85"/>
      <c r="E2070" s="85"/>
      <c r="F2070" s="85"/>
      <c r="G2070" s="85"/>
      <c r="H2070" s="85"/>
      <c r="K2070" s="63"/>
      <c r="L2070" s="63"/>
      <c r="M2070" s="63"/>
      <c r="N2070" s="63"/>
      <c r="O2070" s="63"/>
      <c r="P2070" s="63"/>
      <c r="Q2070" s="63"/>
      <c r="R2070" s="63"/>
      <c r="S2070" s="63"/>
      <c r="T2070" s="63"/>
    </row>
    <row r="2071" spans="1:20" x14ac:dyDescent="0.2">
      <c r="A2071" s="85"/>
      <c r="B2071" s="85"/>
      <c r="C2071" s="85"/>
      <c r="D2071" s="85"/>
      <c r="E2071" s="85"/>
      <c r="F2071" s="85"/>
      <c r="G2071" s="85"/>
      <c r="H2071" s="85"/>
      <c r="K2071" s="63"/>
      <c r="L2071" s="63"/>
      <c r="M2071" s="63"/>
      <c r="N2071" s="63"/>
      <c r="O2071" s="63"/>
      <c r="P2071" s="63"/>
      <c r="Q2071" s="63"/>
      <c r="R2071" s="63"/>
      <c r="S2071" s="63"/>
      <c r="T2071" s="63"/>
    </row>
    <row r="2072" spans="1:20" x14ac:dyDescent="0.2">
      <c r="A2072" s="85"/>
      <c r="B2072" s="85"/>
      <c r="C2072" s="85"/>
      <c r="D2072" s="85"/>
      <c r="E2072" s="85"/>
      <c r="F2072" s="85"/>
      <c r="G2072" s="85"/>
      <c r="H2072" s="85"/>
      <c r="K2072" s="63"/>
      <c r="L2072" s="63"/>
      <c r="M2072" s="63"/>
      <c r="N2072" s="63"/>
      <c r="O2072" s="63"/>
      <c r="P2072" s="63"/>
      <c r="Q2072" s="63"/>
      <c r="R2072" s="63"/>
      <c r="S2072" s="63"/>
      <c r="T2072" s="63"/>
    </row>
    <row r="2073" spans="1:20" x14ac:dyDescent="0.2">
      <c r="A2073" s="85"/>
      <c r="B2073" s="85"/>
      <c r="C2073" s="85"/>
      <c r="D2073" s="85"/>
      <c r="E2073" s="85"/>
      <c r="F2073" s="85"/>
      <c r="G2073" s="85"/>
      <c r="H2073" s="85"/>
      <c r="K2073" s="63"/>
      <c r="L2073" s="63"/>
      <c r="M2073" s="63"/>
      <c r="N2073" s="63"/>
      <c r="O2073" s="63"/>
      <c r="P2073" s="63"/>
      <c r="Q2073" s="63"/>
      <c r="R2073" s="63"/>
      <c r="S2073" s="63"/>
      <c r="T2073" s="63"/>
    </row>
    <row r="2074" spans="1:20" x14ac:dyDescent="0.2">
      <c r="A2074" s="85"/>
      <c r="B2074" s="85"/>
      <c r="C2074" s="85"/>
      <c r="D2074" s="85"/>
      <c r="E2074" s="85"/>
      <c r="F2074" s="85"/>
      <c r="G2074" s="85"/>
      <c r="H2074" s="85"/>
      <c r="K2074" s="63"/>
      <c r="L2074" s="63"/>
      <c r="M2074" s="63"/>
      <c r="N2074" s="63"/>
      <c r="O2074" s="63"/>
      <c r="P2074" s="63"/>
      <c r="Q2074" s="63"/>
      <c r="R2074" s="63"/>
      <c r="S2074" s="63"/>
      <c r="T2074" s="63"/>
    </row>
    <row r="2075" spans="1:20" x14ac:dyDescent="0.2">
      <c r="A2075" s="85"/>
      <c r="B2075" s="85"/>
      <c r="C2075" s="85"/>
      <c r="D2075" s="85"/>
      <c r="E2075" s="85"/>
      <c r="F2075" s="85"/>
      <c r="G2075" s="85"/>
      <c r="H2075" s="85"/>
      <c r="K2075" s="63"/>
      <c r="L2075" s="63"/>
      <c r="M2075" s="63"/>
      <c r="N2075" s="63"/>
      <c r="O2075" s="63"/>
      <c r="P2075" s="63"/>
      <c r="Q2075" s="63"/>
      <c r="R2075" s="63"/>
      <c r="S2075" s="63"/>
      <c r="T2075" s="63"/>
    </row>
    <row r="2076" spans="1:20" x14ac:dyDescent="0.2">
      <c r="A2076" s="85"/>
      <c r="B2076" s="85"/>
      <c r="C2076" s="85"/>
      <c r="D2076" s="85"/>
      <c r="E2076" s="85"/>
      <c r="F2076" s="85"/>
      <c r="G2076" s="85"/>
      <c r="H2076" s="85"/>
      <c r="K2076" s="63"/>
      <c r="L2076" s="63"/>
      <c r="M2076" s="63"/>
      <c r="N2076" s="63"/>
      <c r="O2076" s="63"/>
      <c r="P2076" s="63"/>
      <c r="Q2076" s="63"/>
      <c r="R2076" s="63"/>
      <c r="S2076" s="63"/>
      <c r="T2076" s="63"/>
    </row>
    <row r="2077" spans="1:20" x14ac:dyDescent="0.2">
      <c r="A2077" s="85"/>
      <c r="B2077" s="85"/>
      <c r="C2077" s="85"/>
      <c r="D2077" s="85"/>
      <c r="E2077" s="85"/>
      <c r="F2077" s="85"/>
      <c r="G2077" s="85"/>
      <c r="H2077" s="85"/>
      <c r="K2077" s="63"/>
      <c r="L2077" s="63"/>
      <c r="M2077" s="63"/>
      <c r="N2077" s="63"/>
      <c r="O2077" s="63"/>
      <c r="P2077" s="63"/>
      <c r="Q2077" s="63"/>
      <c r="R2077" s="63"/>
      <c r="S2077" s="63"/>
      <c r="T2077" s="63"/>
    </row>
    <row r="2078" spans="1:20" x14ac:dyDescent="0.2">
      <c r="A2078" s="85"/>
      <c r="B2078" s="85"/>
      <c r="C2078" s="85"/>
      <c r="D2078" s="85"/>
      <c r="E2078" s="85"/>
      <c r="F2078" s="85"/>
      <c r="G2078" s="85"/>
      <c r="H2078" s="85"/>
      <c r="K2078" s="63"/>
      <c r="L2078" s="63"/>
      <c r="M2078" s="63"/>
      <c r="N2078" s="63"/>
      <c r="O2078" s="63"/>
      <c r="P2078" s="63"/>
      <c r="Q2078" s="63"/>
      <c r="R2078" s="63"/>
      <c r="S2078" s="63"/>
      <c r="T2078" s="63"/>
    </row>
    <row r="2079" spans="1:20" x14ac:dyDescent="0.2">
      <c r="A2079" s="85"/>
      <c r="B2079" s="85"/>
      <c r="C2079" s="85"/>
      <c r="D2079" s="85"/>
      <c r="E2079" s="85"/>
      <c r="F2079" s="85"/>
      <c r="G2079" s="85"/>
      <c r="H2079" s="85"/>
      <c r="K2079" s="63"/>
      <c r="L2079" s="63"/>
      <c r="M2079" s="63"/>
      <c r="N2079" s="63"/>
      <c r="O2079" s="63"/>
      <c r="P2079" s="63"/>
      <c r="Q2079" s="63"/>
      <c r="R2079" s="63"/>
      <c r="S2079" s="63"/>
      <c r="T2079" s="63"/>
    </row>
    <row r="2080" spans="1:20" x14ac:dyDescent="0.2">
      <c r="A2080" s="85"/>
      <c r="B2080" s="85"/>
      <c r="C2080" s="85"/>
      <c r="D2080" s="85"/>
      <c r="E2080" s="85"/>
      <c r="F2080" s="85"/>
      <c r="G2080" s="85"/>
      <c r="H2080" s="85"/>
      <c r="K2080" s="63"/>
      <c r="L2080" s="63"/>
      <c r="M2080" s="63"/>
      <c r="N2080" s="63"/>
      <c r="O2080" s="63"/>
      <c r="P2080" s="63"/>
      <c r="Q2080" s="63"/>
      <c r="R2080" s="63"/>
      <c r="S2080" s="63"/>
      <c r="T2080" s="63"/>
    </row>
    <row r="2081" spans="1:20" x14ac:dyDescent="0.2">
      <c r="A2081" s="85"/>
      <c r="B2081" s="85"/>
      <c r="C2081" s="85"/>
      <c r="D2081" s="85"/>
      <c r="E2081" s="85"/>
      <c r="F2081" s="85"/>
      <c r="G2081" s="85"/>
      <c r="H2081" s="85"/>
      <c r="K2081" s="63"/>
      <c r="L2081" s="63"/>
      <c r="M2081" s="63"/>
      <c r="N2081" s="63"/>
      <c r="O2081" s="63"/>
      <c r="P2081" s="63"/>
      <c r="Q2081" s="63"/>
      <c r="R2081" s="63"/>
      <c r="S2081" s="63"/>
      <c r="T2081" s="63"/>
    </row>
    <row r="2082" spans="1:20" x14ac:dyDescent="0.2">
      <c r="A2082" s="85"/>
      <c r="B2082" s="85"/>
      <c r="C2082" s="85"/>
      <c r="D2082" s="85"/>
      <c r="E2082" s="85"/>
      <c r="F2082" s="85"/>
      <c r="G2082" s="85"/>
      <c r="H2082" s="85"/>
      <c r="K2082" s="63"/>
      <c r="L2082" s="63"/>
      <c r="M2082" s="63"/>
      <c r="N2082" s="63"/>
      <c r="O2082" s="63"/>
      <c r="P2082" s="63"/>
      <c r="Q2082" s="63"/>
      <c r="R2082" s="63"/>
      <c r="S2082" s="63"/>
      <c r="T2082" s="63"/>
    </row>
    <row r="2083" spans="1:20" x14ac:dyDescent="0.2">
      <c r="A2083" s="85"/>
      <c r="B2083" s="85"/>
      <c r="C2083" s="85"/>
      <c r="D2083" s="85"/>
      <c r="E2083" s="85"/>
      <c r="F2083" s="85"/>
      <c r="G2083" s="85"/>
      <c r="H2083" s="85"/>
      <c r="K2083" s="63"/>
      <c r="L2083" s="63"/>
      <c r="M2083" s="63"/>
      <c r="N2083" s="63"/>
      <c r="O2083" s="63"/>
      <c r="P2083" s="63"/>
      <c r="Q2083" s="63"/>
      <c r="R2083" s="63"/>
      <c r="S2083" s="63"/>
      <c r="T2083" s="63"/>
    </row>
    <row r="2084" spans="1:20" x14ac:dyDescent="0.2">
      <c r="A2084" s="85"/>
      <c r="B2084" s="85"/>
      <c r="C2084" s="85"/>
      <c r="D2084" s="85"/>
      <c r="E2084" s="85"/>
      <c r="F2084" s="85"/>
      <c r="G2084" s="85"/>
      <c r="H2084" s="85"/>
      <c r="K2084" s="63"/>
      <c r="L2084" s="63"/>
      <c r="M2084" s="63"/>
      <c r="N2084" s="63"/>
      <c r="O2084" s="63"/>
      <c r="P2084" s="63"/>
      <c r="Q2084" s="63"/>
      <c r="R2084" s="63"/>
      <c r="S2084" s="63"/>
      <c r="T2084" s="63"/>
    </row>
    <row r="2085" spans="1:20" x14ac:dyDescent="0.2">
      <c r="A2085" s="85"/>
      <c r="B2085" s="85"/>
      <c r="C2085" s="85"/>
      <c r="D2085" s="85"/>
      <c r="E2085" s="85"/>
      <c r="F2085" s="85"/>
      <c r="G2085" s="85"/>
      <c r="H2085" s="85"/>
      <c r="K2085" s="63"/>
      <c r="L2085" s="63"/>
      <c r="M2085" s="63"/>
      <c r="N2085" s="63"/>
      <c r="O2085" s="63"/>
      <c r="P2085" s="63"/>
      <c r="Q2085" s="63"/>
      <c r="R2085" s="63"/>
      <c r="S2085" s="63"/>
      <c r="T2085" s="63"/>
    </row>
    <row r="2086" spans="1:20" x14ac:dyDescent="0.2">
      <c r="A2086" s="85"/>
      <c r="B2086" s="85"/>
      <c r="C2086" s="85"/>
      <c r="D2086" s="85"/>
      <c r="E2086" s="85"/>
      <c r="F2086" s="85"/>
      <c r="G2086" s="85"/>
      <c r="H2086" s="85"/>
      <c r="K2086" s="63"/>
      <c r="L2086" s="63"/>
      <c r="M2086" s="63"/>
      <c r="N2086" s="63"/>
      <c r="O2086" s="63"/>
      <c r="P2086" s="63"/>
      <c r="Q2086" s="63"/>
      <c r="R2086" s="63"/>
      <c r="S2086" s="63"/>
      <c r="T2086" s="63"/>
    </row>
    <row r="2087" spans="1:20" x14ac:dyDescent="0.2">
      <c r="A2087" s="85"/>
      <c r="B2087" s="85"/>
      <c r="C2087" s="85"/>
      <c r="D2087" s="85"/>
      <c r="E2087" s="85"/>
      <c r="F2087" s="85"/>
      <c r="G2087" s="85"/>
      <c r="H2087" s="85"/>
      <c r="K2087" s="63"/>
      <c r="L2087" s="63"/>
      <c r="M2087" s="63"/>
      <c r="N2087" s="63"/>
      <c r="O2087" s="63"/>
      <c r="P2087" s="63"/>
      <c r="Q2087" s="63"/>
      <c r="R2087" s="63"/>
      <c r="S2087" s="63"/>
      <c r="T2087" s="63"/>
    </row>
    <row r="2088" spans="1:20" x14ac:dyDescent="0.2">
      <c r="A2088" s="85"/>
      <c r="B2088" s="85"/>
      <c r="C2088" s="85"/>
      <c r="D2088" s="85"/>
      <c r="E2088" s="85"/>
      <c r="F2088" s="85"/>
      <c r="G2088" s="85"/>
      <c r="H2088" s="85"/>
      <c r="K2088" s="63"/>
      <c r="L2088" s="63"/>
      <c r="M2088" s="63"/>
      <c r="N2088" s="63"/>
      <c r="O2088" s="63"/>
      <c r="P2088" s="63"/>
      <c r="Q2088" s="63"/>
      <c r="R2088" s="63"/>
      <c r="S2088" s="63"/>
      <c r="T2088" s="63"/>
    </row>
    <row r="2089" spans="1:20" x14ac:dyDescent="0.2">
      <c r="A2089" s="85"/>
      <c r="B2089" s="85"/>
      <c r="C2089" s="85"/>
      <c r="D2089" s="85"/>
      <c r="E2089" s="85"/>
      <c r="F2089" s="85"/>
      <c r="G2089" s="85"/>
      <c r="H2089" s="85"/>
      <c r="K2089" s="63"/>
      <c r="L2089" s="63"/>
      <c r="M2089" s="63"/>
      <c r="N2089" s="63"/>
      <c r="O2089" s="63"/>
      <c r="P2089" s="63"/>
      <c r="Q2089" s="63"/>
      <c r="R2089" s="63"/>
      <c r="S2089" s="63"/>
      <c r="T2089" s="63"/>
    </row>
    <row r="2090" spans="1:20" x14ac:dyDescent="0.2">
      <c r="A2090" s="85"/>
      <c r="B2090" s="85"/>
      <c r="C2090" s="85"/>
      <c r="D2090" s="85"/>
      <c r="E2090" s="85"/>
      <c r="F2090" s="85"/>
      <c r="G2090" s="85"/>
      <c r="H2090" s="85"/>
      <c r="K2090" s="63"/>
      <c r="L2090" s="63"/>
      <c r="M2090" s="63"/>
      <c r="N2090" s="63"/>
      <c r="O2090" s="63"/>
      <c r="P2090" s="63"/>
      <c r="Q2090" s="63"/>
      <c r="R2090" s="63"/>
      <c r="S2090" s="63"/>
      <c r="T2090" s="63"/>
    </row>
    <row r="2091" spans="1:20" x14ac:dyDescent="0.2">
      <c r="A2091" s="85"/>
      <c r="B2091" s="85"/>
      <c r="C2091" s="85"/>
      <c r="D2091" s="85"/>
      <c r="E2091" s="85"/>
      <c r="F2091" s="85"/>
      <c r="G2091" s="85"/>
      <c r="H2091" s="85"/>
      <c r="K2091" s="63"/>
      <c r="L2091" s="63"/>
      <c r="M2091" s="63"/>
      <c r="N2091" s="63"/>
      <c r="O2091" s="63"/>
      <c r="P2091" s="63"/>
      <c r="Q2091" s="63"/>
      <c r="R2091" s="63"/>
      <c r="S2091" s="63"/>
      <c r="T2091" s="63"/>
    </row>
    <row r="2092" spans="1:20" x14ac:dyDescent="0.2">
      <c r="A2092" s="85"/>
      <c r="B2092" s="85"/>
      <c r="C2092" s="85"/>
      <c r="D2092" s="85"/>
      <c r="E2092" s="85"/>
      <c r="F2092" s="85"/>
      <c r="G2092" s="85"/>
      <c r="H2092" s="85"/>
      <c r="K2092" s="63"/>
      <c r="L2092" s="63"/>
      <c r="M2092" s="63"/>
      <c r="N2092" s="63"/>
      <c r="O2092" s="63"/>
      <c r="P2092" s="63"/>
      <c r="Q2092" s="63"/>
      <c r="R2092" s="63"/>
      <c r="S2092" s="63"/>
      <c r="T2092" s="63"/>
    </row>
    <row r="2093" spans="1:20" x14ac:dyDescent="0.2">
      <c r="A2093" s="85"/>
      <c r="B2093" s="85"/>
      <c r="C2093" s="85"/>
      <c r="D2093" s="85"/>
      <c r="E2093" s="85"/>
      <c r="F2093" s="85"/>
      <c r="G2093" s="85"/>
      <c r="H2093" s="85"/>
      <c r="K2093" s="63"/>
      <c r="L2093" s="63"/>
      <c r="M2093" s="63"/>
      <c r="N2093" s="63"/>
      <c r="O2093" s="63"/>
      <c r="P2093" s="63"/>
      <c r="Q2093" s="63"/>
      <c r="R2093" s="63"/>
      <c r="S2093" s="63"/>
      <c r="T2093" s="63"/>
    </row>
    <row r="2094" spans="1:20" x14ac:dyDescent="0.2">
      <c r="A2094" s="85"/>
      <c r="B2094" s="85"/>
      <c r="C2094" s="85"/>
      <c r="D2094" s="85"/>
      <c r="E2094" s="85"/>
      <c r="F2094" s="85"/>
      <c r="G2094" s="85"/>
      <c r="H2094" s="85"/>
      <c r="K2094" s="63"/>
      <c r="L2094" s="63"/>
      <c r="M2094" s="63"/>
      <c r="N2094" s="63"/>
      <c r="O2094" s="63"/>
      <c r="P2094" s="63"/>
      <c r="Q2094" s="63"/>
      <c r="R2094" s="63"/>
      <c r="S2094" s="63"/>
      <c r="T2094" s="63"/>
    </row>
    <row r="2095" spans="1:20" x14ac:dyDescent="0.2">
      <c r="A2095" s="85"/>
      <c r="B2095" s="85"/>
      <c r="C2095" s="85"/>
      <c r="D2095" s="85"/>
      <c r="E2095" s="85"/>
      <c r="F2095" s="85"/>
      <c r="G2095" s="85"/>
      <c r="H2095" s="85"/>
      <c r="K2095" s="63"/>
      <c r="L2095" s="63"/>
      <c r="M2095" s="63"/>
      <c r="N2095" s="63"/>
      <c r="O2095" s="63"/>
      <c r="P2095" s="63"/>
      <c r="Q2095" s="63"/>
      <c r="R2095" s="63"/>
      <c r="S2095" s="63"/>
      <c r="T2095" s="63"/>
    </row>
    <row r="2096" spans="1:20" x14ac:dyDescent="0.2">
      <c r="A2096" s="85"/>
      <c r="B2096" s="85"/>
      <c r="C2096" s="85"/>
      <c r="D2096" s="85"/>
      <c r="E2096" s="85"/>
      <c r="F2096" s="85"/>
      <c r="G2096" s="85"/>
      <c r="H2096" s="85"/>
      <c r="K2096" s="63"/>
      <c r="L2096" s="63"/>
      <c r="M2096" s="63"/>
      <c r="N2096" s="63"/>
      <c r="O2096" s="63"/>
      <c r="P2096" s="63"/>
      <c r="Q2096" s="63"/>
      <c r="R2096" s="63"/>
      <c r="S2096" s="63"/>
      <c r="T2096" s="63"/>
    </row>
    <row r="2097" spans="1:20" x14ac:dyDescent="0.2">
      <c r="A2097" s="85"/>
      <c r="B2097" s="85"/>
      <c r="C2097" s="85"/>
      <c r="D2097" s="85"/>
      <c r="E2097" s="85"/>
      <c r="F2097" s="85"/>
      <c r="G2097" s="85"/>
      <c r="H2097" s="85"/>
      <c r="K2097" s="63"/>
      <c r="L2097" s="63"/>
      <c r="M2097" s="63"/>
      <c r="N2097" s="63"/>
      <c r="O2097" s="63"/>
      <c r="P2097" s="63"/>
      <c r="Q2097" s="63"/>
      <c r="R2097" s="63"/>
      <c r="S2097" s="63"/>
      <c r="T2097" s="63"/>
    </row>
    <row r="2098" spans="1:20" x14ac:dyDescent="0.2">
      <c r="A2098" s="85"/>
      <c r="B2098" s="85"/>
      <c r="C2098" s="85"/>
      <c r="D2098" s="85"/>
      <c r="E2098" s="85"/>
      <c r="F2098" s="85"/>
      <c r="G2098" s="85"/>
      <c r="H2098" s="85"/>
      <c r="K2098" s="63"/>
      <c r="L2098" s="63"/>
      <c r="M2098" s="63"/>
      <c r="N2098" s="63"/>
      <c r="O2098" s="63"/>
      <c r="P2098" s="63"/>
      <c r="Q2098" s="63"/>
      <c r="R2098" s="63"/>
      <c r="S2098" s="63"/>
      <c r="T2098" s="63"/>
    </row>
    <row r="2099" spans="1:20" x14ac:dyDescent="0.2">
      <c r="A2099" s="85"/>
      <c r="B2099" s="85"/>
      <c r="C2099" s="85"/>
      <c r="D2099" s="85"/>
      <c r="E2099" s="85"/>
      <c r="F2099" s="85"/>
      <c r="G2099" s="85"/>
      <c r="H2099" s="85"/>
      <c r="K2099" s="63"/>
    </row>
    <row r="2100" spans="1:20" x14ac:dyDescent="0.2">
      <c r="A2100" s="85"/>
      <c r="B2100" s="85"/>
      <c r="C2100" s="85"/>
      <c r="D2100" s="85"/>
      <c r="E2100" s="85"/>
      <c r="F2100" s="85"/>
      <c r="G2100" s="85"/>
      <c r="H2100" s="85"/>
      <c r="K2100" s="63"/>
    </row>
    <row r="2101" spans="1:20" x14ac:dyDescent="0.2">
      <c r="A2101" s="85"/>
      <c r="B2101" s="85"/>
      <c r="C2101" s="85"/>
      <c r="D2101" s="85"/>
      <c r="E2101" s="85"/>
      <c r="F2101" s="85"/>
      <c r="G2101" s="85"/>
      <c r="H2101" s="85"/>
      <c r="K2101" s="63"/>
    </row>
    <row r="2102" spans="1:20" x14ac:dyDescent="0.2">
      <c r="A2102" s="85"/>
      <c r="B2102" s="85"/>
      <c r="C2102" s="85"/>
      <c r="D2102" s="85"/>
      <c r="E2102" s="85"/>
      <c r="F2102" s="85"/>
      <c r="G2102" s="85"/>
      <c r="H2102" s="85"/>
      <c r="K2102" s="63"/>
    </row>
  </sheetData>
  <mergeCells count="6">
    <mergeCell ref="A1:K1"/>
    <mergeCell ref="K3:K4"/>
    <mergeCell ref="B3:D3"/>
    <mergeCell ref="E3:G3"/>
    <mergeCell ref="A3:A4"/>
    <mergeCell ref="H3:I3"/>
  </mergeCells>
  <pageMargins left="0.51181102362204722" right="0.11811023622047245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22" zoomScaleNormal="100" workbookViewId="0">
      <selection activeCell="L1" sqref="L1"/>
    </sheetView>
  </sheetViews>
  <sheetFormatPr defaultRowHeight="13.5" x14ac:dyDescent="0.2"/>
  <cols>
    <col min="1" max="1" width="14.28515625" customWidth="1"/>
    <col min="2" max="2" width="9.140625" hidden="1" customWidth="1"/>
    <col min="3" max="3" width="9.85546875" hidden="1" customWidth="1"/>
    <col min="4" max="4" width="9.5703125" hidden="1" customWidth="1"/>
    <col min="5" max="6" width="8.7109375" style="28" hidden="1" customWidth="1"/>
    <col min="7" max="11" width="9" style="116" customWidth="1"/>
    <col min="12" max="12" width="9.7109375" style="116" customWidth="1"/>
    <col min="13" max="14" width="9.28515625" style="28" customWidth="1"/>
    <col min="15" max="15" width="9.7109375" style="28" bestFit="1" customWidth="1"/>
    <col min="16" max="16" width="11" style="116" customWidth="1"/>
    <col min="17" max="17" width="11" customWidth="1"/>
    <col min="18" max="18" width="10.7109375" customWidth="1"/>
    <col min="19" max="19" width="9.28515625" style="44" customWidth="1"/>
    <col min="20" max="22" width="9.28515625" customWidth="1"/>
  </cols>
  <sheetData>
    <row r="1" spans="1:25" x14ac:dyDescent="0.2">
      <c r="A1" s="2" t="s">
        <v>4</v>
      </c>
      <c r="B1" s="106"/>
      <c r="C1" s="3"/>
      <c r="D1" s="3"/>
      <c r="E1" s="3"/>
      <c r="F1" s="118"/>
      <c r="G1" s="106"/>
      <c r="H1" s="106"/>
      <c r="I1" s="106"/>
      <c r="J1" s="106"/>
      <c r="K1" s="106"/>
      <c r="L1" s="106"/>
      <c r="M1" s="118"/>
      <c r="N1" s="118"/>
      <c r="O1" s="118"/>
      <c r="P1" s="106"/>
      <c r="Q1" s="118"/>
      <c r="R1" s="118"/>
      <c r="S1" s="237"/>
    </row>
    <row r="2" spans="1:25" ht="31.5" customHeight="1" x14ac:dyDescent="0.2">
      <c r="A2" s="4" t="s">
        <v>5</v>
      </c>
      <c r="B2" s="107">
        <v>2014</v>
      </c>
      <c r="C2" s="4">
        <v>2015</v>
      </c>
      <c r="D2" s="4">
        <v>2016</v>
      </c>
      <c r="E2" s="4">
        <v>2017</v>
      </c>
      <c r="F2" s="4">
        <v>2018</v>
      </c>
      <c r="G2" s="107">
        <v>2019</v>
      </c>
      <c r="H2" s="107">
        <v>2020</v>
      </c>
      <c r="I2" s="107">
        <v>2021</v>
      </c>
      <c r="J2" s="107">
        <v>2022</v>
      </c>
      <c r="K2" s="107">
        <v>2023</v>
      </c>
      <c r="L2" s="107">
        <v>2024</v>
      </c>
      <c r="M2" s="321" t="s">
        <v>205</v>
      </c>
      <c r="N2" s="321" t="s">
        <v>204</v>
      </c>
      <c r="O2" s="321" t="s">
        <v>203</v>
      </c>
      <c r="P2" s="289" t="s">
        <v>189</v>
      </c>
      <c r="Q2" s="165" t="s">
        <v>190</v>
      </c>
      <c r="R2" s="165" t="s">
        <v>6</v>
      </c>
      <c r="S2" s="199"/>
    </row>
    <row r="3" spans="1:25" x14ac:dyDescent="0.2">
      <c r="A3" s="5" t="s">
        <v>7</v>
      </c>
      <c r="B3" s="108">
        <v>10406.204</v>
      </c>
      <c r="C3" s="6">
        <v>8445.2789599999996</v>
      </c>
      <c r="D3" s="6">
        <v>10520.592199999999</v>
      </c>
      <c r="E3" s="7">
        <v>10214.446980000001</v>
      </c>
      <c r="F3" s="40">
        <v>9506.31819</v>
      </c>
      <c r="G3" s="269">
        <v>10253.711810000001</v>
      </c>
      <c r="H3" s="275">
        <v>11643.30776</v>
      </c>
      <c r="I3" s="276">
        <v>7513.8703500000001</v>
      </c>
      <c r="J3" s="276">
        <v>6198.1887499999993</v>
      </c>
      <c r="K3" s="276">
        <v>6777.0551500000001</v>
      </c>
      <c r="L3" s="276">
        <v>7828.6461100000015</v>
      </c>
      <c r="M3" s="322">
        <v>2296.21965</v>
      </c>
      <c r="N3" s="322">
        <v>2638.6655000000001</v>
      </c>
      <c r="O3" s="322">
        <v>2773.8528499999998</v>
      </c>
      <c r="P3" s="290">
        <v>20.800849779331859</v>
      </c>
      <c r="Q3" s="151">
        <v>5.1233227553852387</v>
      </c>
      <c r="R3" s="152">
        <v>12.502965357905829</v>
      </c>
      <c r="S3" s="375"/>
      <c r="T3" s="377"/>
      <c r="U3" s="156"/>
      <c r="V3" s="156"/>
      <c r="W3" s="377"/>
      <c r="X3" s="377"/>
      <c r="Y3" s="377"/>
    </row>
    <row r="4" spans="1:25" x14ac:dyDescent="0.2">
      <c r="A4" s="5" t="s">
        <v>8</v>
      </c>
      <c r="B4" s="108">
        <v>24873.617999999999</v>
      </c>
      <c r="C4" s="6">
        <v>24607.422700000003</v>
      </c>
      <c r="D4" s="6">
        <v>24456.971300000001</v>
      </c>
      <c r="E4" s="7">
        <v>22797.827649999999</v>
      </c>
      <c r="F4" s="40">
        <v>23197.825800000002</v>
      </c>
      <c r="G4" s="269">
        <v>24805.645120000001</v>
      </c>
      <c r="H4" s="275">
        <v>31102.305199999999</v>
      </c>
      <c r="I4" s="276">
        <v>25071.350500000004</v>
      </c>
      <c r="J4" s="276">
        <v>23723.868999999999</v>
      </c>
      <c r="K4" s="276">
        <v>22759.014999999999</v>
      </c>
      <c r="L4" s="276">
        <v>27362.815999999999</v>
      </c>
      <c r="M4" s="322">
        <v>9349.8849999999984</v>
      </c>
      <c r="N4" s="322">
        <v>11043.925000000001</v>
      </c>
      <c r="O4" s="322">
        <v>10786.04</v>
      </c>
      <c r="P4" s="290">
        <v>15.360135445516205</v>
      </c>
      <c r="Q4" s="151">
        <v>-2.3350846732479638</v>
      </c>
      <c r="R4" s="152">
        <v>48.617389516169403</v>
      </c>
      <c r="S4" s="375"/>
      <c r="T4" s="377"/>
      <c r="U4" s="156"/>
      <c r="V4" s="156"/>
      <c r="W4" s="377"/>
      <c r="X4" s="377"/>
      <c r="Y4" s="377"/>
    </row>
    <row r="5" spans="1:25" x14ac:dyDescent="0.2">
      <c r="A5" s="5" t="s">
        <v>9</v>
      </c>
      <c r="B5" s="108">
        <v>1255.6349999999998</v>
      </c>
      <c r="C5" s="6">
        <v>2216.3934199999999</v>
      </c>
      <c r="D5" s="6">
        <v>2731.6847499999999</v>
      </c>
      <c r="E5" s="7">
        <v>2674.2638899999997</v>
      </c>
      <c r="F5" s="40">
        <v>2317.7434499999999</v>
      </c>
      <c r="G5" s="269">
        <v>2520.9942999999998</v>
      </c>
      <c r="H5" s="275">
        <v>2545.2419</v>
      </c>
      <c r="I5" s="276">
        <v>2187.5960099999998</v>
      </c>
      <c r="J5" s="276">
        <v>1537.6745400000002</v>
      </c>
      <c r="K5" s="276">
        <v>1714.6442999999999</v>
      </c>
      <c r="L5" s="276">
        <v>1943.2035000000001</v>
      </c>
      <c r="M5" s="322">
        <v>865.06899999999996</v>
      </c>
      <c r="N5" s="322">
        <v>620.39200000000005</v>
      </c>
      <c r="O5" s="322">
        <v>914.11900000000003</v>
      </c>
      <c r="P5" s="290">
        <v>5.6700679367773059</v>
      </c>
      <c r="Q5" s="151">
        <v>47.345388077215688</v>
      </c>
      <c r="R5" s="152">
        <v>4.120333272186202</v>
      </c>
      <c r="S5" s="375"/>
      <c r="T5" s="377"/>
      <c r="U5" s="156"/>
      <c r="V5" s="156"/>
      <c r="W5" s="377"/>
      <c r="X5" s="377"/>
      <c r="Y5" s="377"/>
    </row>
    <row r="6" spans="1:25" x14ac:dyDescent="0.2">
      <c r="A6" s="5" t="s">
        <v>10</v>
      </c>
      <c r="B6" s="108">
        <v>19591.357</v>
      </c>
      <c r="C6" s="6">
        <v>49016.101150000002</v>
      </c>
      <c r="D6" s="6">
        <v>37088.756339999993</v>
      </c>
      <c r="E6" s="7">
        <v>40613.825219999999</v>
      </c>
      <c r="F6" s="40">
        <v>28068.096079999996</v>
      </c>
      <c r="G6" s="269">
        <v>36805.674939999997</v>
      </c>
      <c r="H6" s="275">
        <v>26043.652269999999</v>
      </c>
      <c r="I6" s="276">
        <v>8758.0808899999993</v>
      </c>
      <c r="J6" s="276">
        <v>3430.9636000000005</v>
      </c>
      <c r="K6" s="276">
        <v>7904.4276649999993</v>
      </c>
      <c r="L6" s="276">
        <v>4476.0473600000005</v>
      </c>
      <c r="M6" s="322">
        <v>1292.9373450000001</v>
      </c>
      <c r="N6" s="322">
        <v>3007.5360700000001</v>
      </c>
      <c r="O6" s="322">
        <v>52.031579999999998</v>
      </c>
      <c r="P6" s="290">
        <v>-95.975707546756638</v>
      </c>
      <c r="Q6" s="151">
        <v>-98.269959901096044</v>
      </c>
      <c r="R6" s="152">
        <v>0.2345290386464105</v>
      </c>
      <c r="S6" s="375"/>
      <c r="T6" s="377"/>
      <c r="U6" s="156"/>
      <c r="V6" s="156"/>
      <c r="W6" s="377"/>
      <c r="X6" s="377"/>
      <c r="Y6" s="377"/>
    </row>
    <row r="7" spans="1:25" x14ac:dyDescent="0.2">
      <c r="A7" s="5" t="s">
        <v>11</v>
      </c>
      <c r="B7" s="108">
        <v>21094.9</v>
      </c>
      <c r="C7" s="6">
        <v>33866.899740000001</v>
      </c>
      <c r="D7" s="6">
        <v>39074.303189999999</v>
      </c>
      <c r="E7" s="7">
        <v>27782.128629999999</v>
      </c>
      <c r="F7" s="40">
        <v>18693.903229999996</v>
      </c>
      <c r="G7" s="269">
        <v>18536.137930999899</v>
      </c>
      <c r="H7" s="275">
        <v>12801.184029999999</v>
      </c>
      <c r="I7" s="276">
        <v>10166.02306</v>
      </c>
      <c r="J7" s="276">
        <v>3821.9751899999992</v>
      </c>
      <c r="K7" s="276">
        <v>5983.1300200000005</v>
      </c>
      <c r="L7" s="276">
        <v>11696.515019999999</v>
      </c>
      <c r="M7" s="322">
        <v>728.17434000000003</v>
      </c>
      <c r="N7" s="322">
        <v>3351.0311400000005</v>
      </c>
      <c r="O7" s="322">
        <v>4913.7383399999999</v>
      </c>
      <c r="P7" s="290">
        <v>574.80245733459924</v>
      </c>
      <c r="Q7" s="151">
        <v>46.633622151299946</v>
      </c>
      <c r="R7" s="152">
        <v>22.148363148691793</v>
      </c>
      <c r="S7" s="375"/>
      <c r="T7" s="377"/>
      <c r="U7" s="156"/>
      <c r="V7" s="156"/>
      <c r="W7" s="377"/>
      <c r="X7" s="377"/>
      <c r="Y7" s="377"/>
    </row>
    <row r="8" spans="1:25" ht="15.75" x14ac:dyDescent="0.2">
      <c r="A8" s="5" t="s">
        <v>108</v>
      </c>
      <c r="B8" s="108">
        <v>91.072999999999993</v>
      </c>
      <c r="C8" s="6">
        <v>106.36199999999999</v>
      </c>
      <c r="D8" s="6">
        <v>128.43603999999999</v>
      </c>
      <c r="E8" s="7">
        <v>180.61732000000001</v>
      </c>
      <c r="F8" s="40">
        <v>182.56465</v>
      </c>
      <c r="G8" s="269">
        <v>185.62437</v>
      </c>
      <c r="H8" s="275">
        <v>98.564759999999993</v>
      </c>
      <c r="I8" s="276">
        <v>142.64000999999999</v>
      </c>
      <c r="J8" s="276">
        <v>131.58426</v>
      </c>
      <c r="K8" s="276">
        <v>135.8647</v>
      </c>
      <c r="L8" s="276">
        <v>216.62275000000002</v>
      </c>
      <c r="M8" s="322">
        <v>57.173479999999998</v>
      </c>
      <c r="N8" s="322">
        <v>73.187799999999996</v>
      </c>
      <c r="O8" s="322">
        <v>90.620239999999995</v>
      </c>
      <c r="P8" s="290">
        <v>58.500479592986125</v>
      </c>
      <c r="Q8" s="151">
        <v>23.818778539592667</v>
      </c>
      <c r="R8" s="152">
        <v>0.40846497010290655</v>
      </c>
      <c r="S8" s="375"/>
      <c r="T8" s="377"/>
      <c r="U8" s="156"/>
      <c r="V8" s="156"/>
      <c r="W8" s="377"/>
      <c r="X8" s="377"/>
      <c r="Y8" s="377"/>
    </row>
    <row r="9" spans="1:25" x14ac:dyDescent="0.2">
      <c r="A9" s="5" t="s">
        <v>1</v>
      </c>
      <c r="B9" s="108">
        <v>1399.0070000000001</v>
      </c>
      <c r="C9" s="6">
        <v>1787.1263999999996</v>
      </c>
      <c r="D9" s="6">
        <v>1692.15534</v>
      </c>
      <c r="E9" s="7">
        <v>1756.9549199999997</v>
      </c>
      <c r="F9" s="40">
        <v>2496.6432999999997</v>
      </c>
      <c r="G9" s="269">
        <v>2529.1466</v>
      </c>
      <c r="H9" s="275">
        <v>1574.8542689999999</v>
      </c>
      <c r="I9" s="276">
        <v>2336.6928800000001</v>
      </c>
      <c r="J9" s="276">
        <v>2892.4435100000001</v>
      </c>
      <c r="K9" s="276">
        <v>3534.0373200000004</v>
      </c>
      <c r="L9" s="276">
        <v>4827.472236999999</v>
      </c>
      <c r="M9" s="322">
        <v>1241.58124</v>
      </c>
      <c r="N9" s="322">
        <v>2564.2549299999996</v>
      </c>
      <c r="O9" s="322">
        <v>2655.1577400000006</v>
      </c>
      <c r="P9" s="290">
        <v>113.85292032924086</v>
      </c>
      <c r="Q9" s="151">
        <v>3.5449989365917283</v>
      </c>
      <c r="R9" s="152">
        <v>11.967954696297442</v>
      </c>
      <c r="S9" s="375"/>
      <c r="T9" s="377"/>
      <c r="U9" s="156"/>
      <c r="V9" s="156"/>
      <c r="W9" s="377"/>
      <c r="X9" s="377"/>
      <c r="Y9" s="377"/>
    </row>
    <row r="10" spans="1:25" s="42" customFormat="1" x14ac:dyDescent="0.2">
      <c r="A10" s="8" t="s">
        <v>2</v>
      </c>
      <c r="B10" s="109">
        <v>78711.794000000009</v>
      </c>
      <c r="C10" s="9">
        <v>120045.58436999998</v>
      </c>
      <c r="D10" s="9">
        <v>115692.89916000002</v>
      </c>
      <c r="E10" s="10">
        <v>106020.06460999999</v>
      </c>
      <c r="F10" s="41">
        <v>84463.094700000001</v>
      </c>
      <c r="G10" s="270">
        <v>95636.935070999898</v>
      </c>
      <c r="H10" s="277">
        <v>85809.110189000014</v>
      </c>
      <c r="I10" s="278">
        <v>56176.253699999994</v>
      </c>
      <c r="J10" s="278">
        <v>41736.698850000001</v>
      </c>
      <c r="K10" s="278">
        <v>48808.174154999993</v>
      </c>
      <c r="L10" s="278">
        <v>58351.322977000003</v>
      </c>
      <c r="M10" s="323">
        <v>15831.040054999998</v>
      </c>
      <c r="N10" s="323">
        <v>23298.992439999998</v>
      </c>
      <c r="O10" s="323">
        <v>22185.559750000004</v>
      </c>
      <c r="P10" s="291">
        <v>40.139622367975917</v>
      </c>
      <c r="Q10" s="153">
        <v>-4.7788877260135898</v>
      </c>
      <c r="R10" s="154">
        <v>100</v>
      </c>
      <c r="S10" s="375"/>
      <c r="T10" s="377"/>
      <c r="U10" s="156"/>
      <c r="V10" s="156"/>
      <c r="W10" s="377"/>
      <c r="X10" s="377"/>
      <c r="Y10" s="377"/>
    </row>
    <row r="11" spans="1:25" x14ac:dyDescent="0.2">
      <c r="A11" s="11"/>
      <c r="B11" s="96"/>
      <c r="C11" s="12"/>
      <c r="D11" s="12"/>
      <c r="E11" s="12"/>
      <c r="F11" s="101"/>
      <c r="G11" s="96"/>
      <c r="H11" s="96"/>
      <c r="I11" s="96"/>
      <c r="J11" s="96"/>
      <c r="K11" s="96"/>
      <c r="L11" s="96"/>
      <c r="M11" s="101"/>
      <c r="N11" s="101"/>
      <c r="O11" s="101"/>
      <c r="P11" s="96"/>
      <c r="Q11" s="119"/>
      <c r="R11" s="119"/>
      <c r="S11" s="375"/>
      <c r="T11" s="377"/>
      <c r="U11" s="156"/>
      <c r="V11" s="156"/>
      <c r="W11" s="377"/>
      <c r="X11" s="377"/>
      <c r="Y11" s="377"/>
    </row>
    <row r="12" spans="1:25" x14ac:dyDescent="0.2">
      <c r="A12" s="13" t="s">
        <v>13</v>
      </c>
      <c r="B12" s="106"/>
      <c r="C12" s="12"/>
      <c r="D12" s="14"/>
      <c r="E12" s="14"/>
      <c r="F12" s="102"/>
      <c r="G12" s="97"/>
      <c r="H12" s="97"/>
      <c r="I12" s="97"/>
      <c r="J12" s="97"/>
      <c r="K12" s="97"/>
      <c r="L12" s="97"/>
      <c r="M12" s="102"/>
      <c r="N12" s="102"/>
      <c r="O12" s="102"/>
      <c r="P12" s="97"/>
      <c r="Q12" s="102"/>
      <c r="R12" s="102"/>
      <c r="S12" s="375"/>
      <c r="T12" s="377"/>
      <c r="U12" s="156"/>
      <c r="V12" s="156"/>
      <c r="W12" s="377"/>
      <c r="X12" s="377"/>
      <c r="Y12" s="377"/>
    </row>
    <row r="13" spans="1:25" ht="31.5" customHeight="1" x14ac:dyDescent="0.2">
      <c r="A13" s="4" t="s">
        <v>5</v>
      </c>
      <c r="B13" s="107">
        <v>2014</v>
      </c>
      <c r="C13" s="4">
        <v>2015</v>
      </c>
      <c r="D13" s="4">
        <v>2016</v>
      </c>
      <c r="E13" s="4">
        <v>2017</v>
      </c>
      <c r="F13" s="4">
        <v>2018</v>
      </c>
      <c r="G13" s="107">
        <v>2019</v>
      </c>
      <c r="H13" s="107">
        <v>2020</v>
      </c>
      <c r="I13" s="107">
        <v>2021</v>
      </c>
      <c r="J13" s="107">
        <v>2022</v>
      </c>
      <c r="K13" s="107">
        <v>2023</v>
      </c>
      <c r="L13" s="107">
        <v>2024</v>
      </c>
      <c r="M13" s="321" t="s">
        <v>205</v>
      </c>
      <c r="N13" s="321" t="s">
        <v>204</v>
      </c>
      <c r="O13" s="321" t="s">
        <v>203</v>
      </c>
      <c r="P13" s="289" t="s">
        <v>189</v>
      </c>
      <c r="Q13" s="165" t="s">
        <v>190</v>
      </c>
      <c r="R13" s="165" t="s">
        <v>6</v>
      </c>
      <c r="S13" s="375"/>
      <c r="T13" s="377"/>
      <c r="U13" s="156"/>
      <c r="V13" s="156"/>
      <c r="W13" s="377"/>
      <c r="X13" s="377"/>
      <c r="Y13" s="377"/>
    </row>
    <row r="14" spans="1:25" x14ac:dyDescent="0.2">
      <c r="A14" s="5" t="s">
        <v>14</v>
      </c>
      <c r="B14" s="108">
        <v>2440.7795530000003</v>
      </c>
      <c r="C14" s="6">
        <v>2357.2555180599998</v>
      </c>
      <c r="D14" s="6">
        <v>3416.1045603400003</v>
      </c>
      <c r="E14" s="15">
        <v>3807.7957799999999</v>
      </c>
      <c r="F14" s="187">
        <v>4217.6546390000003</v>
      </c>
      <c r="G14" s="271">
        <v>5257.2873899999995</v>
      </c>
      <c r="H14" s="159">
        <v>6353.206005</v>
      </c>
      <c r="I14" s="276">
        <v>4871.0541650000005</v>
      </c>
      <c r="J14" s="383">
        <v>3469.980321</v>
      </c>
      <c r="K14" s="383">
        <v>3510.7598840000001</v>
      </c>
      <c r="L14" s="383">
        <v>5330.5728849999996</v>
      </c>
      <c r="M14" s="324">
        <v>1044.4689860000001</v>
      </c>
      <c r="N14" s="324">
        <v>1671.7230870000001</v>
      </c>
      <c r="O14" s="324">
        <v>1899.106053</v>
      </c>
      <c r="P14" s="290">
        <v>81.825030561510587</v>
      </c>
      <c r="Q14" s="151">
        <v>13.60171237498737</v>
      </c>
      <c r="R14" s="152">
        <v>14.563215232506929</v>
      </c>
      <c r="S14" s="375"/>
      <c r="T14" s="377"/>
      <c r="U14" s="156"/>
      <c r="V14" s="156"/>
      <c r="W14" s="377"/>
      <c r="X14" s="377"/>
      <c r="Y14" s="377"/>
    </row>
    <row r="15" spans="1:25" x14ac:dyDescent="0.2">
      <c r="A15" s="5" t="s">
        <v>8</v>
      </c>
      <c r="B15" s="108">
        <v>5863.6187229999987</v>
      </c>
      <c r="C15" s="6">
        <v>7152.5936889999994</v>
      </c>
      <c r="D15" s="6">
        <v>9036.9923555000005</v>
      </c>
      <c r="E15" s="15">
        <v>9368.6916629999996</v>
      </c>
      <c r="F15" s="187">
        <v>9374.6497561900014</v>
      </c>
      <c r="G15" s="271">
        <v>9520.7546610000009</v>
      </c>
      <c r="H15" s="159">
        <v>10926.718607999999</v>
      </c>
      <c r="I15" s="276">
        <v>9118.8933379999999</v>
      </c>
      <c r="J15" s="383">
        <v>9955.4591710000004</v>
      </c>
      <c r="K15" s="383">
        <v>9010.9419620000008</v>
      </c>
      <c r="L15" s="383">
        <v>14609.979726000001</v>
      </c>
      <c r="M15" s="324">
        <v>3193.3423830000002</v>
      </c>
      <c r="N15" s="324">
        <v>5784.806834</v>
      </c>
      <c r="O15" s="324">
        <v>4841.2340909999994</v>
      </c>
      <c r="P15" s="290">
        <v>51.603978225844983</v>
      </c>
      <c r="Q15" s="151">
        <v>-16.311223003232968</v>
      </c>
      <c r="R15" s="152">
        <v>37.124800875026764</v>
      </c>
      <c r="S15" s="375"/>
      <c r="T15" s="377"/>
      <c r="U15" s="156"/>
      <c r="V15" s="156"/>
      <c r="W15" s="377"/>
      <c r="X15" s="377"/>
      <c r="Y15" s="377"/>
    </row>
    <row r="16" spans="1:25" x14ac:dyDescent="0.2">
      <c r="A16" s="5" t="s">
        <v>9</v>
      </c>
      <c r="B16" s="108">
        <v>646.60408999999993</v>
      </c>
      <c r="C16" s="6">
        <v>1658.35257022</v>
      </c>
      <c r="D16" s="6">
        <v>1993.8480999999999</v>
      </c>
      <c r="E16" s="15">
        <v>1624.2122139999999</v>
      </c>
      <c r="F16" s="187">
        <v>1528.0421973400003</v>
      </c>
      <c r="G16" s="271">
        <v>1668.372523</v>
      </c>
      <c r="H16" s="159">
        <v>1923.7293259999999</v>
      </c>
      <c r="I16" s="276">
        <v>1453.3193520000002</v>
      </c>
      <c r="J16" s="383">
        <v>925.70906300000001</v>
      </c>
      <c r="K16" s="383">
        <v>925.60778199999993</v>
      </c>
      <c r="L16" s="383">
        <v>1422.1542459999998</v>
      </c>
      <c r="M16" s="324">
        <v>426.96511500000003</v>
      </c>
      <c r="N16" s="324">
        <v>424.34917599999994</v>
      </c>
      <c r="O16" s="324">
        <v>627.63701800000001</v>
      </c>
      <c r="P16" s="290">
        <v>46.999601595085814</v>
      </c>
      <c r="Q16" s="151">
        <v>47.905793977552129</v>
      </c>
      <c r="R16" s="152">
        <v>4.8130081869750247</v>
      </c>
      <c r="S16" s="375"/>
      <c r="T16" s="377"/>
      <c r="U16" s="156"/>
      <c r="V16" s="156"/>
      <c r="W16" s="377"/>
      <c r="X16" s="377"/>
      <c r="Y16" s="377"/>
    </row>
    <row r="17" spans="1:25" x14ac:dyDescent="0.2">
      <c r="A17" s="5" t="s">
        <v>10</v>
      </c>
      <c r="B17" s="108">
        <v>5092.1988919999994</v>
      </c>
      <c r="C17" s="6">
        <v>11918.761415999998</v>
      </c>
      <c r="D17" s="6">
        <v>9638.2251809999998</v>
      </c>
      <c r="E17" s="15">
        <v>9605.5748550000008</v>
      </c>
      <c r="F17" s="187">
        <v>8615.9296680000007</v>
      </c>
      <c r="G17" s="271">
        <v>13650.557221999999</v>
      </c>
      <c r="H17" s="159">
        <v>10764.337707999999</v>
      </c>
      <c r="I17" s="276">
        <v>4890.9589599999999</v>
      </c>
      <c r="J17" s="383">
        <v>2671.9281590000005</v>
      </c>
      <c r="K17" s="383">
        <v>6172.6035180000008</v>
      </c>
      <c r="L17" s="383">
        <v>3317.8472949999996</v>
      </c>
      <c r="M17" s="324">
        <v>1006.517609</v>
      </c>
      <c r="N17" s="324">
        <v>2070.6076549999998</v>
      </c>
      <c r="O17" s="324">
        <v>73.288455999999996</v>
      </c>
      <c r="P17" s="290">
        <v>-92.718611642292686</v>
      </c>
      <c r="Q17" s="151">
        <v>-96.460533900614791</v>
      </c>
      <c r="R17" s="152">
        <v>0.56200945550149006</v>
      </c>
      <c r="S17" s="375"/>
      <c r="T17" s="377"/>
      <c r="U17" s="156"/>
      <c r="V17" s="156"/>
      <c r="W17" s="377"/>
      <c r="X17" s="377"/>
      <c r="Y17" s="377"/>
    </row>
    <row r="18" spans="1:25" x14ac:dyDescent="0.2">
      <c r="A18" s="5" t="s">
        <v>15</v>
      </c>
      <c r="B18" s="108">
        <v>4356.7554959999998</v>
      </c>
      <c r="C18" s="6">
        <v>6763.7629022000001</v>
      </c>
      <c r="D18" s="6">
        <v>10110.629553340001</v>
      </c>
      <c r="E18" s="15">
        <v>8604.7490785699993</v>
      </c>
      <c r="F18" s="187">
        <v>7322.6875851200002</v>
      </c>
      <c r="G18" s="271">
        <v>7410.591563</v>
      </c>
      <c r="H18" s="159">
        <v>4658.6037939999997</v>
      </c>
      <c r="I18" s="276">
        <v>3401.3686259999999</v>
      </c>
      <c r="J18" s="383">
        <v>2107.8509600000002</v>
      </c>
      <c r="K18" s="383">
        <v>2744.1597690000003</v>
      </c>
      <c r="L18" s="383">
        <v>5185.8619419999995</v>
      </c>
      <c r="M18" s="324">
        <v>417.656856</v>
      </c>
      <c r="N18" s="324">
        <v>1429.9962970000001</v>
      </c>
      <c r="O18" s="324">
        <v>2274.2964709999997</v>
      </c>
      <c r="P18" s="290">
        <v>444.53708548723057</v>
      </c>
      <c r="Q18" s="151">
        <v>59.042123099987265</v>
      </c>
      <c r="R18" s="152">
        <v>17.44034723989369</v>
      </c>
      <c r="S18" s="375"/>
      <c r="T18" s="377"/>
      <c r="U18" s="156"/>
      <c r="V18" s="156"/>
      <c r="W18" s="377"/>
      <c r="X18" s="377"/>
      <c r="Y18" s="377"/>
    </row>
    <row r="19" spans="1:25" x14ac:dyDescent="0.2">
      <c r="A19" s="5" t="s">
        <v>12</v>
      </c>
      <c r="B19" s="108">
        <v>117.523067</v>
      </c>
      <c r="C19" s="6">
        <v>196.81875525999999</v>
      </c>
      <c r="D19" s="6">
        <v>214.78843461000002</v>
      </c>
      <c r="E19" s="15">
        <v>333.62701178999998</v>
      </c>
      <c r="F19" s="187">
        <v>257.40771599999999</v>
      </c>
      <c r="G19" s="271">
        <v>287.57202699999999</v>
      </c>
      <c r="H19" s="159">
        <v>174.91940600000001</v>
      </c>
      <c r="I19" s="276">
        <v>253.00247300000004</v>
      </c>
      <c r="J19" s="383">
        <v>430.02865700000001</v>
      </c>
      <c r="K19" s="383">
        <v>368.55264800000003</v>
      </c>
      <c r="L19" s="383">
        <v>485.76728099999997</v>
      </c>
      <c r="M19" s="324">
        <v>165.68830300000002</v>
      </c>
      <c r="N19" s="324">
        <v>174.68203199999999</v>
      </c>
      <c r="O19" s="324">
        <v>219.75554499999998</v>
      </c>
      <c r="P19" s="290">
        <v>32.631900394320503</v>
      </c>
      <c r="Q19" s="151">
        <v>25.803176482398598</v>
      </c>
      <c r="R19" s="152">
        <v>1.6851861934283781</v>
      </c>
      <c r="S19" s="375"/>
      <c r="T19" s="377"/>
      <c r="U19" s="156"/>
      <c r="V19" s="156"/>
      <c r="W19" s="377"/>
      <c r="X19" s="377"/>
      <c r="Y19" s="377"/>
    </row>
    <row r="20" spans="1:25" x14ac:dyDescent="0.2">
      <c r="A20" s="5" t="s">
        <v>1</v>
      </c>
      <c r="B20" s="108">
        <v>342.46071000000001</v>
      </c>
      <c r="C20" s="6">
        <v>681.09614099999999</v>
      </c>
      <c r="D20" s="6">
        <v>761.68164151000008</v>
      </c>
      <c r="E20" s="15">
        <v>624.80630699999995</v>
      </c>
      <c r="F20" s="187">
        <v>1410.0130246599911</v>
      </c>
      <c r="G20" s="271">
        <v>1157.2691980000018</v>
      </c>
      <c r="H20" s="159">
        <v>702.80378299999995</v>
      </c>
      <c r="I20" s="276">
        <v>1091.4207809999998</v>
      </c>
      <c r="J20" s="383">
        <v>2103.2149290000002</v>
      </c>
      <c r="K20" s="383">
        <v>4001.1157150000004</v>
      </c>
      <c r="L20" s="383">
        <v>6319.5521090000011</v>
      </c>
      <c r="M20" s="324">
        <v>938.13296100000002</v>
      </c>
      <c r="N20" s="324">
        <v>3723.9314490000002</v>
      </c>
      <c r="O20" s="324">
        <v>3105.1134979999997</v>
      </c>
      <c r="P20" s="290">
        <v>230.9886366949641</v>
      </c>
      <c r="Q20" s="151">
        <v>-16.617329278877399</v>
      </c>
      <c r="R20" s="152">
        <v>23.811432816667701</v>
      </c>
      <c r="S20" s="375"/>
      <c r="T20" s="377"/>
      <c r="U20" s="156"/>
      <c r="V20" s="156"/>
      <c r="W20" s="377"/>
      <c r="X20" s="377"/>
      <c r="Y20" s="377"/>
    </row>
    <row r="21" spans="1:25" s="42" customFormat="1" x14ac:dyDescent="0.2">
      <c r="A21" s="8" t="s">
        <v>2</v>
      </c>
      <c r="B21" s="109">
        <v>18859.940530999997</v>
      </c>
      <c r="C21" s="9">
        <v>30728.640991740001</v>
      </c>
      <c r="D21" s="9">
        <v>35172.269826299998</v>
      </c>
      <c r="E21" s="16">
        <v>33969.45690936</v>
      </c>
      <c r="F21" s="188">
        <v>32726.384586309996</v>
      </c>
      <c r="G21" s="272">
        <v>38952.404584000004</v>
      </c>
      <c r="H21" s="161">
        <v>35504.318630000002</v>
      </c>
      <c r="I21" s="278">
        <v>25080.017694999999</v>
      </c>
      <c r="J21" s="384">
        <v>21664.171259999999</v>
      </c>
      <c r="K21" s="384">
        <v>26733.741278000001</v>
      </c>
      <c r="L21" s="384">
        <v>36671.735484000004</v>
      </c>
      <c r="M21" s="325">
        <v>7192.7722130000002</v>
      </c>
      <c r="N21" s="325">
        <v>15280.096530000001</v>
      </c>
      <c r="O21" s="325">
        <v>13040.431132000002</v>
      </c>
      <c r="P21" s="291">
        <v>81.299097842013097</v>
      </c>
      <c r="Q21" s="153">
        <v>-14.657403463405993</v>
      </c>
      <c r="R21" s="154">
        <v>100</v>
      </c>
      <c r="S21" s="375"/>
      <c r="T21" s="377"/>
      <c r="U21" s="156"/>
      <c r="V21" s="156"/>
      <c r="W21" s="377"/>
      <c r="X21" s="377"/>
      <c r="Y21" s="377"/>
    </row>
    <row r="22" spans="1:25" x14ac:dyDescent="0.2">
      <c r="A22" s="11"/>
      <c r="B22" s="98"/>
      <c r="C22" s="17"/>
      <c r="D22" s="17"/>
      <c r="E22" s="17"/>
      <c r="F22" s="103"/>
      <c r="G22" s="98"/>
      <c r="H22" s="98"/>
      <c r="I22" s="98"/>
      <c r="J22" s="382"/>
      <c r="K22" s="382"/>
      <c r="L22" s="382"/>
      <c r="M22" s="293"/>
      <c r="N22" s="293"/>
      <c r="O22" s="293"/>
      <c r="P22" s="98"/>
      <c r="Q22" s="119"/>
      <c r="R22" s="119"/>
      <c r="S22" s="375"/>
      <c r="T22" s="377"/>
      <c r="U22" s="156"/>
      <c r="V22" s="156"/>
      <c r="W22" s="377"/>
      <c r="X22" s="377"/>
      <c r="Y22" s="377"/>
    </row>
    <row r="23" spans="1:25" x14ac:dyDescent="0.2">
      <c r="A23" s="13" t="s">
        <v>16</v>
      </c>
      <c r="B23" s="110"/>
      <c r="C23" s="18"/>
      <c r="D23" s="14"/>
      <c r="E23" s="14"/>
      <c r="F23" s="102"/>
      <c r="G23" s="97"/>
      <c r="H23" s="97"/>
      <c r="I23" s="97"/>
      <c r="J23" s="97"/>
      <c r="K23" s="97"/>
      <c r="L23" s="97"/>
      <c r="M23" s="102"/>
      <c r="N23" s="102"/>
      <c r="O23" s="102"/>
      <c r="P23" s="97"/>
      <c r="Q23" s="102"/>
      <c r="R23" s="102"/>
      <c r="S23" s="375"/>
      <c r="T23" s="377"/>
      <c r="U23" s="156"/>
      <c r="V23" s="156"/>
      <c r="W23" s="377"/>
      <c r="X23" s="377"/>
      <c r="Y23" s="377"/>
    </row>
    <row r="24" spans="1:25" ht="31.5" customHeight="1" x14ac:dyDescent="0.2">
      <c r="A24" s="4" t="s">
        <v>5</v>
      </c>
      <c r="B24" s="107">
        <v>2014</v>
      </c>
      <c r="C24" s="4">
        <v>2015</v>
      </c>
      <c r="D24" s="4">
        <v>2016</v>
      </c>
      <c r="E24" s="4">
        <v>2017</v>
      </c>
      <c r="F24" s="4">
        <v>2018</v>
      </c>
      <c r="G24" s="107">
        <v>2019</v>
      </c>
      <c r="H24" s="107">
        <v>2020</v>
      </c>
      <c r="I24" s="107">
        <v>2021</v>
      </c>
      <c r="J24" s="107">
        <v>2022</v>
      </c>
      <c r="K24" s="107">
        <v>2023</v>
      </c>
      <c r="L24" s="107">
        <v>2024</v>
      </c>
      <c r="M24" s="321" t="s">
        <v>205</v>
      </c>
      <c r="N24" s="321" t="s">
        <v>204</v>
      </c>
      <c r="O24" s="321" t="s">
        <v>203</v>
      </c>
      <c r="P24" s="289" t="s">
        <v>189</v>
      </c>
      <c r="Q24" s="165" t="s">
        <v>190</v>
      </c>
      <c r="R24" s="165" t="s">
        <v>6</v>
      </c>
      <c r="S24" s="375"/>
      <c r="T24" s="377"/>
      <c r="U24" s="156"/>
      <c r="V24" s="156"/>
      <c r="W24" s="377"/>
      <c r="X24" s="377"/>
      <c r="Y24" s="377"/>
    </row>
    <row r="25" spans="1:25" ht="15.75" x14ac:dyDescent="0.2">
      <c r="A25" s="5" t="s">
        <v>108</v>
      </c>
      <c r="B25" s="111" t="s">
        <v>17</v>
      </c>
      <c r="C25" s="19" t="s">
        <v>17</v>
      </c>
      <c r="D25" s="19" t="s">
        <v>17</v>
      </c>
      <c r="E25" s="19" t="s">
        <v>17</v>
      </c>
      <c r="F25" s="189" t="s">
        <v>17</v>
      </c>
      <c r="G25" s="111" t="s">
        <v>17</v>
      </c>
      <c r="H25" s="163" t="s">
        <v>17</v>
      </c>
      <c r="I25" s="163" t="s">
        <v>17</v>
      </c>
      <c r="J25" s="163" t="s">
        <v>17</v>
      </c>
      <c r="K25" s="163" t="s">
        <v>17</v>
      </c>
      <c r="L25" s="163" t="s">
        <v>17</v>
      </c>
      <c r="M25" s="326" t="s">
        <v>17</v>
      </c>
      <c r="N25" s="326" t="s">
        <v>17</v>
      </c>
      <c r="O25" s="326" t="s">
        <v>17</v>
      </c>
      <c r="P25" s="120" t="s">
        <v>17</v>
      </c>
      <c r="Q25" s="120" t="s">
        <v>17</v>
      </c>
      <c r="R25" s="120" t="s">
        <v>17</v>
      </c>
      <c r="S25" s="375"/>
      <c r="T25" s="377"/>
      <c r="U25" s="156"/>
      <c r="V25" s="156"/>
      <c r="W25" s="377"/>
      <c r="X25" s="377"/>
      <c r="Y25" s="377"/>
    </row>
    <row r="26" spans="1:25" x14ac:dyDescent="0.2">
      <c r="A26" s="5" t="s">
        <v>182</v>
      </c>
      <c r="B26" s="108">
        <v>2001.2790000000002</v>
      </c>
      <c r="C26" s="20">
        <v>1340.8768500000001</v>
      </c>
      <c r="D26" s="6">
        <v>1666.9001240000002</v>
      </c>
      <c r="E26" s="15">
        <v>1844.4907499999999</v>
      </c>
      <c r="F26" s="187">
        <v>1983.8250300000002</v>
      </c>
      <c r="G26" s="271">
        <v>2115.2169400000002</v>
      </c>
      <c r="H26" s="159">
        <v>1780.5468000000001</v>
      </c>
      <c r="I26" s="271">
        <v>4746.9517400000004</v>
      </c>
      <c r="J26" s="385">
        <v>5486.4284600000001</v>
      </c>
      <c r="K26" s="385">
        <v>4019.5767049999999</v>
      </c>
      <c r="L26" s="385">
        <v>3431.8869700000005</v>
      </c>
      <c r="M26" s="327">
        <v>1745.7224200000003</v>
      </c>
      <c r="N26" s="327">
        <v>1561.3053400000003</v>
      </c>
      <c r="O26" s="327">
        <v>899.85793999999999</v>
      </c>
      <c r="P26" s="290">
        <v>-48.453549677158883</v>
      </c>
      <c r="Q26" s="151">
        <v>-42.365025152607252</v>
      </c>
      <c r="R26" s="120">
        <v>9.6860844216879212</v>
      </c>
      <c r="S26" s="375"/>
      <c r="T26" s="377"/>
      <c r="U26" s="156"/>
      <c r="V26" s="156"/>
      <c r="W26" s="377"/>
      <c r="X26" s="377"/>
      <c r="Y26" s="377"/>
    </row>
    <row r="27" spans="1:25" x14ac:dyDescent="0.2">
      <c r="A27" s="5" t="s">
        <v>181</v>
      </c>
      <c r="B27" s="108">
        <v>300.58100000000002</v>
      </c>
      <c r="C27" s="20">
        <v>204.39748</v>
      </c>
      <c r="D27" s="6">
        <v>174.99682000000001</v>
      </c>
      <c r="E27" s="15">
        <v>224.39643999999998</v>
      </c>
      <c r="F27" s="187">
        <v>231.49798000000001</v>
      </c>
      <c r="G27" s="271">
        <v>229.16116</v>
      </c>
      <c r="H27" s="159">
        <v>99.343710000000002</v>
      </c>
      <c r="I27" s="271">
        <v>196.23825999999997</v>
      </c>
      <c r="J27" s="385">
        <v>113.91759</v>
      </c>
      <c r="K27" s="385">
        <v>126.77627000000001</v>
      </c>
      <c r="L27" s="385">
        <v>82.193680000000001</v>
      </c>
      <c r="M27" s="327">
        <v>58.262780000000006</v>
      </c>
      <c r="N27" s="327">
        <v>38.096509999999995</v>
      </c>
      <c r="O27" s="327">
        <v>46.142790000000005</v>
      </c>
      <c r="P27" s="290">
        <v>-20.802285781763246</v>
      </c>
      <c r="Q27" s="151">
        <v>21.120779829963457</v>
      </c>
      <c r="R27" s="120">
        <v>0.49668168665847101</v>
      </c>
      <c r="S27" s="375"/>
      <c r="T27" s="377"/>
      <c r="U27" s="156"/>
      <c r="V27" s="156"/>
      <c r="W27" s="377"/>
      <c r="X27" s="377"/>
      <c r="Y27" s="377"/>
    </row>
    <row r="28" spans="1:25" x14ac:dyDescent="0.2">
      <c r="A28" s="5" t="s">
        <v>0</v>
      </c>
      <c r="B28" s="108">
        <v>1872.4490000000003</v>
      </c>
      <c r="C28" s="20">
        <v>1709.6114800000003</v>
      </c>
      <c r="D28" s="6">
        <v>2117.15499</v>
      </c>
      <c r="E28" s="15">
        <v>1819.23406</v>
      </c>
      <c r="F28" s="187">
        <v>1400.5223079999998</v>
      </c>
      <c r="G28" s="271">
        <v>1817.88852</v>
      </c>
      <c r="H28" s="159">
        <v>1360.50044</v>
      </c>
      <c r="I28" s="271">
        <v>1662.3696</v>
      </c>
      <c r="J28" s="385">
        <v>1849.46081</v>
      </c>
      <c r="K28" s="385">
        <v>1677.65806</v>
      </c>
      <c r="L28" s="385">
        <v>2186.7247399999997</v>
      </c>
      <c r="M28" s="327">
        <v>745.97316000000001</v>
      </c>
      <c r="N28" s="327">
        <v>847.89725999999996</v>
      </c>
      <c r="O28" s="327">
        <v>722.9981600000001</v>
      </c>
      <c r="P28" s="290">
        <v>-3.0798695223833401</v>
      </c>
      <c r="Q28" s="151">
        <v>-14.7304521304857</v>
      </c>
      <c r="R28" s="120">
        <v>7.782363085538849</v>
      </c>
      <c r="S28" s="375"/>
      <c r="T28" s="377"/>
      <c r="U28" s="156"/>
      <c r="V28" s="156"/>
      <c r="W28" s="377"/>
      <c r="X28" s="377"/>
      <c r="Y28" s="377"/>
    </row>
    <row r="29" spans="1:25" x14ac:dyDescent="0.2">
      <c r="A29" s="5" t="s">
        <v>19</v>
      </c>
      <c r="B29" s="108">
        <v>164.55500000000001</v>
      </c>
      <c r="C29" s="20">
        <v>169.26159999999999</v>
      </c>
      <c r="D29" s="6">
        <v>136.1737</v>
      </c>
      <c r="E29" s="15">
        <v>150.35972000000001</v>
      </c>
      <c r="F29" s="187">
        <v>247.53267000000002</v>
      </c>
      <c r="G29" s="271">
        <v>502.72300000000001</v>
      </c>
      <c r="H29" s="159">
        <v>326.32905</v>
      </c>
      <c r="I29" s="271">
        <v>335.68565000000001</v>
      </c>
      <c r="J29" s="385">
        <v>417.56933000000004</v>
      </c>
      <c r="K29" s="385">
        <v>400.77457000000004</v>
      </c>
      <c r="L29" s="385">
        <v>252.08763000000002</v>
      </c>
      <c r="M29" s="327">
        <v>158.85099</v>
      </c>
      <c r="N29" s="327">
        <v>128.78639999999999</v>
      </c>
      <c r="O29" s="327">
        <v>68.421320000000009</v>
      </c>
      <c r="P29" s="290">
        <v>-56.927356889623404</v>
      </c>
      <c r="Q29" s="151">
        <v>-46.872247380158136</v>
      </c>
      <c r="R29" s="120">
        <v>0.73648811918392831</v>
      </c>
      <c r="S29" s="375"/>
      <c r="T29" s="377"/>
      <c r="U29" s="156"/>
      <c r="V29" s="156"/>
      <c r="W29" s="377"/>
      <c r="X29" s="377"/>
      <c r="Y29" s="377"/>
    </row>
    <row r="30" spans="1:25" x14ac:dyDescent="0.2">
      <c r="A30" s="5" t="s">
        <v>20</v>
      </c>
      <c r="B30" s="108">
        <v>2430.6120000000001</v>
      </c>
      <c r="C30" s="20">
        <v>1371.3491099999999</v>
      </c>
      <c r="D30" s="6">
        <v>1567.5836300000001</v>
      </c>
      <c r="E30" s="15">
        <v>3152.4305460000005</v>
      </c>
      <c r="F30" s="187">
        <v>3672.4951784</v>
      </c>
      <c r="G30" s="271">
        <v>2590.0320799999995</v>
      </c>
      <c r="H30" s="159">
        <v>1476.5406300000002</v>
      </c>
      <c r="I30" s="271">
        <v>2167.6695799999998</v>
      </c>
      <c r="J30" s="385">
        <v>2087.8587400000001</v>
      </c>
      <c r="K30" s="385">
        <v>3115.2293400000003</v>
      </c>
      <c r="L30" s="385">
        <v>2211.1730299999999</v>
      </c>
      <c r="M30" s="327">
        <v>1389.1063199999999</v>
      </c>
      <c r="N30" s="327">
        <v>1162.4882499999999</v>
      </c>
      <c r="O30" s="327">
        <v>1194.8946000000001</v>
      </c>
      <c r="P30" s="290">
        <v>-13.981055100231623</v>
      </c>
      <c r="Q30" s="151">
        <v>2.7876711872141682</v>
      </c>
      <c r="R30" s="120">
        <v>12.861863474382435</v>
      </c>
      <c r="S30" s="375"/>
      <c r="T30" s="377"/>
      <c r="U30" s="156"/>
      <c r="V30" s="156"/>
      <c r="W30" s="377"/>
      <c r="X30" s="377"/>
      <c r="Y30" s="377"/>
    </row>
    <row r="31" spans="1:25" x14ac:dyDescent="0.2">
      <c r="A31" s="5" t="s">
        <v>21</v>
      </c>
      <c r="B31" s="108">
        <v>31.895000000000003</v>
      </c>
      <c r="C31" s="20">
        <v>38.5244</v>
      </c>
      <c r="D31" s="6">
        <v>35.711999999999996</v>
      </c>
      <c r="E31" s="15">
        <v>52.436</v>
      </c>
      <c r="F31" s="187">
        <v>86.402899999999988</v>
      </c>
      <c r="G31" s="271">
        <v>90.878350000000012</v>
      </c>
      <c r="H31" s="159">
        <v>55.454130000000006</v>
      </c>
      <c r="I31" s="271">
        <v>95.32980000000002</v>
      </c>
      <c r="J31" s="385">
        <v>79.205459999999988</v>
      </c>
      <c r="K31" s="385">
        <v>99.743009999999998</v>
      </c>
      <c r="L31" s="385">
        <v>99.755500000000012</v>
      </c>
      <c r="M31" s="327">
        <v>40.564</v>
      </c>
      <c r="N31" s="327">
        <v>37.166690000000003</v>
      </c>
      <c r="O31" s="327">
        <v>26.8431</v>
      </c>
      <c r="P31" s="290">
        <v>-33.825313085494528</v>
      </c>
      <c r="Q31" s="151">
        <v>-27.776457898187871</v>
      </c>
      <c r="R31" s="120">
        <v>0.28893953276648426</v>
      </c>
      <c r="S31" s="375"/>
      <c r="T31" s="377"/>
      <c r="U31" s="156"/>
      <c r="V31" s="156"/>
      <c r="W31" s="377"/>
      <c r="X31" s="377"/>
      <c r="Y31" s="377"/>
    </row>
    <row r="32" spans="1:25" x14ac:dyDescent="0.2">
      <c r="A32" s="5" t="s">
        <v>22</v>
      </c>
      <c r="B32" s="108">
        <v>2.3460000000000001</v>
      </c>
      <c r="C32" s="20">
        <v>2.2253499999999997</v>
      </c>
      <c r="D32" s="6">
        <v>1.389</v>
      </c>
      <c r="E32" s="15">
        <v>6.9655899999999997</v>
      </c>
      <c r="F32" s="187">
        <v>4.7332200000000002</v>
      </c>
      <c r="G32" s="271">
        <v>3.5339</v>
      </c>
      <c r="H32" s="159">
        <v>2.1271</v>
      </c>
      <c r="I32" s="271">
        <v>3.9784999999999999</v>
      </c>
      <c r="J32" s="385">
        <v>7.0502099999999999</v>
      </c>
      <c r="K32" s="385">
        <v>6.8768399999999996</v>
      </c>
      <c r="L32" s="385">
        <v>9.768889999999999</v>
      </c>
      <c r="M32" s="327">
        <v>3.0096300000000005</v>
      </c>
      <c r="N32" s="327">
        <v>4.4624300000000003</v>
      </c>
      <c r="O32" s="327">
        <v>3.14479</v>
      </c>
      <c r="P32" s="290">
        <v>4.4909174881962066</v>
      </c>
      <c r="Q32" s="151">
        <v>-29.527409953769592</v>
      </c>
      <c r="R32" s="120">
        <v>3.38505669333539E-2</v>
      </c>
      <c r="S32" s="375"/>
      <c r="T32" s="377"/>
      <c r="U32" s="156"/>
      <c r="V32" s="156"/>
      <c r="W32" s="377"/>
      <c r="X32" s="377"/>
      <c r="Y32" s="377"/>
    </row>
    <row r="33" spans="1:25" x14ac:dyDescent="0.2">
      <c r="A33" s="5" t="s">
        <v>23</v>
      </c>
      <c r="B33" s="108">
        <v>343.21200000000005</v>
      </c>
      <c r="C33" s="20">
        <v>288.83829999999995</v>
      </c>
      <c r="D33" s="6">
        <v>297.19800000000004</v>
      </c>
      <c r="E33" s="15">
        <v>354.97890000000001</v>
      </c>
      <c r="F33" s="187">
        <v>328.75579999999997</v>
      </c>
      <c r="G33" s="271">
        <v>275.11556000000002</v>
      </c>
      <c r="H33" s="159">
        <v>220.58860000000001</v>
      </c>
      <c r="I33" s="271">
        <v>305.98669000000001</v>
      </c>
      <c r="J33" s="385">
        <v>271.11581999999999</v>
      </c>
      <c r="K33" s="385">
        <v>269.29412000000002</v>
      </c>
      <c r="L33" s="385">
        <v>464.54246999999998</v>
      </c>
      <c r="M33" s="327">
        <v>117.00751</v>
      </c>
      <c r="N33" s="327">
        <v>198.81153</v>
      </c>
      <c r="O33" s="327">
        <v>106.9366</v>
      </c>
      <c r="P33" s="290">
        <v>-8.6070629141667894</v>
      </c>
      <c r="Q33" s="151">
        <v>-46.2120733138566</v>
      </c>
      <c r="R33" s="120">
        <v>1.1510671733010129</v>
      </c>
      <c r="S33" s="375"/>
      <c r="T33" s="377"/>
      <c r="U33" s="156"/>
      <c r="V33" s="156"/>
      <c r="W33" s="377"/>
      <c r="X33" s="377"/>
      <c r="Y33" s="377"/>
    </row>
    <row r="34" spans="1:25" x14ac:dyDescent="0.2">
      <c r="A34" s="5" t="s">
        <v>24</v>
      </c>
      <c r="B34" s="108">
        <v>18657.872000000003</v>
      </c>
      <c r="C34" s="20">
        <v>11806.721610000001</v>
      </c>
      <c r="D34" s="6">
        <v>11101.059205</v>
      </c>
      <c r="E34" s="15">
        <v>16250.33323</v>
      </c>
      <c r="F34" s="187">
        <v>18031.259452999995</v>
      </c>
      <c r="G34" s="271">
        <v>19885.110030000003</v>
      </c>
      <c r="H34" s="159">
        <v>13857.507399999999</v>
      </c>
      <c r="I34" s="271">
        <v>16130.227179999998</v>
      </c>
      <c r="J34" s="385">
        <v>14959.03845</v>
      </c>
      <c r="K34" s="385">
        <v>14380.213824999999</v>
      </c>
      <c r="L34" s="385">
        <v>13450.88997</v>
      </c>
      <c r="M34" s="327">
        <v>6682.4609250000003</v>
      </c>
      <c r="N34" s="327">
        <v>6097.1628199999996</v>
      </c>
      <c r="O34" s="327">
        <v>6028.92713</v>
      </c>
      <c r="P34" s="290">
        <v>-9.7798371338774466</v>
      </c>
      <c r="Q34" s="151">
        <v>-1.1191383929615895</v>
      </c>
      <c r="R34" s="120">
        <v>64.895462447533291</v>
      </c>
      <c r="S34" s="375"/>
      <c r="T34" s="377"/>
      <c r="U34" s="156"/>
      <c r="V34" s="156"/>
      <c r="W34" s="377"/>
      <c r="X34" s="377"/>
      <c r="Y34" s="377"/>
    </row>
    <row r="35" spans="1:25" ht="15.75" x14ac:dyDescent="0.2">
      <c r="A35" s="5" t="s">
        <v>107</v>
      </c>
      <c r="B35" s="112">
        <v>515.27500000000009</v>
      </c>
      <c r="C35" s="20">
        <v>529.32979999999998</v>
      </c>
      <c r="D35" s="6">
        <v>494.86841500000003</v>
      </c>
      <c r="E35" s="15">
        <v>971.15867000000003</v>
      </c>
      <c r="F35" s="187">
        <v>2011.0055899999988</v>
      </c>
      <c r="G35" s="271">
        <v>1261.113325</v>
      </c>
      <c r="H35" s="159">
        <v>2119.4023950000001</v>
      </c>
      <c r="I35" s="271">
        <v>1104.8207299999999</v>
      </c>
      <c r="J35" s="385">
        <v>458.27292000000006</v>
      </c>
      <c r="K35" s="385">
        <v>407.01093000000003</v>
      </c>
      <c r="L35" s="385">
        <v>367.24153000000001</v>
      </c>
      <c r="M35" s="327">
        <v>171.04431</v>
      </c>
      <c r="N35" s="327">
        <v>156.35014000000004</v>
      </c>
      <c r="O35" s="327">
        <v>192.04725000000002</v>
      </c>
      <c r="P35" s="290">
        <v>12.279239221696427</v>
      </c>
      <c r="Q35" s="151">
        <v>22.831517771586242</v>
      </c>
      <c r="R35" s="120">
        <v>2.067199492014268</v>
      </c>
      <c r="S35" s="375"/>
      <c r="T35" s="377"/>
      <c r="U35" s="156"/>
      <c r="V35" s="156"/>
      <c r="W35" s="377"/>
      <c r="X35" s="377"/>
      <c r="Y35" s="377"/>
    </row>
    <row r="36" spans="1:25" s="42" customFormat="1" x14ac:dyDescent="0.2">
      <c r="A36" s="8" t="s">
        <v>2</v>
      </c>
      <c r="B36" s="109">
        <v>26320.076000000005</v>
      </c>
      <c r="C36" s="22">
        <v>17461.135979999999</v>
      </c>
      <c r="D36" s="9">
        <v>17593.035884000001</v>
      </c>
      <c r="E36" s="16">
        <v>24826.783906000001</v>
      </c>
      <c r="F36" s="190">
        <v>27998.030129399998</v>
      </c>
      <c r="G36" s="273">
        <v>28770.772864999999</v>
      </c>
      <c r="H36" s="161">
        <v>21298.340254999999</v>
      </c>
      <c r="I36" s="272">
        <v>26749.257730000001</v>
      </c>
      <c r="J36" s="386">
        <v>25729.91779</v>
      </c>
      <c r="K36" s="386">
        <v>24503.15367</v>
      </c>
      <c r="L36" s="386">
        <v>22556.264409999992</v>
      </c>
      <c r="M36" s="328">
        <v>11112.002045000001</v>
      </c>
      <c r="N36" s="328">
        <v>10232.52737</v>
      </c>
      <c r="O36" s="328">
        <v>9290.2136799999989</v>
      </c>
      <c r="P36" s="291">
        <v>-16.394780685085824</v>
      </c>
      <c r="Q36" s="153">
        <v>-9.2090023894067627</v>
      </c>
      <c r="R36" s="121">
        <v>100</v>
      </c>
      <c r="S36" s="375"/>
      <c r="T36" s="377"/>
      <c r="U36" s="156"/>
      <c r="V36" s="156"/>
      <c r="W36" s="377"/>
      <c r="X36" s="377"/>
      <c r="Y36" s="377"/>
    </row>
    <row r="37" spans="1:25" x14ac:dyDescent="0.2">
      <c r="A37" s="11"/>
      <c r="B37" s="113"/>
      <c r="C37" s="23"/>
      <c r="D37" s="23"/>
      <c r="E37" s="23"/>
      <c r="F37" s="104"/>
      <c r="G37" s="99"/>
      <c r="H37" s="99"/>
      <c r="I37" s="99"/>
      <c r="J37" s="99"/>
      <c r="K37" s="99"/>
      <c r="L37" s="99"/>
      <c r="M37" s="104"/>
      <c r="N37" s="104"/>
      <c r="O37" s="104"/>
      <c r="P37" s="99"/>
      <c r="Q37" s="122"/>
      <c r="R37" s="119"/>
      <c r="S37" s="375"/>
      <c r="T37" s="377"/>
      <c r="U37" s="156"/>
      <c r="V37" s="156"/>
      <c r="W37" s="377"/>
      <c r="X37" s="377"/>
      <c r="Y37" s="377"/>
    </row>
    <row r="38" spans="1:25" x14ac:dyDescent="0.2">
      <c r="A38" s="13" t="s">
        <v>25</v>
      </c>
      <c r="B38" s="96"/>
      <c r="C38" s="24"/>
      <c r="D38" s="14"/>
      <c r="E38" s="14"/>
      <c r="F38" s="102"/>
      <c r="G38" s="97"/>
      <c r="H38" s="97"/>
      <c r="I38" s="97"/>
      <c r="J38" s="97"/>
      <c r="K38" s="97"/>
      <c r="L38" s="97"/>
      <c r="M38" s="102"/>
      <c r="N38" s="102"/>
      <c r="O38" s="102"/>
      <c r="P38" s="97"/>
      <c r="Q38" s="102"/>
      <c r="R38" s="102"/>
      <c r="S38" s="375"/>
      <c r="T38" s="377"/>
      <c r="U38" s="156"/>
      <c r="V38" s="156"/>
      <c r="W38" s="377"/>
      <c r="X38" s="377"/>
      <c r="Y38" s="377"/>
    </row>
    <row r="39" spans="1:25" ht="31.5" customHeight="1" x14ac:dyDescent="0.2">
      <c r="A39" s="4" t="s">
        <v>5</v>
      </c>
      <c r="B39" s="107">
        <v>2014</v>
      </c>
      <c r="C39" s="4">
        <v>2015</v>
      </c>
      <c r="D39" s="4">
        <v>2016</v>
      </c>
      <c r="E39" s="4">
        <v>2017</v>
      </c>
      <c r="F39" s="4">
        <v>2018</v>
      </c>
      <c r="G39" s="107">
        <v>2019</v>
      </c>
      <c r="H39" s="107">
        <v>2020</v>
      </c>
      <c r="I39" s="107">
        <v>2021</v>
      </c>
      <c r="J39" s="107">
        <v>2022</v>
      </c>
      <c r="K39" s="107">
        <v>2023</v>
      </c>
      <c r="L39" s="107">
        <v>2024</v>
      </c>
      <c r="M39" s="321" t="s">
        <v>205</v>
      </c>
      <c r="N39" s="321" t="s">
        <v>204</v>
      </c>
      <c r="O39" s="321" t="s">
        <v>203</v>
      </c>
      <c r="P39" s="289" t="s">
        <v>189</v>
      </c>
      <c r="Q39" s="165" t="s">
        <v>190</v>
      </c>
      <c r="R39" s="165" t="s">
        <v>6</v>
      </c>
      <c r="S39" s="375"/>
      <c r="T39" s="377"/>
      <c r="U39" s="156"/>
      <c r="V39" s="156"/>
      <c r="W39" s="377"/>
      <c r="X39" s="377"/>
      <c r="Y39" s="377"/>
    </row>
    <row r="40" spans="1:25" x14ac:dyDescent="0.2">
      <c r="A40" s="5" t="s">
        <v>12</v>
      </c>
      <c r="B40" s="108">
        <v>1636.3798259999999</v>
      </c>
      <c r="C40" s="6">
        <v>2392.2172270000001</v>
      </c>
      <c r="D40" s="25">
        <v>1846.7438190000003</v>
      </c>
      <c r="E40" s="15">
        <v>2288.273314</v>
      </c>
      <c r="F40" s="187">
        <v>2626.0755049999998</v>
      </c>
      <c r="G40" s="271">
        <v>2913.2812389999999</v>
      </c>
      <c r="H40" s="159">
        <v>2409.219008</v>
      </c>
      <c r="I40" s="271">
        <v>4192.6765290000003</v>
      </c>
      <c r="J40" s="271">
        <v>7142.9568769999996</v>
      </c>
      <c r="K40" s="271">
        <v>8640.9783879999995</v>
      </c>
      <c r="L40" s="271">
        <v>7392.0954980000006</v>
      </c>
      <c r="M40" s="329">
        <v>3716.5600839999997</v>
      </c>
      <c r="N40" s="329">
        <v>3236.2467969999998</v>
      </c>
      <c r="O40" s="329">
        <v>2386.668079</v>
      </c>
      <c r="P40" s="290">
        <v>-35.782873811868662</v>
      </c>
      <c r="Q40" s="151">
        <v>-26.251975553519564</v>
      </c>
      <c r="R40" s="152">
        <v>7.2420976683576335</v>
      </c>
      <c r="S40" s="375"/>
      <c r="T40" s="377"/>
      <c r="U40" s="156"/>
      <c r="V40" s="156"/>
      <c r="W40" s="377"/>
      <c r="X40" s="377"/>
      <c r="Y40" s="377"/>
    </row>
    <row r="41" spans="1:25" x14ac:dyDescent="0.2">
      <c r="A41" s="5" t="s">
        <v>182</v>
      </c>
      <c r="B41" s="108">
        <v>3375.4132079999995</v>
      </c>
      <c r="C41" s="6">
        <v>1970.8159659999999</v>
      </c>
      <c r="D41" s="25">
        <v>2464.2145910000004</v>
      </c>
      <c r="E41" s="15">
        <v>3213.2371929999999</v>
      </c>
      <c r="F41" s="187">
        <v>3485.1060510000002</v>
      </c>
      <c r="G41" s="271">
        <v>3521.6065840000001</v>
      </c>
      <c r="H41" s="159">
        <v>3235.0548290000002</v>
      </c>
      <c r="I41" s="271">
        <v>8462.4072059999999</v>
      </c>
      <c r="J41" s="271">
        <v>13174.494355999999</v>
      </c>
      <c r="K41" s="271">
        <v>10392.789684000001</v>
      </c>
      <c r="L41" s="271">
        <v>8920.8662314231824</v>
      </c>
      <c r="M41" s="329">
        <v>4373.3898929999996</v>
      </c>
      <c r="N41" s="329">
        <v>3942.3787226076802</v>
      </c>
      <c r="O41" s="329">
        <v>2595.9334849999996</v>
      </c>
      <c r="P41" s="290">
        <v>-40.642532485955059</v>
      </c>
      <c r="Q41" s="151">
        <v>-34.153117504577963</v>
      </c>
      <c r="R41" s="152">
        <v>7.87709191921111</v>
      </c>
      <c r="S41" s="375"/>
      <c r="T41" s="377"/>
      <c r="U41" s="156"/>
      <c r="V41" s="156"/>
      <c r="W41" s="377"/>
      <c r="X41" s="377"/>
      <c r="Y41" s="377"/>
    </row>
    <row r="42" spans="1:25" x14ac:dyDescent="0.2">
      <c r="A42" s="5" t="s">
        <v>181</v>
      </c>
      <c r="B42" s="108">
        <v>1148.130085</v>
      </c>
      <c r="C42" s="6">
        <v>776.71258399999999</v>
      </c>
      <c r="D42" s="25">
        <v>656.75401500000009</v>
      </c>
      <c r="E42" s="15">
        <v>781.56231000000002</v>
      </c>
      <c r="F42" s="187">
        <v>971.33000900000002</v>
      </c>
      <c r="G42" s="271">
        <v>1002.712907</v>
      </c>
      <c r="H42" s="159">
        <v>352.07174500000002</v>
      </c>
      <c r="I42" s="271">
        <v>879.04299700000001</v>
      </c>
      <c r="J42" s="271">
        <v>1060.540651</v>
      </c>
      <c r="K42" s="271">
        <v>1437.278656</v>
      </c>
      <c r="L42" s="271">
        <v>789.85079900000005</v>
      </c>
      <c r="M42" s="329">
        <v>663.42369400000007</v>
      </c>
      <c r="N42" s="329">
        <v>398.97029399999997</v>
      </c>
      <c r="O42" s="329">
        <v>402.05317600000001</v>
      </c>
      <c r="P42" s="290">
        <v>-39.397223880279448</v>
      </c>
      <c r="Q42" s="151">
        <v>0.77270965943144654</v>
      </c>
      <c r="R42" s="152">
        <v>1.2199888179194864</v>
      </c>
      <c r="S42" s="375"/>
      <c r="T42" s="377"/>
      <c r="U42" s="156"/>
      <c r="V42" s="156"/>
      <c r="W42" s="377"/>
      <c r="X42" s="377"/>
      <c r="Y42" s="377"/>
    </row>
    <row r="43" spans="1:25" x14ac:dyDescent="0.2">
      <c r="A43" s="5" t="s">
        <v>0</v>
      </c>
      <c r="B43" s="108">
        <v>2617.0293879999999</v>
      </c>
      <c r="C43" s="6">
        <v>2049.6074430000003</v>
      </c>
      <c r="D43" s="25">
        <v>2623.1322999999998</v>
      </c>
      <c r="E43" s="15">
        <v>3336.0660330000001</v>
      </c>
      <c r="F43" s="187">
        <v>4315.9996440000004</v>
      </c>
      <c r="G43" s="271">
        <v>5028.5696269999999</v>
      </c>
      <c r="H43" s="159">
        <v>3068.3615209999998</v>
      </c>
      <c r="I43" s="271">
        <v>6112.6572069999993</v>
      </c>
      <c r="J43" s="271">
        <v>7796.6674900000007</v>
      </c>
      <c r="K43" s="271">
        <v>7877.5483539999996</v>
      </c>
      <c r="L43" s="271">
        <v>9056.3782885199998</v>
      </c>
      <c r="M43" s="329">
        <v>3227.6607100000001</v>
      </c>
      <c r="N43" s="329">
        <v>3826.7252606999996</v>
      </c>
      <c r="O43" s="329">
        <v>3727.443812</v>
      </c>
      <c r="P43" s="290">
        <v>15.484375431765871</v>
      </c>
      <c r="Q43" s="151">
        <v>-2.59442321923677</v>
      </c>
      <c r="R43" s="152">
        <v>11.310543086129442</v>
      </c>
      <c r="S43" s="375"/>
      <c r="T43" s="377"/>
      <c r="U43" s="156"/>
      <c r="V43" s="156"/>
      <c r="W43" s="377"/>
      <c r="X43" s="377"/>
      <c r="Y43" s="377"/>
    </row>
    <row r="44" spans="1:25" x14ac:dyDescent="0.2">
      <c r="A44" s="5" t="s">
        <v>19</v>
      </c>
      <c r="B44" s="108">
        <v>521.27360500000009</v>
      </c>
      <c r="C44" s="6">
        <v>481.47986099999991</v>
      </c>
      <c r="D44" s="25">
        <v>383.45451800000006</v>
      </c>
      <c r="E44" s="15">
        <v>494.45658400000002</v>
      </c>
      <c r="F44" s="187">
        <v>1399.865481</v>
      </c>
      <c r="G44" s="271">
        <v>2272.306</v>
      </c>
      <c r="H44" s="159">
        <v>1580.6971160000001</v>
      </c>
      <c r="I44" s="271">
        <v>1967.3363079999999</v>
      </c>
      <c r="J44" s="271">
        <v>3805.9513769999999</v>
      </c>
      <c r="K44" s="271">
        <v>4896.8791059999994</v>
      </c>
      <c r="L44" s="271">
        <v>3201.96457822</v>
      </c>
      <c r="M44" s="329">
        <v>1948.06477</v>
      </c>
      <c r="N44" s="329">
        <v>1825.0825129999998</v>
      </c>
      <c r="O44" s="329">
        <v>712.21926099999996</v>
      </c>
      <c r="P44" s="290">
        <v>-63.439651906440467</v>
      </c>
      <c r="Q44" s="151">
        <v>-60.976051442776601</v>
      </c>
      <c r="R44" s="152">
        <v>2.1611557530063639</v>
      </c>
      <c r="S44" s="375"/>
      <c r="T44" s="377"/>
      <c r="U44" s="156"/>
      <c r="V44" s="156"/>
      <c r="W44" s="377"/>
      <c r="X44" s="377"/>
      <c r="Y44" s="377"/>
    </row>
    <row r="45" spans="1:25" x14ac:dyDescent="0.2">
      <c r="A45" s="5" t="s">
        <v>20</v>
      </c>
      <c r="B45" s="108">
        <v>1139.365468</v>
      </c>
      <c r="C45" s="6">
        <v>738.99773700000003</v>
      </c>
      <c r="D45" s="25">
        <v>1038.2457550000001</v>
      </c>
      <c r="E45" s="15">
        <v>2648.012702</v>
      </c>
      <c r="F45" s="187">
        <v>3396.7962729999999</v>
      </c>
      <c r="G45" s="271">
        <v>2287.1562210000002</v>
      </c>
      <c r="H45" s="159">
        <v>1409.3927719999999</v>
      </c>
      <c r="I45" s="271">
        <v>2228.2189579999999</v>
      </c>
      <c r="J45" s="271">
        <v>3881.8871919999992</v>
      </c>
      <c r="K45" s="271">
        <v>6084.272588846</v>
      </c>
      <c r="L45" s="271">
        <v>4367.153851</v>
      </c>
      <c r="M45" s="329">
        <v>2755.8492730000003</v>
      </c>
      <c r="N45" s="329">
        <v>2435.2709680000003</v>
      </c>
      <c r="O45" s="329">
        <v>2179.5732379999999</v>
      </c>
      <c r="P45" s="290">
        <v>-20.911014279553459</v>
      </c>
      <c r="Q45" s="151">
        <v>-10.499765051196565</v>
      </c>
      <c r="R45" s="152">
        <v>6.6136897727094874</v>
      </c>
      <c r="S45" s="375"/>
      <c r="T45" s="377"/>
      <c r="U45" s="156"/>
      <c r="V45" s="156"/>
      <c r="W45" s="377"/>
      <c r="X45" s="377"/>
      <c r="Y45" s="377"/>
    </row>
    <row r="46" spans="1:25" x14ac:dyDescent="0.2">
      <c r="A46" s="5" t="s">
        <v>21</v>
      </c>
      <c r="B46" s="108">
        <v>150.72083700000002</v>
      </c>
      <c r="C46" s="6">
        <v>171.21752000000004</v>
      </c>
      <c r="D46" s="25">
        <v>133.00841800000001</v>
      </c>
      <c r="E46" s="15">
        <v>213.57621700000001</v>
      </c>
      <c r="F46" s="187">
        <v>339</v>
      </c>
      <c r="G46" s="271">
        <v>500.49215700000002</v>
      </c>
      <c r="H46" s="159">
        <v>341.18674099999998</v>
      </c>
      <c r="I46" s="271">
        <v>680.23384599999986</v>
      </c>
      <c r="J46" s="271">
        <v>922.41394300000002</v>
      </c>
      <c r="K46" s="271">
        <v>1314.2389470000001</v>
      </c>
      <c r="L46" s="271">
        <v>1174.7595110000002</v>
      </c>
      <c r="M46" s="329">
        <v>575.24432300000001</v>
      </c>
      <c r="N46" s="329">
        <v>514.67325000000005</v>
      </c>
      <c r="O46" s="329">
        <v>259.89454899999998</v>
      </c>
      <c r="P46" s="290">
        <v>-54.820145352394903</v>
      </c>
      <c r="Q46" s="151">
        <v>-49.503000398796722</v>
      </c>
      <c r="R46" s="152">
        <v>0.78862315371494052</v>
      </c>
      <c r="S46" s="375"/>
      <c r="T46" s="377"/>
      <c r="U46" s="156"/>
      <c r="V46" s="156"/>
      <c r="W46" s="377"/>
      <c r="X46" s="377"/>
      <c r="Y46" s="377"/>
    </row>
    <row r="47" spans="1:25" x14ac:dyDescent="0.2">
      <c r="A47" s="5" t="s">
        <v>22</v>
      </c>
      <c r="B47" s="108">
        <v>20.076605000000004</v>
      </c>
      <c r="C47" s="6">
        <v>6.1281169999999996</v>
      </c>
      <c r="D47" s="25">
        <v>15.710575999999998</v>
      </c>
      <c r="E47" s="15">
        <v>35.878715</v>
      </c>
      <c r="F47" s="187">
        <v>67.735724000000005</v>
      </c>
      <c r="G47" s="271">
        <v>77.041613999999996</v>
      </c>
      <c r="H47" s="159">
        <v>34.085017999999998</v>
      </c>
      <c r="I47" s="271">
        <v>75.97024900000001</v>
      </c>
      <c r="J47" s="271">
        <v>155.50150099999999</v>
      </c>
      <c r="K47" s="271">
        <v>238.44204000000002</v>
      </c>
      <c r="L47" s="271">
        <v>290.17369199999996</v>
      </c>
      <c r="M47" s="329">
        <v>106.09609500000001</v>
      </c>
      <c r="N47" s="329">
        <v>152.440822</v>
      </c>
      <c r="O47" s="329">
        <v>64.863755999999995</v>
      </c>
      <c r="P47" s="290">
        <v>-38.863201327061105</v>
      </c>
      <c r="Q47" s="151">
        <v>-57.449877828656682</v>
      </c>
      <c r="R47" s="152">
        <v>0.19682236512977574</v>
      </c>
      <c r="S47" s="375"/>
      <c r="T47" s="377"/>
      <c r="U47" s="156"/>
      <c r="V47" s="156"/>
      <c r="W47" s="377"/>
      <c r="X47" s="377"/>
      <c r="Y47" s="377"/>
    </row>
    <row r="48" spans="1:25" x14ac:dyDescent="0.2">
      <c r="A48" s="5" t="s">
        <v>23</v>
      </c>
      <c r="B48" s="108">
        <v>124.055736</v>
      </c>
      <c r="C48" s="6">
        <v>109.28511800000001</v>
      </c>
      <c r="D48" s="25">
        <v>113.21851000000001</v>
      </c>
      <c r="E48" s="15">
        <v>147.184189</v>
      </c>
      <c r="F48" s="187">
        <v>123.212658</v>
      </c>
      <c r="G48" s="271">
        <v>149.17772299999999</v>
      </c>
      <c r="H48" s="159">
        <v>140.815021</v>
      </c>
      <c r="I48" s="271">
        <v>201.378803</v>
      </c>
      <c r="J48" s="271">
        <v>228.230841</v>
      </c>
      <c r="K48" s="271">
        <v>255.03102700000002</v>
      </c>
      <c r="L48" s="271">
        <v>234.15157500000004</v>
      </c>
      <c r="M48" s="329">
        <v>109.754957</v>
      </c>
      <c r="N48" s="329">
        <v>110.31078500000001</v>
      </c>
      <c r="O48" s="329">
        <v>82.185432000000006</v>
      </c>
      <c r="P48" s="290">
        <v>-25.119161588300742</v>
      </c>
      <c r="Q48" s="151">
        <v>-25.496467095216484</v>
      </c>
      <c r="R48" s="152">
        <v>0.24938320108154632</v>
      </c>
      <c r="S48" s="375"/>
      <c r="T48" s="377"/>
      <c r="U48" s="156"/>
      <c r="V48" s="156"/>
      <c r="W48" s="377"/>
      <c r="X48" s="377"/>
      <c r="Y48" s="377"/>
    </row>
    <row r="49" spans="1:25" x14ac:dyDescent="0.2">
      <c r="A49" s="5" t="s">
        <v>24</v>
      </c>
      <c r="B49" s="108">
        <v>23582.965734999994</v>
      </c>
      <c r="C49" s="6">
        <v>15528.346741689997</v>
      </c>
      <c r="D49" s="25">
        <v>16877.448832999995</v>
      </c>
      <c r="E49" s="15">
        <v>24689.739339310003</v>
      </c>
      <c r="F49" s="187">
        <v>29758.73272032</v>
      </c>
      <c r="G49" s="271">
        <v>34278.033371999998</v>
      </c>
      <c r="H49" s="159">
        <v>25498.396149</v>
      </c>
      <c r="I49" s="271">
        <v>37198.397623000004</v>
      </c>
      <c r="J49" s="271">
        <v>57528.060567</v>
      </c>
      <c r="K49" s="271">
        <v>56703.468732999994</v>
      </c>
      <c r="L49" s="271">
        <v>49731.420175782994</v>
      </c>
      <c r="M49" s="329">
        <v>25785.793403</v>
      </c>
      <c r="N49" s="329">
        <v>22434.826669643</v>
      </c>
      <c r="O49" s="329">
        <v>20085.430508717553</v>
      </c>
      <c r="P49" s="290">
        <v>-22.106602675329157</v>
      </c>
      <c r="Q49" s="151">
        <v>-10.47209410404967</v>
      </c>
      <c r="R49" s="152">
        <v>60.947163426298403</v>
      </c>
      <c r="S49" s="375"/>
      <c r="T49" s="377"/>
      <c r="U49" s="156"/>
      <c r="V49" s="156"/>
      <c r="W49" s="377"/>
      <c r="X49" s="377"/>
      <c r="Y49" s="377"/>
    </row>
    <row r="50" spans="1:25" ht="15.75" x14ac:dyDescent="0.2">
      <c r="A50" s="21" t="s">
        <v>183</v>
      </c>
      <c r="B50" s="108">
        <v>481.75768599999998</v>
      </c>
      <c r="C50" s="6">
        <v>491.26304875000005</v>
      </c>
      <c r="D50" s="25">
        <v>649.71622559999992</v>
      </c>
      <c r="E50" s="15">
        <v>1381.6862305100001</v>
      </c>
      <c r="F50" s="187">
        <v>1465</v>
      </c>
      <c r="G50" s="271">
        <v>1452.539135</v>
      </c>
      <c r="H50" s="159">
        <v>1804.694808</v>
      </c>
      <c r="I50" s="271">
        <v>1224.1656309999998</v>
      </c>
      <c r="J50" s="271">
        <v>1546.1352100000004</v>
      </c>
      <c r="K50" s="271">
        <v>1277.1205409999998</v>
      </c>
      <c r="L50" s="271">
        <v>1082.0928071029998</v>
      </c>
      <c r="M50" s="329">
        <v>571.41584899999998</v>
      </c>
      <c r="N50" s="329">
        <v>462.06761799999998</v>
      </c>
      <c r="O50" s="329">
        <v>459.21512199999995</v>
      </c>
      <c r="P50" s="290">
        <v>-19.635564396114614</v>
      </c>
      <c r="Q50" s="151">
        <v>-0.61733302418955283</v>
      </c>
      <c r="R50" s="152">
        <v>1.393440836441826</v>
      </c>
      <c r="S50" s="375"/>
      <c r="T50" s="377"/>
      <c r="U50" s="156"/>
      <c r="V50" s="156"/>
      <c r="W50" s="377"/>
      <c r="X50" s="377"/>
      <c r="Y50" s="377"/>
    </row>
    <row r="51" spans="1:25" s="42" customFormat="1" x14ac:dyDescent="0.2">
      <c r="A51" s="8" t="s">
        <v>2</v>
      </c>
      <c r="B51" s="109">
        <v>34797.168178999993</v>
      </c>
      <c r="C51" s="9">
        <v>24716.071363440002</v>
      </c>
      <c r="D51" s="26">
        <v>26801.647560599999</v>
      </c>
      <c r="E51" s="16">
        <v>39229.672826820002</v>
      </c>
      <c r="F51" s="190">
        <v>47948.854065320003</v>
      </c>
      <c r="G51" s="273">
        <v>53482.916578999997</v>
      </c>
      <c r="H51" s="161">
        <v>39873.974728000001</v>
      </c>
      <c r="I51" s="272">
        <v>63222.485357000005</v>
      </c>
      <c r="J51" s="272">
        <v>97242.840004999991</v>
      </c>
      <c r="K51" s="272">
        <v>99118.048064846007</v>
      </c>
      <c r="L51" s="272">
        <v>86240.907007049187</v>
      </c>
      <c r="M51" s="330">
        <v>43833.253051</v>
      </c>
      <c r="N51" s="330">
        <v>39338.993699950683</v>
      </c>
      <c r="O51" s="330">
        <v>32955.480418717547</v>
      </c>
      <c r="P51" s="291">
        <v>-24.816256780271733</v>
      </c>
      <c r="Q51" s="153">
        <v>-16.226935874165839</v>
      </c>
      <c r="R51" s="154">
        <v>100</v>
      </c>
      <c r="S51" s="375"/>
      <c r="T51" s="377"/>
      <c r="U51" s="156"/>
      <c r="V51" s="156"/>
      <c r="W51" s="377"/>
      <c r="X51" s="377"/>
      <c r="Y51" s="377"/>
    </row>
    <row r="52" spans="1:25" x14ac:dyDescent="0.2">
      <c r="A52" s="164" t="s">
        <v>192</v>
      </c>
      <c r="B52" s="94"/>
      <c r="C52" s="27"/>
      <c r="D52" s="27"/>
      <c r="H52" s="100"/>
      <c r="I52" s="100"/>
      <c r="J52" s="100"/>
      <c r="K52" s="100"/>
      <c r="L52" s="100"/>
      <c r="M52" s="105"/>
      <c r="N52" s="105"/>
      <c r="O52" s="105"/>
      <c r="P52" s="100"/>
      <c r="Q52" s="42"/>
      <c r="R52" s="42"/>
      <c r="U52" s="156"/>
      <c r="V52" s="156"/>
    </row>
    <row r="53" spans="1:25" x14ac:dyDescent="0.2">
      <c r="A53" s="29" t="s">
        <v>184</v>
      </c>
      <c r="B53" s="29"/>
      <c r="C53" s="3"/>
      <c r="D53" s="3"/>
    </row>
    <row r="54" spans="1:25" x14ac:dyDescent="0.2">
      <c r="A54" s="3" t="s">
        <v>196</v>
      </c>
      <c r="B54" s="3"/>
      <c r="C54" s="3"/>
      <c r="D54" s="3"/>
    </row>
    <row r="55" spans="1:25" x14ac:dyDescent="0.2">
      <c r="A55" s="3" t="s">
        <v>197</v>
      </c>
      <c r="B55" s="11"/>
      <c r="C55" s="3"/>
      <c r="D55" s="3"/>
    </row>
    <row r="56" spans="1:25" ht="15.75" x14ac:dyDescent="0.25">
      <c r="A56" s="32"/>
      <c r="B56" s="32"/>
      <c r="C56" s="27"/>
      <c r="D56" s="27"/>
      <c r="E56" s="27"/>
      <c r="F56" s="192"/>
      <c r="G56" s="274"/>
      <c r="H56" s="274"/>
      <c r="I56" s="274"/>
      <c r="J56" s="117"/>
      <c r="K56" s="117"/>
      <c r="L56" s="117"/>
      <c r="M56" s="124"/>
      <c r="N56" s="124"/>
      <c r="O56" s="124"/>
      <c r="P56" s="117"/>
      <c r="Q56" s="64"/>
      <c r="R56" s="64"/>
    </row>
    <row r="57" spans="1:25" x14ac:dyDescent="0.2">
      <c r="A57" s="3"/>
      <c r="B57" s="3"/>
      <c r="C57" s="3"/>
      <c r="D57" s="3"/>
      <c r="H57" s="117"/>
      <c r="I57" s="117"/>
      <c r="J57" s="117"/>
      <c r="K57" s="117"/>
      <c r="L57" s="117"/>
      <c r="M57" s="124"/>
      <c r="N57" s="124"/>
      <c r="O57" s="124"/>
      <c r="P57" s="117"/>
      <c r="Q57" s="64"/>
      <c r="R57" s="64"/>
    </row>
    <row r="58" spans="1:25" x14ac:dyDescent="0.2">
      <c r="A58" s="3"/>
      <c r="B58" s="3"/>
      <c r="C58" s="3"/>
      <c r="D58" s="3"/>
      <c r="H58" s="117"/>
      <c r="I58" s="117"/>
      <c r="J58" s="117"/>
      <c r="K58" s="117"/>
      <c r="L58" s="117"/>
      <c r="M58" s="124"/>
      <c r="N58" s="124"/>
      <c r="O58" s="124"/>
      <c r="P58" s="117"/>
      <c r="Q58" s="64"/>
      <c r="R58" s="64"/>
    </row>
    <row r="59" spans="1:25" x14ac:dyDescent="0.2">
      <c r="A59" s="3"/>
      <c r="B59" s="3"/>
      <c r="C59" s="3"/>
      <c r="D59" s="3"/>
      <c r="H59" s="117"/>
      <c r="I59" s="117"/>
      <c r="J59" s="117"/>
      <c r="K59" s="117"/>
      <c r="L59" s="117"/>
      <c r="M59" s="124"/>
      <c r="N59" s="124"/>
      <c r="O59" s="124"/>
      <c r="P59" s="117"/>
      <c r="Q59" s="64"/>
      <c r="R59" s="64"/>
    </row>
    <row r="60" spans="1:25" x14ac:dyDescent="0.2">
      <c r="A60" s="3"/>
      <c r="B60" s="3"/>
      <c r="C60" s="3"/>
      <c r="D60" s="3"/>
    </row>
    <row r="61" spans="1:25" x14ac:dyDescent="0.2">
      <c r="A61" s="3"/>
      <c r="B61" s="3"/>
      <c r="C61" s="3"/>
      <c r="D61" s="3"/>
    </row>
    <row r="62" spans="1:25" x14ac:dyDescent="0.2">
      <c r="A62" s="3"/>
      <c r="B62" s="3"/>
      <c r="C62" s="3"/>
      <c r="D62" s="3"/>
    </row>
    <row r="63" spans="1:25" x14ac:dyDescent="0.2">
      <c r="A63" s="11"/>
      <c r="B63" s="11"/>
      <c r="C63" s="11"/>
      <c r="D63" s="11"/>
    </row>
    <row r="64" spans="1:25" x14ac:dyDescent="0.2">
      <c r="A64" s="11"/>
      <c r="B64" s="11"/>
      <c r="C64" s="11"/>
      <c r="D64" s="11"/>
    </row>
    <row r="65" spans="1:4" x14ac:dyDescent="0.2">
      <c r="A65" s="11"/>
      <c r="B65" s="11"/>
      <c r="C65" s="11"/>
      <c r="D65" s="11"/>
    </row>
    <row r="66" spans="1:4" x14ac:dyDescent="0.2">
      <c r="A66" s="11"/>
      <c r="B66" s="11"/>
      <c r="C66" s="11"/>
      <c r="D66" s="11"/>
    </row>
    <row r="67" spans="1:4" x14ac:dyDescent="0.2">
      <c r="A67" s="11"/>
      <c r="B67" s="11"/>
      <c r="C67" s="11"/>
      <c r="D67" s="11"/>
    </row>
    <row r="68" spans="1:4" x14ac:dyDescent="0.2">
      <c r="A68" s="11"/>
      <c r="B68" s="11"/>
      <c r="C68" s="11"/>
      <c r="D68" s="11"/>
    </row>
  </sheetData>
  <pageMargins left="0.59055118110236227" right="0.43307086614173229" top="0.74803149606299213" bottom="0.51181102362204722" header="0.31496062992125984" footer="0.31496062992125984"/>
  <pageSetup paperSize="9" scale="9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0"/>
  <sheetViews>
    <sheetView topLeftCell="BV22" zoomScale="130" zoomScaleNormal="130" workbookViewId="0">
      <selection activeCell="CF27" sqref="CF27"/>
    </sheetView>
  </sheetViews>
  <sheetFormatPr defaultRowHeight="13.5" x14ac:dyDescent="0.2"/>
  <cols>
    <col min="1" max="1" width="14.28515625" customWidth="1"/>
    <col min="2" max="2" width="9.140625" customWidth="1"/>
    <col min="3" max="4" width="9.85546875" customWidth="1"/>
    <col min="5" max="5" width="9.140625" style="28" customWidth="1"/>
    <col min="6" max="7" width="8.42578125" style="28" customWidth="1"/>
    <col min="8" max="8" width="9.140625" style="116" customWidth="1"/>
    <col min="9" max="9" width="8.7109375" style="28" hidden="1" customWidth="1"/>
    <col min="10" max="10" width="8.28515625" style="28" hidden="1" customWidth="1"/>
    <col min="11" max="20" width="8.7109375" style="28" hidden="1" customWidth="1"/>
    <col min="21" max="22" width="9.42578125" style="28" hidden="1" customWidth="1"/>
    <col min="23" max="35" width="8.7109375" style="28" hidden="1" customWidth="1"/>
    <col min="36" max="36" width="9.28515625" style="28" hidden="1" customWidth="1"/>
    <col min="37" max="48" width="8.7109375" style="28" hidden="1" customWidth="1"/>
    <col min="49" max="49" width="9.7109375" style="28" hidden="1" customWidth="1"/>
    <col min="50" max="50" width="9.28515625" style="28" hidden="1" customWidth="1"/>
    <col min="51" max="62" width="8.7109375" style="28" customWidth="1"/>
    <col min="63" max="63" width="9.7109375" style="28" customWidth="1"/>
    <col min="64" max="84" width="9.42578125" style="28" customWidth="1"/>
    <col min="85" max="85" width="10" style="116" customWidth="1"/>
    <col min="86" max="86" width="10" customWidth="1"/>
    <col min="87" max="87" width="10.5703125" customWidth="1"/>
    <col min="88" max="88" width="8.85546875" style="44" customWidth="1"/>
    <col min="89" max="89" width="9.7109375" style="44" bestFit="1" customWidth="1"/>
    <col min="90" max="90" width="11.140625" style="44" bestFit="1" customWidth="1"/>
    <col min="91" max="91" width="8.85546875" style="44" customWidth="1"/>
  </cols>
  <sheetData>
    <row r="1" spans="1:95" x14ac:dyDescent="0.2">
      <c r="A1" s="2" t="s">
        <v>166</v>
      </c>
      <c r="B1" s="106"/>
      <c r="C1" s="3"/>
      <c r="D1" s="3"/>
      <c r="E1" s="3"/>
      <c r="F1" s="118"/>
      <c r="G1" s="118"/>
      <c r="H1" s="106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06"/>
      <c r="CH1" s="118"/>
      <c r="CI1" s="118"/>
    </row>
    <row r="2" spans="1:95" ht="31.5" customHeight="1" x14ac:dyDescent="0.2">
      <c r="A2" s="4" t="s">
        <v>5</v>
      </c>
      <c r="B2" s="107">
        <v>2014</v>
      </c>
      <c r="C2" s="4">
        <v>2015</v>
      </c>
      <c r="D2" s="4">
        <v>2016</v>
      </c>
      <c r="E2" s="4">
        <v>2017</v>
      </c>
      <c r="F2" s="186" t="s">
        <v>83</v>
      </c>
      <c r="G2" s="186" t="s">
        <v>84</v>
      </c>
      <c r="H2" s="107">
        <v>2020</v>
      </c>
      <c r="I2" s="95" t="s">
        <v>129</v>
      </c>
      <c r="J2" s="95" t="s">
        <v>130</v>
      </c>
      <c r="K2" s="95" t="s">
        <v>131</v>
      </c>
      <c r="L2" s="95" t="s">
        <v>132</v>
      </c>
      <c r="M2" s="95" t="s">
        <v>133</v>
      </c>
      <c r="N2" s="95" t="s">
        <v>134</v>
      </c>
      <c r="O2" s="95" t="s">
        <v>135</v>
      </c>
      <c r="P2" s="95" t="s">
        <v>136</v>
      </c>
      <c r="Q2" s="95" t="s">
        <v>137</v>
      </c>
      <c r="R2" s="95" t="s">
        <v>138</v>
      </c>
      <c r="S2" s="95" t="s">
        <v>139</v>
      </c>
      <c r="T2" s="95" t="s">
        <v>140</v>
      </c>
      <c r="U2" s="193">
        <v>2020</v>
      </c>
      <c r="V2" s="193" t="s">
        <v>146</v>
      </c>
      <c r="W2" s="95" t="s">
        <v>117</v>
      </c>
      <c r="X2" s="95" t="s">
        <v>118</v>
      </c>
      <c r="Y2" s="95" t="s">
        <v>119</v>
      </c>
      <c r="Z2" s="95" t="s">
        <v>120</v>
      </c>
      <c r="AA2" s="95" t="s">
        <v>121</v>
      </c>
      <c r="AB2" s="95" t="s">
        <v>122</v>
      </c>
      <c r="AC2" s="95" t="s">
        <v>123</v>
      </c>
      <c r="AD2" s="95" t="s">
        <v>124</v>
      </c>
      <c r="AE2" s="95" t="s">
        <v>125</v>
      </c>
      <c r="AF2" s="95" t="s">
        <v>126</v>
      </c>
      <c r="AG2" s="95" t="s">
        <v>127</v>
      </c>
      <c r="AH2" s="95" t="s">
        <v>128</v>
      </c>
      <c r="AI2" s="193">
        <v>2021</v>
      </c>
      <c r="AJ2" s="193" t="s">
        <v>162</v>
      </c>
      <c r="AK2" s="95" t="s">
        <v>116</v>
      </c>
      <c r="AL2" s="95" t="s">
        <v>115</v>
      </c>
      <c r="AM2" s="95" t="s">
        <v>114</v>
      </c>
      <c r="AN2" s="95" t="s">
        <v>113</v>
      </c>
      <c r="AO2" s="95" t="s">
        <v>112</v>
      </c>
      <c r="AP2" s="95" t="s">
        <v>145</v>
      </c>
      <c r="AQ2" s="95" t="s">
        <v>111</v>
      </c>
      <c r="AR2" s="95" t="s">
        <v>110</v>
      </c>
      <c r="AS2" s="95" t="s">
        <v>141</v>
      </c>
      <c r="AT2" s="95" t="s">
        <v>144</v>
      </c>
      <c r="AU2" s="95" t="s">
        <v>142</v>
      </c>
      <c r="AV2" s="95" t="s">
        <v>143</v>
      </c>
      <c r="AW2" s="193">
        <v>2022</v>
      </c>
      <c r="AX2" s="193" t="s">
        <v>187</v>
      </c>
      <c r="AY2" s="95" t="s">
        <v>164</v>
      </c>
      <c r="AZ2" s="95" t="s">
        <v>165</v>
      </c>
      <c r="BA2" s="95" t="s">
        <v>149</v>
      </c>
      <c r="BB2" s="95" t="s">
        <v>150</v>
      </c>
      <c r="BC2" s="95" t="s">
        <v>151</v>
      </c>
      <c r="BD2" s="95" t="s">
        <v>152</v>
      </c>
      <c r="BE2" s="95" t="s">
        <v>155</v>
      </c>
      <c r="BF2" s="95" t="s">
        <v>156</v>
      </c>
      <c r="BG2" s="95" t="s">
        <v>158</v>
      </c>
      <c r="BH2" s="95" t="s">
        <v>159</v>
      </c>
      <c r="BI2" s="95" t="s">
        <v>160</v>
      </c>
      <c r="BJ2" s="95" t="s">
        <v>161</v>
      </c>
      <c r="BK2" s="193">
        <v>2023</v>
      </c>
      <c r="BL2" s="193" t="s">
        <v>205</v>
      </c>
      <c r="BM2" s="95" t="s">
        <v>170</v>
      </c>
      <c r="BN2" s="95" t="s">
        <v>171</v>
      </c>
      <c r="BO2" s="95" t="s">
        <v>172</v>
      </c>
      <c r="BP2" s="95" t="s">
        <v>174</v>
      </c>
      <c r="BQ2" s="95" t="s">
        <v>173</v>
      </c>
      <c r="BR2" s="95" t="s">
        <v>175</v>
      </c>
      <c r="BS2" s="95" t="s">
        <v>176</v>
      </c>
      <c r="BT2" s="95" t="s">
        <v>178</v>
      </c>
      <c r="BU2" s="95" t="s">
        <v>179</v>
      </c>
      <c r="BV2" s="95" t="s">
        <v>180</v>
      </c>
      <c r="BW2" s="95" t="s">
        <v>185</v>
      </c>
      <c r="BX2" s="95" t="s">
        <v>186</v>
      </c>
      <c r="BY2" s="193">
        <v>2024</v>
      </c>
      <c r="BZ2" s="193" t="s">
        <v>204</v>
      </c>
      <c r="CA2" s="95" t="s">
        <v>188</v>
      </c>
      <c r="CB2" s="95" t="s">
        <v>198</v>
      </c>
      <c r="CC2" s="95" t="s">
        <v>199</v>
      </c>
      <c r="CD2" s="95" t="s">
        <v>201</v>
      </c>
      <c r="CE2" s="95" t="s">
        <v>202</v>
      </c>
      <c r="CF2" s="193" t="s">
        <v>203</v>
      </c>
      <c r="CG2" s="309" t="s">
        <v>189</v>
      </c>
      <c r="CH2" s="310" t="s">
        <v>190</v>
      </c>
      <c r="CI2" s="165" t="s">
        <v>6</v>
      </c>
      <c r="CK2"/>
      <c r="CL2"/>
    </row>
    <row r="3" spans="1:95" x14ac:dyDescent="0.2">
      <c r="A3" s="5" t="s">
        <v>7</v>
      </c>
      <c r="B3" s="108">
        <v>10406.204</v>
      </c>
      <c r="C3" s="6">
        <v>8445.2789599999996</v>
      </c>
      <c r="D3" s="6">
        <v>10520.592199999999</v>
      </c>
      <c r="E3" s="7">
        <v>10214.446980000001</v>
      </c>
      <c r="F3" s="40">
        <v>9506.31819</v>
      </c>
      <c r="G3" s="40">
        <v>10253.711810000001</v>
      </c>
      <c r="H3" s="160">
        <v>11643.30776</v>
      </c>
      <c r="I3" s="166">
        <v>942.15599999999995</v>
      </c>
      <c r="J3" s="166">
        <v>684.34390000000008</v>
      </c>
      <c r="K3" s="166">
        <v>773.64200000000005</v>
      </c>
      <c r="L3" s="166">
        <v>897.03035999999997</v>
      </c>
      <c r="M3" s="166">
        <v>864.09649999999999</v>
      </c>
      <c r="N3" s="166">
        <v>1301.0744</v>
      </c>
      <c r="O3" s="166">
        <v>1293.9956999999999</v>
      </c>
      <c r="P3" s="166">
        <v>1258.7397000000001</v>
      </c>
      <c r="Q3" s="166">
        <v>1107.7760000000001</v>
      </c>
      <c r="R3" s="166">
        <v>999.03250000000003</v>
      </c>
      <c r="S3" s="166">
        <v>1065.8326999999999</v>
      </c>
      <c r="T3" s="166">
        <v>455.58800000000002</v>
      </c>
      <c r="U3" s="194">
        <f>SUM(I3:T3)</f>
        <v>11643.30776</v>
      </c>
      <c r="V3" s="194">
        <f>SUM(I3:T3)</f>
        <v>11643.30776</v>
      </c>
      <c r="W3" s="166">
        <v>372.26600000000002</v>
      </c>
      <c r="X3" s="166">
        <v>195.57039</v>
      </c>
      <c r="Y3" s="166">
        <v>354.98170999999996</v>
      </c>
      <c r="Z3" s="166">
        <v>900.68187999999998</v>
      </c>
      <c r="AA3" s="166">
        <v>718.83140000000003</v>
      </c>
      <c r="AB3" s="166">
        <v>573.87649999999996</v>
      </c>
      <c r="AC3" s="166">
        <v>1543.508</v>
      </c>
      <c r="AD3" s="166">
        <v>650.69794999999999</v>
      </c>
      <c r="AE3" s="166">
        <v>617.49149999999997</v>
      </c>
      <c r="AF3" s="166">
        <v>511.63814000000002</v>
      </c>
      <c r="AG3" s="166">
        <v>430.9597</v>
      </c>
      <c r="AH3" s="166">
        <v>643.36718000000008</v>
      </c>
      <c r="AI3" s="197">
        <f>SUM(W3:AH3)</f>
        <v>7513.8703500000001</v>
      </c>
      <c r="AJ3" s="197">
        <f>SUM(W3:AH3)</f>
        <v>7513.8703500000001</v>
      </c>
      <c r="AK3" s="166">
        <v>486.10970000000003</v>
      </c>
      <c r="AL3" s="166">
        <v>558.61400000000003</v>
      </c>
      <c r="AM3" s="166">
        <v>515.88599999999997</v>
      </c>
      <c r="AN3" s="166">
        <v>325.88337999999999</v>
      </c>
      <c r="AO3" s="166">
        <v>370.16426000000001</v>
      </c>
      <c r="AP3" s="166">
        <v>290.19349999999997</v>
      </c>
      <c r="AQ3" s="166">
        <v>542.34900000000005</v>
      </c>
      <c r="AR3" s="166">
        <v>701.78399999999999</v>
      </c>
      <c r="AS3" s="166">
        <v>808.80949999999996</v>
      </c>
      <c r="AT3" s="166">
        <v>735.30799999999999</v>
      </c>
      <c r="AU3" s="166">
        <v>473.31741000000005</v>
      </c>
      <c r="AV3" s="166">
        <v>389.77</v>
      </c>
      <c r="AW3" s="194">
        <f>SUM(AK3:AV3)</f>
        <v>6198.1887499999993</v>
      </c>
      <c r="AX3" s="194">
        <f>SUM(AK3:AV3)</f>
        <v>6198.1887499999993</v>
      </c>
      <c r="AY3" s="166">
        <v>435.99799999999999</v>
      </c>
      <c r="AZ3" s="166">
        <v>489.9794</v>
      </c>
      <c r="BA3" s="166">
        <v>291.29300000000001</v>
      </c>
      <c r="BB3" s="166">
        <v>363.17700000000002</v>
      </c>
      <c r="BC3" s="166">
        <v>715.77224999999999</v>
      </c>
      <c r="BD3" s="166">
        <v>604.72040000000004</v>
      </c>
      <c r="BE3" s="166">
        <v>848.53499999999997</v>
      </c>
      <c r="BF3" s="166">
        <v>798.58399999999995</v>
      </c>
      <c r="BG3" s="166">
        <v>515.72199999999998</v>
      </c>
      <c r="BH3" s="166">
        <v>686.27670000000001</v>
      </c>
      <c r="BI3" s="166">
        <v>501.81700000000001</v>
      </c>
      <c r="BJ3" s="166">
        <v>525.18040000000008</v>
      </c>
      <c r="BK3" s="194">
        <v>6777.0551500000001</v>
      </c>
      <c r="BL3" s="194">
        <f>SUM(AY3:BC3)</f>
        <v>2296.21965</v>
      </c>
      <c r="BM3" s="166">
        <v>453.94099999999997</v>
      </c>
      <c r="BN3" s="166">
        <v>406.11399999999998</v>
      </c>
      <c r="BO3" s="166">
        <v>551.70299999999997</v>
      </c>
      <c r="BP3" s="166">
        <v>558.71500000000003</v>
      </c>
      <c r="BQ3" s="166">
        <v>668.1925</v>
      </c>
      <c r="BR3" s="166">
        <v>933.21500000000003</v>
      </c>
      <c r="BS3" s="166">
        <v>711.53200000000004</v>
      </c>
      <c r="BT3" s="166">
        <v>770.81299999999999</v>
      </c>
      <c r="BU3" s="166">
        <v>622.03736000000004</v>
      </c>
      <c r="BV3" s="166">
        <v>614.64690000000007</v>
      </c>
      <c r="BW3" s="166">
        <v>951.15155000000004</v>
      </c>
      <c r="BX3" s="166">
        <v>586.58480000000009</v>
      </c>
      <c r="BY3" s="194">
        <v>7828.6461100000015</v>
      </c>
      <c r="BZ3" s="194">
        <f>SUM(BM3:BQ3)</f>
        <v>2638.6655000000001</v>
      </c>
      <c r="CA3" s="166">
        <v>742.85950000000003</v>
      </c>
      <c r="CB3" s="166">
        <v>462.88799999999998</v>
      </c>
      <c r="CC3" s="166">
        <v>344.41800000000001</v>
      </c>
      <c r="CD3" s="166">
        <v>605.80634999999995</v>
      </c>
      <c r="CE3" s="166">
        <v>617.88099999999997</v>
      </c>
      <c r="CF3" s="194">
        <f>SUM(CA3:CE3)</f>
        <v>2773.8528499999998</v>
      </c>
      <c r="CG3" s="290">
        <f>+(CF3-BL3)/BL3*100</f>
        <v>20.800849779331859</v>
      </c>
      <c r="CH3" s="151">
        <f>+(CF3-BZ3)/BZ3*100</f>
        <v>5.1233227553852387</v>
      </c>
      <c r="CI3" s="152">
        <f>+CF3/CF$10*100</f>
        <v>12.502965357905829</v>
      </c>
      <c r="CJ3" s="202"/>
      <c r="CL3" s="377"/>
    </row>
    <row r="4" spans="1:95" x14ac:dyDescent="0.2">
      <c r="A4" s="5" t="s">
        <v>8</v>
      </c>
      <c r="B4" s="108">
        <v>24873.617999999999</v>
      </c>
      <c r="C4" s="6">
        <v>24607.422700000003</v>
      </c>
      <c r="D4" s="6">
        <v>24456.971300000001</v>
      </c>
      <c r="E4" s="7">
        <v>22797.827649999999</v>
      </c>
      <c r="F4" s="40">
        <v>23197.825800000002</v>
      </c>
      <c r="G4" s="40">
        <v>24805.645120000001</v>
      </c>
      <c r="H4" s="160">
        <v>31102.305199999999</v>
      </c>
      <c r="I4" s="166">
        <v>1749.1030000000001</v>
      </c>
      <c r="J4" s="166">
        <v>2286.1819999999998</v>
      </c>
      <c r="K4" s="166">
        <v>2771.3429999999998</v>
      </c>
      <c r="L4" s="166">
        <v>3034.451</v>
      </c>
      <c r="M4" s="166">
        <v>3261.3612000000003</v>
      </c>
      <c r="N4" s="166">
        <v>4902.1310000000003</v>
      </c>
      <c r="O4" s="166">
        <v>2839.0889999999999</v>
      </c>
      <c r="P4" s="166">
        <v>1013.023</v>
      </c>
      <c r="Q4" s="166">
        <v>1899.578</v>
      </c>
      <c r="R4" s="166">
        <v>1639.422</v>
      </c>
      <c r="S4" s="166">
        <v>1407.5139999999999</v>
      </c>
      <c r="T4" s="166">
        <v>4299.1080000000002</v>
      </c>
      <c r="U4" s="194">
        <f t="shared" ref="U4:U10" si="0">SUM(I4:T4)</f>
        <v>31102.305200000003</v>
      </c>
      <c r="V4" s="194">
        <f t="shared" ref="V4:V10" si="1">SUM(I4:T4)</f>
        <v>31102.305200000003</v>
      </c>
      <c r="W4" s="166">
        <v>2675.0790000000002</v>
      </c>
      <c r="X4" s="166">
        <v>1317.9639999999999</v>
      </c>
      <c r="Y4" s="166">
        <v>1901.6814999999999</v>
      </c>
      <c r="Z4" s="166">
        <v>1248.588</v>
      </c>
      <c r="AA4" s="166">
        <v>1786.9870000000001</v>
      </c>
      <c r="AB4" s="166">
        <v>2133.2939999999999</v>
      </c>
      <c r="AC4" s="166">
        <v>2770.3240000000001</v>
      </c>
      <c r="AD4" s="166">
        <v>2404.4569999999999</v>
      </c>
      <c r="AE4" s="166">
        <v>1993.579</v>
      </c>
      <c r="AF4" s="166">
        <v>3566.35</v>
      </c>
      <c r="AG4" s="166">
        <v>2101.2530000000002</v>
      </c>
      <c r="AH4" s="166">
        <v>1171.7940000000001</v>
      </c>
      <c r="AI4" s="197">
        <f t="shared" ref="AI4:AI10" si="2">SUM(W4:AH4)</f>
        <v>25071.350500000004</v>
      </c>
      <c r="AJ4" s="197">
        <f t="shared" ref="AJ4:AJ10" si="3">SUM(W4:AH4)</f>
        <v>25071.350500000004</v>
      </c>
      <c r="AK4" s="166">
        <v>996.67100000000005</v>
      </c>
      <c r="AL4" s="166">
        <v>1805.4469999999999</v>
      </c>
      <c r="AM4" s="166">
        <v>1775.954</v>
      </c>
      <c r="AN4" s="166">
        <v>2078.8000000000002</v>
      </c>
      <c r="AO4" s="166">
        <v>2253.4589999999998</v>
      </c>
      <c r="AP4" s="166">
        <v>2331.9994999999999</v>
      </c>
      <c r="AQ4" s="166">
        <v>1808.3489999999999</v>
      </c>
      <c r="AR4" s="166">
        <v>1251.508</v>
      </c>
      <c r="AS4" s="166">
        <v>1546.395</v>
      </c>
      <c r="AT4" s="166">
        <v>1930.4059999999999</v>
      </c>
      <c r="AU4" s="166">
        <v>3687.6385</v>
      </c>
      <c r="AV4" s="166">
        <v>2257.2420000000002</v>
      </c>
      <c r="AW4" s="194">
        <f t="shared" ref="AW4:AW9" si="4">SUM(AK4:AV4)</f>
        <v>23723.868999999999</v>
      </c>
      <c r="AX4" s="194">
        <f t="shared" ref="AX4:AX10" si="5">SUM(AK4:AV4)</f>
        <v>23723.868999999999</v>
      </c>
      <c r="AY4" s="166">
        <v>1513.0989999999999</v>
      </c>
      <c r="AZ4" s="166">
        <v>1618.241</v>
      </c>
      <c r="BA4" s="166">
        <v>1964.623</v>
      </c>
      <c r="BB4" s="166">
        <v>1243.28</v>
      </c>
      <c r="BC4" s="166">
        <v>3010.6419999999998</v>
      </c>
      <c r="BD4" s="166">
        <v>3578.9319999999998</v>
      </c>
      <c r="BE4" s="166">
        <v>2167.1019999999999</v>
      </c>
      <c r="BF4" s="166">
        <v>1441.2940000000001</v>
      </c>
      <c r="BG4" s="166">
        <v>767.00300000000004</v>
      </c>
      <c r="BH4" s="166">
        <v>1765.5909999999999</v>
      </c>
      <c r="BI4" s="166">
        <v>1768.1590000000001</v>
      </c>
      <c r="BJ4" s="166">
        <v>1921.049</v>
      </c>
      <c r="BK4" s="194">
        <v>22759.014999999999</v>
      </c>
      <c r="BL4" s="194">
        <f t="shared" ref="BL4:BL9" si="6">SUM(AY4:BC4)</f>
        <v>9349.8849999999984</v>
      </c>
      <c r="BM4" s="166">
        <v>2935.1950000000002</v>
      </c>
      <c r="BN4" s="166">
        <v>2331.4789999999998</v>
      </c>
      <c r="BO4" s="166">
        <v>2492.777</v>
      </c>
      <c r="BP4" s="166">
        <v>1035.194</v>
      </c>
      <c r="BQ4" s="166">
        <v>2249.2800000000002</v>
      </c>
      <c r="BR4" s="166">
        <v>4495.0410000000002</v>
      </c>
      <c r="BS4" s="166">
        <v>1295.8320000000001</v>
      </c>
      <c r="BT4" s="166">
        <v>959.75099999999998</v>
      </c>
      <c r="BU4" s="166">
        <v>525.44200000000001</v>
      </c>
      <c r="BV4" s="166">
        <v>2701.4259999999999</v>
      </c>
      <c r="BW4" s="166">
        <v>3883.36</v>
      </c>
      <c r="BX4" s="166">
        <v>2458.0390000000002</v>
      </c>
      <c r="BY4" s="194">
        <v>27362.815999999999</v>
      </c>
      <c r="BZ4" s="194">
        <f t="shared" ref="BZ4:BZ10" si="7">SUM(BM4:BQ4)</f>
        <v>11043.925000000001</v>
      </c>
      <c r="CA4" s="166">
        <v>3948.739</v>
      </c>
      <c r="CB4" s="166">
        <v>1908.021</v>
      </c>
      <c r="CC4" s="166">
        <v>2238.3690000000001</v>
      </c>
      <c r="CD4" s="166">
        <v>970.62699999999995</v>
      </c>
      <c r="CE4" s="166">
        <v>1720.2840000000001</v>
      </c>
      <c r="CF4" s="194">
        <f t="shared" ref="CF4:CF9" si="8">SUM(CA4:CE4)</f>
        <v>10786.04</v>
      </c>
      <c r="CG4" s="290">
        <f t="shared" ref="CG4:CG10" si="9">+(CF4-BL4)/BL4*100</f>
        <v>15.360135445516205</v>
      </c>
      <c r="CH4" s="151">
        <f t="shared" ref="CH4:CH10" si="10">+(CF4-BZ4)/BZ4*100</f>
        <v>-2.3350846732479638</v>
      </c>
      <c r="CI4" s="152">
        <f t="shared" ref="CI4:CI10" si="11">+CF4/CF$10*100</f>
        <v>48.617389516169403</v>
      </c>
      <c r="CJ4" s="202"/>
      <c r="CL4" s="377"/>
      <c r="CP4" s="283"/>
      <c r="CQ4" s="1"/>
    </row>
    <row r="5" spans="1:95" x14ac:dyDescent="0.2">
      <c r="A5" s="5" t="s">
        <v>9</v>
      </c>
      <c r="B5" s="108">
        <v>1255.6349999999998</v>
      </c>
      <c r="C5" s="6">
        <v>2216.3934199999999</v>
      </c>
      <c r="D5" s="6">
        <v>2731.6847499999999</v>
      </c>
      <c r="E5" s="7">
        <v>2674.2638899999997</v>
      </c>
      <c r="F5" s="40">
        <v>2317.7434499999999</v>
      </c>
      <c r="G5" s="40">
        <v>2520.9942999999998</v>
      </c>
      <c r="H5" s="160">
        <v>2545.2419</v>
      </c>
      <c r="I5" s="166">
        <v>191.107</v>
      </c>
      <c r="J5" s="166">
        <v>207.351</v>
      </c>
      <c r="K5" s="166">
        <v>211.0915</v>
      </c>
      <c r="L5" s="166">
        <v>107.068</v>
      </c>
      <c r="M5" s="166">
        <v>205.25149999999999</v>
      </c>
      <c r="N5" s="166">
        <v>101.57599999999999</v>
      </c>
      <c r="O5" s="166">
        <v>271.44150000000002</v>
      </c>
      <c r="P5" s="166">
        <v>367.52300000000002</v>
      </c>
      <c r="Q5" s="166">
        <v>315.43440000000004</v>
      </c>
      <c r="R5" s="166">
        <v>227.364</v>
      </c>
      <c r="S5" s="166">
        <v>217.45599999999999</v>
      </c>
      <c r="T5" s="166">
        <v>122.578</v>
      </c>
      <c r="U5" s="194">
        <f t="shared" si="0"/>
        <v>2545.2419000000004</v>
      </c>
      <c r="V5" s="194">
        <f t="shared" si="1"/>
        <v>2545.2419000000004</v>
      </c>
      <c r="W5" s="166">
        <v>204.46899999999999</v>
      </c>
      <c r="X5" s="166">
        <v>118.8395</v>
      </c>
      <c r="Y5" s="166">
        <v>400.26051000000001</v>
      </c>
      <c r="Z5" s="166">
        <v>353.9545</v>
      </c>
      <c r="AA5" s="166">
        <v>121.57689999999999</v>
      </c>
      <c r="AB5" s="166">
        <v>52.317999999999998</v>
      </c>
      <c r="AC5" s="166">
        <v>142.36150000000001</v>
      </c>
      <c r="AD5" s="166">
        <v>185.49189999999999</v>
      </c>
      <c r="AE5" s="166">
        <v>48.271999999999998</v>
      </c>
      <c r="AF5" s="166">
        <v>213.03920000000002</v>
      </c>
      <c r="AG5" s="166">
        <v>140.81800000000001</v>
      </c>
      <c r="AH5" s="166">
        <v>206.19499999999999</v>
      </c>
      <c r="AI5" s="197">
        <f t="shared" si="2"/>
        <v>2187.5960099999998</v>
      </c>
      <c r="AJ5" s="197">
        <f t="shared" si="3"/>
        <v>2187.5960099999998</v>
      </c>
      <c r="AK5" s="166">
        <v>153.79739999999998</v>
      </c>
      <c r="AL5" s="166">
        <v>101.2046</v>
      </c>
      <c r="AM5" s="166">
        <v>169.02099999999999</v>
      </c>
      <c r="AN5" s="166">
        <v>87.873000000000005</v>
      </c>
      <c r="AO5" s="166">
        <v>53.612739999999995</v>
      </c>
      <c r="AP5" s="166">
        <v>51.671999999999997</v>
      </c>
      <c r="AQ5" s="166">
        <v>98.037999999999997</v>
      </c>
      <c r="AR5" s="166">
        <v>165.86500000000001</v>
      </c>
      <c r="AS5" s="166">
        <v>193.00575000000001</v>
      </c>
      <c r="AT5" s="166">
        <v>144.4</v>
      </c>
      <c r="AU5" s="166">
        <v>163.79204999999999</v>
      </c>
      <c r="AV5" s="166">
        <v>155.393</v>
      </c>
      <c r="AW5" s="194">
        <f t="shared" si="4"/>
        <v>1537.6745400000002</v>
      </c>
      <c r="AX5" s="194">
        <f t="shared" si="5"/>
        <v>1537.6745400000002</v>
      </c>
      <c r="AY5" s="166">
        <v>192.98099999999999</v>
      </c>
      <c r="AZ5" s="166">
        <v>224.001</v>
      </c>
      <c r="BA5" s="166">
        <v>176.84200000000001</v>
      </c>
      <c r="BB5" s="166">
        <v>129.035</v>
      </c>
      <c r="BC5" s="166">
        <v>142.21</v>
      </c>
      <c r="BD5" s="166">
        <v>64.69</v>
      </c>
      <c r="BE5" s="166">
        <v>108.72499999999999</v>
      </c>
      <c r="BF5" s="166">
        <v>129.935</v>
      </c>
      <c r="BG5" s="166">
        <v>132.047</v>
      </c>
      <c r="BH5" s="166">
        <v>207.87729999999999</v>
      </c>
      <c r="BI5" s="166">
        <v>129.22499999999999</v>
      </c>
      <c r="BJ5" s="166">
        <v>77.075999999999993</v>
      </c>
      <c r="BK5" s="194">
        <v>1714.6442999999999</v>
      </c>
      <c r="BL5" s="194">
        <f t="shared" si="6"/>
        <v>865.06899999999996</v>
      </c>
      <c r="BM5" s="166">
        <v>99.262</v>
      </c>
      <c r="BN5" s="166">
        <v>127.69</v>
      </c>
      <c r="BO5" s="166">
        <v>144.297</v>
      </c>
      <c r="BP5" s="166">
        <v>111.703</v>
      </c>
      <c r="BQ5" s="166">
        <v>137.44</v>
      </c>
      <c r="BR5" s="166">
        <v>61.887999999999998</v>
      </c>
      <c r="BS5" s="166">
        <v>70.771000000000001</v>
      </c>
      <c r="BT5" s="166">
        <v>197.041</v>
      </c>
      <c r="BU5" s="166">
        <v>319.60849999999999</v>
      </c>
      <c r="BV5" s="166">
        <v>274.07799999999997</v>
      </c>
      <c r="BW5" s="166">
        <v>192.81299999999999</v>
      </c>
      <c r="BX5" s="166">
        <v>206.61199999999999</v>
      </c>
      <c r="BY5" s="194">
        <v>1943.2035000000001</v>
      </c>
      <c r="BZ5" s="194">
        <f t="shared" si="7"/>
        <v>620.39200000000005</v>
      </c>
      <c r="CA5" s="166">
        <v>221.27500000000001</v>
      </c>
      <c r="CB5" s="166">
        <v>196.524</v>
      </c>
      <c r="CC5" s="166">
        <v>149.792</v>
      </c>
      <c r="CD5" s="166">
        <v>194.46100000000001</v>
      </c>
      <c r="CE5" s="166">
        <v>152.06700000000001</v>
      </c>
      <c r="CF5" s="194">
        <f t="shared" si="8"/>
        <v>914.11900000000003</v>
      </c>
      <c r="CG5" s="290">
        <f t="shared" si="9"/>
        <v>5.6700679367773059</v>
      </c>
      <c r="CH5" s="151">
        <f t="shared" si="10"/>
        <v>47.345388077215688</v>
      </c>
      <c r="CI5" s="152">
        <f t="shared" si="11"/>
        <v>4.120333272186202</v>
      </c>
      <c r="CJ5" s="202"/>
      <c r="CL5"/>
      <c r="CP5" s="283"/>
      <c r="CQ5" s="1"/>
    </row>
    <row r="6" spans="1:95" x14ac:dyDescent="0.2">
      <c r="A6" s="5" t="s">
        <v>10</v>
      </c>
      <c r="B6" s="108">
        <v>19591.357</v>
      </c>
      <c r="C6" s="6">
        <v>49016.101150000002</v>
      </c>
      <c r="D6" s="6">
        <v>37088.756339999993</v>
      </c>
      <c r="E6" s="7">
        <v>40613.825219999999</v>
      </c>
      <c r="F6" s="40">
        <v>28068.096079999996</v>
      </c>
      <c r="G6" s="40">
        <v>36805.674939999997</v>
      </c>
      <c r="H6" s="160">
        <v>26043.652269999999</v>
      </c>
      <c r="I6" s="166">
        <v>2717.1573399999993</v>
      </c>
      <c r="J6" s="166">
        <v>1007.9441999999999</v>
      </c>
      <c r="K6" s="166">
        <v>3395.6587000000004</v>
      </c>
      <c r="L6" s="166">
        <v>2776.63913</v>
      </c>
      <c r="M6" s="166">
        <v>3980.7593599999996</v>
      </c>
      <c r="N6" s="166">
        <v>4079.5086099999999</v>
      </c>
      <c r="O6" s="166">
        <v>2710.8915999999999</v>
      </c>
      <c r="P6" s="166">
        <v>1246.7202600000001</v>
      </c>
      <c r="Q6" s="166">
        <v>979.63215999999989</v>
      </c>
      <c r="R6" s="166">
        <v>1367.2718299999999</v>
      </c>
      <c r="S6" s="166">
        <v>772.58928000000003</v>
      </c>
      <c r="T6" s="166">
        <v>1008.8798</v>
      </c>
      <c r="U6" s="194">
        <f t="shared" si="0"/>
        <v>26043.652269999999</v>
      </c>
      <c r="V6" s="194">
        <f t="shared" si="1"/>
        <v>26043.652269999999</v>
      </c>
      <c r="W6" s="166">
        <v>804.51649999999995</v>
      </c>
      <c r="X6" s="166">
        <v>343.46025999999995</v>
      </c>
      <c r="Y6" s="166">
        <v>194.46508</v>
      </c>
      <c r="Z6" s="166">
        <v>241.3646</v>
      </c>
      <c r="AA6" s="166">
        <v>1104.4600500000001</v>
      </c>
      <c r="AB6" s="166">
        <v>841.14310999999998</v>
      </c>
      <c r="AC6" s="166">
        <v>1031.0279</v>
      </c>
      <c r="AD6" s="166">
        <v>1436.41677</v>
      </c>
      <c r="AE6" s="166">
        <v>880.6111800000001</v>
      </c>
      <c r="AF6" s="166">
        <v>517.77296000000001</v>
      </c>
      <c r="AG6" s="166">
        <v>459.97757999999999</v>
      </c>
      <c r="AH6" s="166">
        <v>902.86489999999992</v>
      </c>
      <c r="AI6" s="197">
        <f t="shared" si="2"/>
        <v>8758.0808899999993</v>
      </c>
      <c r="AJ6" s="197">
        <f t="shared" si="3"/>
        <v>8758.0808899999993</v>
      </c>
      <c r="AK6" s="166">
        <v>654.8920700000001</v>
      </c>
      <c r="AL6" s="166">
        <v>303.21071999999998</v>
      </c>
      <c r="AM6" s="166">
        <v>50.029000000000003</v>
      </c>
      <c r="AN6" s="166">
        <v>478.66079999999999</v>
      </c>
      <c r="AO6" s="166">
        <v>382.65845000000002</v>
      </c>
      <c r="AP6" s="166">
        <v>360.23174</v>
      </c>
      <c r="AQ6" s="166">
        <v>107.92376</v>
      </c>
      <c r="AR6" s="166">
        <v>266.60059999999999</v>
      </c>
      <c r="AS6" s="166">
        <v>228.68763000000001</v>
      </c>
      <c r="AT6" s="166">
        <v>266.77325999999999</v>
      </c>
      <c r="AU6" s="166">
        <v>103.83357000000001</v>
      </c>
      <c r="AV6" s="166">
        <v>227.46199999999999</v>
      </c>
      <c r="AW6" s="194">
        <f t="shared" si="4"/>
        <v>3430.9636000000005</v>
      </c>
      <c r="AX6" s="194">
        <f t="shared" si="5"/>
        <v>3430.9636000000005</v>
      </c>
      <c r="AY6" s="166">
        <v>384.82556</v>
      </c>
      <c r="AZ6" s="166">
        <v>184.52846</v>
      </c>
      <c r="BA6" s="166">
        <v>133.15199999999999</v>
      </c>
      <c r="BB6" s="166">
        <v>302.07309999999995</v>
      </c>
      <c r="BC6" s="166">
        <v>288.358225</v>
      </c>
      <c r="BD6" s="166">
        <v>203.27179999999998</v>
      </c>
      <c r="BE6" s="166">
        <v>651.86675000000002</v>
      </c>
      <c r="BF6" s="166">
        <v>1083.1387999999999</v>
      </c>
      <c r="BG6" s="166">
        <v>800.79872</v>
      </c>
      <c r="BH6" s="166">
        <v>1492.7645500000001</v>
      </c>
      <c r="BI6" s="166">
        <v>1417.9663499999999</v>
      </c>
      <c r="BJ6" s="166">
        <v>961.68335000000002</v>
      </c>
      <c r="BK6" s="194">
        <v>7904.4276649999993</v>
      </c>
      <c r="BL6" s="194">
        <f t="shared" si="6"/>
        <v>1292.9373450000001</v>
      </c>
      <c r="BM6" s="166">
        <v>514.90096999999992</v>
      </c>
      <c r="BN6" s="166">
        <v>874.75515000000007</v>
      </c>
      <c r="BO6" s="166">
        <v>163.06895</v>
      </c>
      <c r="BP6" s="166">
        <v>1171.8219999999999</v>
      </c>
      <c r="BQ6" s="166">
        <v>282.98899999999998</v>
      </c>
      <c r="BR6" s="166">
        <v>189.73599999999999</v>
      </c>
      <c r="BS6" s="166">
        <v>242.78049999999999</v>
      </c>
      <c r="BT6" s="166">
        <v>717.86890000000005</v>
      </c>
      <c r="BU6" s="166">
        <v>115.11729000000001</v>
      </c>
      <c r="BV6" s="166">
        <v>0.28449999999999998</v>
      </c>
      <c r="BW6" s="166">
        <v>200.37200000000001</v>
      </c>
      <c r="BX6" s="166">
        <v>2.3521000000000001</v>
      </c>
      <c r="BY6" s="194">
        <v>4476.0473600000005</v>
      </c>
      <c r="BZ6" s="194">
        <f t="shared" si="7"/>
        <v>3007.5360700000001</v>
      </c>
      <c r="CA6" s="166">
        <v>32.081589999999998</v>
      </c>
      <c r="CB6" s="166">
        <v>1.1317399999999997</v>
      </c>
      <c r="CC6" s="166">
        <v>15.36148</v>
      </c>
      <c r="CD6" s="166">
        <v>3</v>
      </c>
      <c r="CE6" s="166">
        <v>0.45677000000000001</v>
      </c>
      <c r="CF6" s="194">
        <f t="shared" si="8"/>
        <v>52.031579999999998</v>
      </c>
      <c r="CG6" s="290">
        <f t="shared" si="9"/>
        <v>-95.975707546756638</v>
      </c>
      <c r="CH6" s="151">
        <f t="shared" si="10"/>
        <v>-98.269959901096044</v>
      </c>
      <c r="CI6" s="152">
        <f t="shared" si="11"/>
        <v>0.2345290386464105</v>
      </c>
      <c r="CJ6" s="202"/>
      <c r="CL6"/>
      <c r="CP6" s="283"/>
      <c r="CQ6" s="1"/>
    </row>
    <row r="7" spans="1:95" x14ac:dyDescent="0.2">
      <c r="A7" s="5" t="s">
        <v>11</v>
      </c>
      <c r="B7" s="108">
        <v>21094.9</v>
      </c>
      <c r="C7" s="6">
        <v>33866.899740000001</v>
      </c>
      <c r="D7" s="6">
        <v>39074.303189999999</v>
      </c>
      <c r="E7" s="7">
        <v>27782.128629999999</v>
      </c>
      <c r="F7" s="40">
        <v>18693.903229999996</v>
      </c>
      <c r="G7" s="40">
        <v>18536.137930999899</v>
      </c>
      <c r="H7" s="160">
        <v>12801.184029999999</v>
      </c>
      <c r="I7" s="166">
        <v>1987.7191500000001</v>
      </c>
      <c r="J7" s="166">
        <v>992.9763999999999</v>
      </c>
      <c r="K7" s="166">
        <v>1058.4614799999999</v>
      </c>
      <c r="L7" s="166">
        <v>1097.2337899999998</v>
      </c>
      <c r="M7" s="166">
        <v>435.64436000000001</v>
      </c>
      <c r="N7" s="166">
        <v>761.01339999999993</v>
      </c>
      <c r="O7" s="166">
        <v>1818.1726000000001</v>
      </c>
      <c r="P7" s="166">
        <v>917.28774999999996</v>
      </c>
      <c r="Q7" s="166">
        <v>1532.9449200000001</v>
      </c>
      <c r="R7" s="166">
        <v>741.45231999999999</v>
      </c>
      <c r="S7" s="166">
        <v>951.59531000000004</v>
      </c>
      <c r="T7" s="166">
        <v>506.68254999999999</v>
      </c>
      <c r="U7" s="194">
        <f t="shared" si="0"/>
        <v>12801.18403</v>
      </c>
      <c r="V7" s="194">
        <f t="shared" si="1"/>
        <v>12801.18403</v>
      </c>
      <c r="W7" s="166">
        <v>650.37699999999995</v>
      </c>
      <c r="X7" s="166">
        <v>707.33880999999997</v>
      </c>
      <c r="Y7" s="166">
        <v>667.27829000000008</v>
      </c>
      <c r="Z7" s="166">
        <v>729.62914000000001</v>
      </c>
      <c r="AA7" s="166">
        <v>704.25204999999994</v>
      </c>
      <c r="AB7" s="166">
        <v>1049.8833399999999</v>
      </c>
      <c r="AC7" s="166">
        <v>714.64692999999988</v>
      </c>
      <c r="AD7" s="166">
        <v>2173.0141700000004</v>
      </c>
      <c r="AE7" s="166">
        <v>594.20592999999997</v>
      </c>
      <c r="AF7" s="166">
        <v>653.85046999999997</v>
      </c>
      <c r="AG7" s="166">
        <v>734.69687999999996</v>
      </c>
      <c r="AH7" s="166">
        <v>786.85005000000001</v>
      </c>
      <c r="AI7" s="197">
        <f t="shared" si="2"/>
        <v>10166.02306</v>
      </c>
      <c r="AJ7" s="197">
        <f t="shared" si="3"/>
        <v>10166.02306</v>
      </c>
      <c r="AK7" s="166">
        <v>712.18840999999986</v>
      </c>
      <c r="AL7" s="166">
        <v>965.48</v>
      </c>
      <c r="AM7" s="166">
        <v>219.97985</v>
      </c>
      <c r="AN7" s="166">
        <v>339.88290000000001</v>
      </c>
      <c r="AO7" s="166">
        <v>249.08713</v>
      </c>
      <c r="AP7" s="166">
        <v>131.41772</v>
      </c>
      <c r="AQ7" s="166">
        <v>213.98651999999998</v>
      </c>
      <c r="AR7" s="166">
        <v>72.07011</v>
      </c>
      <c r="AS7" s="166">
        <v>162.27304000000001</v>
      </c>
      <c r="AT7" s="166">
        <v>372.49735999999996</v>
      </c>
      <c r="AU7" s="166">
        <v>319.25346000000002</v>
      </c>
      <c r="AV7" s="166">
        <v>63.858690000000003</v>
      </c>
      <c r="AW7" s="194">
        <f t="shared" si="4"/>
        <v>3821.9751899999992</v>
      </c>
      <c r="AX7" s="194">
        <f t="shared" si="5"/>
        <v>3821.9751899999992</v>
      </c>
      <c r="AY7" s="166">
        <v>85.25873</v>
      </c>
      <c r="AZ7" s="166">
        <v>172.60924</v>
      </c>
      <c r="BA7" s="166">
        <v>100.47928</v>
      </c>
      <c r="BB7" s="166">
        <v>140.34356</v>
      </c>
      <c r="BC7" s="166">
        <v>229.48353</v>
      </c>
      <c r="BD7" s="166">
        <v>639.68722000000002</v>
      </c>
      <c r="BE7" s="166">
        <v>922.81500000000005</v>
      </c>
      <c r="BF7" s="166">
        <v>1565.2209</v>
      </c>
      <c r="BG7" s="166">
        <v>383.803</v>
      </c>
      <c r="BH7" s="166">
        <v>640.44628</v>
      </c>
      <c r="BI7" s="166">
        <v>985.16420999999991</v>
      </c>
      <c r="BJ7" s="166">
        <v>117.81907000000001</v>
      </c>
      <c r="BK7" s="194">
        <v>5983.1300200000005</v>
      </c>
      <c r="BL7" s="194">
        <f t="shared" si="6"/>
        <v>728.17434000000003</v>
      </c>
      <c r="BM7" s="166">
        <v>397.97517999999997</v>
      </c>
      <c r="BN7" s="166">
        <v>559.60779000000002</v>
      </c>
      <c r="BO7" s="166">
        <v>624.6613000000001</v>
      </c>
      <c r="BP7" s="166">
        <v>1003.3138200000001</v>
      </c>
      <c r="BQ7" s="166">
        <v>765.47305000000006</v>
      </c>
      <c r="BR7" s="166">
        <v>998.98308999999995</v>
      </c>
      <c r="BS7" s="166">
        <v>2070.4873700000003</v>
      </c>
      <c r="BT7" s="166">
        <v>1437.48324</v>
      </c>
      <c r="BU7" s="166">
        <v>838.19538</v>
      </c>
      <c r="BV7" s="166">
        <v>696.91541000000007</v>
      </c>
      <c r="BW7" s="166">
        <v>904.30028000000004</v>
      </c>
      <c r="BX7" s="166">
        <v>1399.1191099999999</v>
      </c>
      <c r="BY7" s="194">
        <v>11696.515019999999</v>
      </c>
      <c r="BZ7" s="194">
        <f t="shared" si="7"/>
        <v>3351.0311400000005</v>
      </c>
      <c r="CA7" s="166">
        <v>930.55750999999987</v>
      </c>
      <c r="CB7" s="166">
        <v>1041.70768</v>
      </c>
      <c r="CC7" s="166">
        <v>1036.40326</v>
      </c>
      <c r="CD7" s="166">
        <v>948.95</v>
      </c>
      <c r="CE7" s="166">
        <v>956.11989000000005</v>
      </c>
      <c r="CF7" s="194">
        <f t="shared" si="8"/>
        <v>4913.7383399999999</v>
      </c>
      <c r="CG7" s="290">
        <f t="shared" si="9"/>
        <v>574.80245733459924</v>
      </c>
      <c r="CH7" s="151">
        <f t="shared" si="10"/>
        <v>46.633622151299946</v>
      </c>
      <c r="CI7" s="152">
        <f t="shared" si="11"/>
        <v>22.148363148691793</v>
      </c>
      <c r="CJ7" s="202"/>
      <c r="CL7"/>
      <c r="CP7" s="283"/>
      <c r="CQ7" s="1"/>
    </row>
    <row r="8" spans="1:95" ht="15.75" x14ac:dyDescent="0.2">
      <c r="A8" s="5" t="s">
        <v>109</v>
      </c>
      <c r="B8" s="108">
        <v>91.072999999999993</v>
      </c>
      <c r="C8" s="6">
        <v>106.36199999999999</v>
      </c>
      <c r="D8" s="6">
        <v>128.43603999999999</v>
      </c>
      <c r="E8" s="7">
        <v>180.61732000000001</v>
      </c>
      <c r="F8" s="40">
        <v>182.56465</v>
      </c>
      <c r="G8" s="40">
        <v>185.62437</v>
      </c>
      <c r="H8" s="160">
        <v>98.564759999999993</v>
      </c>
      <c r="I8" s="166">
        <v>18.858990000000002</v>
      </c>
      <c r="J8" s="166">
        <v>16.908729999999998</v>
      </c>
      <c r="K8" s="166">
        <v>10.291079999999999</v>
      </c>
      <c r="L8" s="166">
        <v>0</v>
      </c>
      <c r="M8" s="166">
        <v>0</v>
      </c>
      <c r="N8" s="166">
        <v>4.6660000000000004</v>
      </c>
      <c r="O8" s="166">
        <v>5.57</v>
      </c>
      <c r="P8" s="166">
        <v>7.2169999999999996</v>
      </c>
      <c r="Q8" s="166">
        <v>8.798</v>
      </c>
      <c r="R8" s="166">
        <v>7.9359999999999999</v>
      </c>
      <c r="S8" s="166">
        <v>8.16296</v>
      </c>
      <c r="T8" s="166">
        <v>10.156000000000001</v>
      </c>
      <c r="U8" s="194">
        <f t="shared" si="0"/>
        <v>98.564760000000007</v>
      </c>
      <c r="V8" s="194">
        <f t="shared" si="1"/>
        <v>98.564760000000007</v>
      </c>
      <c r="W8" s="166">
        <v>10.808399999999999</v>
      </c>
      <c r="X8" s="166">
        <v>9.6539999999999999</v>
      </c>
      <c r="Y8" s="166">
        <v>9.8800000000000008</v>
      </c>
      <c r="Z8" s="166">
        <v>7.944</v>
      </c>
      <c r="AA8" s="166">
        <v>11.96686</v>
      </c>
      <c r="AB8" s="166">
        <v>9.7889999999999997</v>
      </c>
      <c r="AC8" s="166">
        <v>11.217000000000001</v>
      </c>
      <c r="AD8" s="166">
        <v>13.026999999999999</v>
      </c>
      <c r="AE8" s="166">
        <v>14.446</v>
      </c>
      <c r="AF8" s="166">
        <v>13.8771</v>
      </c>
      <c r="AG8" s="166">
        <v>15.311999999999999</v>
      </c>
      <c r="AH8" s="166">
        <v>14.71865</v>
      </c>
      <c r="AI8" s="197">
        <f t="shared" si="2"/>
        <v>142.64000999999999</v>
      </c>
      <c r="AJ8" s="197">
        <f t="shared" si="3"/>
        <v>142.64000999999999</v>
      </c>
      <c r="AK8" s="166">
        <v>11.669</v>
      </c>
      <c r="AL8" s="166">
        <v>12.298</v>
      </c>
      <c r="AM8" s="166">
        <v>13.175000000000001</v>
      </c>
      <c r="AN8" s="166">
        <v>16.902000000000001</v>
      </c>
      <c r="AO8" s="166">
        <v>6.6079999999999997</v>
      </c>
      <c r="AP8" s="166">
        <v>14.0154</v>
      </c>
      <c r="AQ8" s="166">
        <v>6.851</v>
      </c>
      <c r="AR8" s="166">
        <v>9.8290000000000006</v>
      </c>
      <c r="AS8" s="166">
        <v>8.9762500000000003</v>
      </c>
      <c r="AT8" s="166">
        <v>10.035410000000001</v>
      </c>
      <c r="AU8" s="166">
        <v>9.8309999999999995</v>
      </c>
      <c r="AV8" s="166">
        <v>11.394200000000001</v>
      </c>
      <c r="AW8" s="194">
        <f t="shared" si="4"/>
        <v>131.58426</v>
      </c>
      <c r="AX8" s="194">
        <f t="shared" si="5"/>
        <v>131.58426</v>
      </c>
      <c r="AY8" s="166">
        <v>12.529</v>
      </c>
      <c r="AZ8" s="166">
        <v>11.994899999999999</v>
      </c>
      <c r="BA8" s="166">
        <v>14.0908</v>
      </c>
      <c r="BB8" s="166">
        <v>6.6379999999999999</v>
      </c>
      <c r="BC8" s="166">
        <v>11.920780000000001</v>
      </c>
      <c r="BD8" s="166">
        <v>9.1379999999999999</v>
      </c>
      <c r="BE8" s="166">
        <v>14.016999999999999</v>
      </c>
      <c r="BF8" s="166">
        <v>11.606999999999999</v>
      </c>
      <c r="BG8" s="166">
        <v>7.3990499999999999</v>
      </c>
      <c r="BH8" s="166">
        <v>12.192170000000001</v>
      </c>
      <c r="BI8" s="166">
        <v>11.696999999999999</v>
      </c>
      <c r="BJ8" s="166">
        <v>12.641</v>
      </c>
      <c r="BK8" s="194">
        <v>135.8647</v>
      </c>
      <c r="BL8" s="194">
        <f t="shared" si="6"/>
        <v>57.173479999999998</v>
      </c>
      <c r="BM8" s="166">
        <v>14.507999999999999</v>
      </c>
      <c r="BN8" s="166">
        <v>6.2237</v>
      </c>
      <c r="BO8" s="166">
        <v>12.353999999999999</v>
      </c>
      <c r="BP8" s="166">
        <v>11.148</v>
      </c>
      <c r="BQ8" s="166">
        <v>28.954099999999997</v>
      </c>
      <c r="BR8" s="166">
        <v>24.58315</v>
      </c>
      <c r="BS8" s="166">
        <v>13.6158</v>
      </c>
      <c r="BT8" s="166">
        <v>24.800999999999998</v>
      </c>
      <c r="BU8" s="166">
        <v>14.459</v>
      </c>
      <c r="BV8" s="166">
        <v>32.468000000000004</v>
      </c>
      <c r="BW8" s="166">
        <v>14.925000000000001</v>
      </c>
      <c r="BX8" s="166">
        <v>18.582999999999998</v>
      </c>
      <c r="BY8" s="194">
        <v>216.62275000000002</v>
      </c>
      <c r="BZ8" s="194">
        <f t="shared" si="7"/>
        <v>73.187799999999996</v>
      </c>
      <c r="CA8" s="166">
        <v>14.417</v>
      </c>
      <c r="CB8" s="166">
        <v>23.498699999999999</v>
      </c>
      <c r="CC8" s="166">
        <v>19.170999999999999</v>
      </c>
      <c r="CD8" s="166">
        <v>17.689</v>
      </c>
      <c r="CE8" s="166">
        <v>15.84454</v>
      </c>
      <c r="CF8" s="194">
        <f t="shared" si="8"/>
        <v>90.620239999999995</v>
      </c>
      <c r="CG8" s="290">
        <f t="shared" si="9"/>
        <v>58.500479592986125</v>
      </c>
      <c r="CH8" s="151">
        <f t="shared" si="10"/>
        <v>23.818778539592667</v>
      </c>
      <c r="CI8" s="152">
        <f t="shared" si="11"/>
        <v>0.40846497010290655</v>
      </c>
      <c r="CJ8" s="202"/>
      <c r="CL8"/>
      <c r="CP8" s="283"/>
      <c r="CQ8" s="1"/>
    </row>
    <row r="9" spans="1:95" x14ac:dyDescent="0.2">
      <c r="A9" s="5" t="s">
        <v>1</v>
      </c>
      <c r="B9" s="108">
        <v>1399.0070000000001</v>
      </c>
      <c r="C9" s="6">
        <v>1787.1263999999996</v>
      </c>
      <c r="D9" s="6">
        <v>1692.15534</v>
      </c>
      <c r="E9" s="7">
        <v>1756.9549199999997</v>
      </c>
      <c r="F9" s="40">
        <v>2496.6432999999997</v>
      </c>
      <c r="G9" s="40">
        <v>2529.1466</v>
      </c>
      <c r="H9" s="160">
        <v>1574.8542689999999</v>
      </c>
      <c r="I9" s="166">
        <v>253.32094000000001</v>
      </c>
      <c r="J9" s="166">
        <v>155.01806999999999</v>
      </c>
      <c r="K9" s="166">
        <v>160.86401900000001</v>
      </c>
      <c r="L9" s="166">
        <v>98.462369999999979</v>
      </c>
      <c r="M9" s="166">
        <v>33.606759999999994</v>
      </c>
      <c r="N9" s="166">
        <v>62.052300000000002</v>
      </c>
      <c r="O9" s="166">
        <v>73.087050000000005</v>
      </c>
      <c r="P9" s="166">
        <v>153.10436000000001</v>
      </c>
      <c r="Q9" s="166">
        <v>202.66541000000001</v>
      </c>
      <c r="R9" s="166">
        <v>139.84839000000002</v>
      </c>
      <c r="S9" s="166">
        <v>155.88609999999997</v>
      </c>
      <c r="T9" s="166">
        <v>86.938500000000005</v>
      </c>
      <c r="U9" s="194">
        <f t="shared" si="0"/>
        <v>1574.8542689999999</v>
      </c>
      <c r="V9" s="194">
        <f t="shared" si="1"/>
        <v>1574.8542689999999</v>
      </c>
      <c r="W9" s="166">
        <v>239.68275999999997</v>
      </c>
      <c r="X9" s="166">
        <v>191.27405999999999</v>
      </c>
      <c r="Y9" s="166">
        <v>170.93648999999999</v>
      </c>
      <c r="Z9" s="166">
        <v>262.59087</v>
      </c>
      <c r="AA9" s="166">
        <v>310.13607999999999</v>
      </c>
      <c r="AB9" s="166">
        <v>221.42803000000004</v>
      </c>
      <c r="AC9" s="166">
        <v>78.266550000000009</v>
      </c>
      <c r="AD9" s="166">
        <v>131.57480000000001</v>
      </c>
      <c r="AE9" s="166">
        <v>106.90142</v>
      </c>
      <c r="AF9" s="166">
        <v>78.850949999999997</v>
      </c>
      <c r="AG9" s="166">
        <v>341.04748000000001</v>
      </c>
      <c r="AH9" s="166">
        <v>204.00339000000002</v>
      </c>
      <c r="AI9" s="197">
        <f t="shared" si="2"/>
        <v>2336.6928800000001</v>
      </c>
      <c r="AJ9" s="197">
        <f t="shared" si="3"/>
        <v>2336.6928800000001</v>
      </c>
      <c r="AK9" s="166">
        <v>325.37501000000003</v>
      </c>
      <c r="AL9" s="166">
        <v>299.19206999999994</v>
      </c>
      <c r="AM9" s="166">
        <v>301.43878999999998</v>
      </c>
      <c r="AN9" s="166">
        <v>419.6207</v>
      </c>
      <c r="AO9" s="166">
        <v>186.72620000000001</v>
      </c>
      <c r="AP9" s="166">
        <v>191.72191999999998</v>
      </c>
      <c r="AQ9" s="166">
        <v>151.91496000000001</v>
      </c>
      <c r="AR9" s="166">
        <v>309.06187</v>
      </c>
      <c r="AS9" s="166">
        <v>279.74092000000002</v>
      </c>
      <c r="AT9" s="166">
        <v>121.34705</v>
      </c>
      <c r="AU9" s="166">
        <v>114.01803</v>
      </c>
      <c r="AV9" s="166">
        <v>192.28598999999997</v>
      </c>
      <c r="AW9" s="194">
        <f t="shared" si="4"/>
        <v>2892.4435100000001</v>
      </c>
      <c r="AX9" s="194">
        <f t="shared" si="5"/>
        <v>2892.4435100000001</v>
      </c>
      <c r="AY9" s="166">
        <v>183.50036999999998</v>
      </c>
      <c r="AZ9" s="166">
        <v>220.48915000000002</v>
      </c>
      <c r="BA9" s="166">
        <v>261.05473000000001</v>
      </c>
      <c r="BB9" s="166">
        <v>266.59943999999996</v>
      </c>
      <c r="BC9" s="166">
        <v>309.93754999999999</v>
      </c>
      <c r="BD9" s="166">
        <v>253.58363999999997</v>
      </c>
      <c r="BE9" s="166">
        <v>161.05014999999997</v>
      </c>
      <c r="BF9" s="166">
        <v>291.73233999999997</v>
      </c>
      <c r="BG9" s="166">
        <v>425.07033999999999</v>
      </c>
      <c r="BH9" s="166">
        <v>378.90321000000006</v>
      </c>
      <c r="BI9" s="166">
        <v>435.63781</v>
      </c>
      <c r="BJ9" s="166">
        <v>346.47858999999994</v>
      </c>
      <c r="BK9" s="194">
        <v>3534.0373200000004</v>
      </c>
      <c r="BL9" s="194">
        <f t="shared" si="6"/>
        <v>1241.58124</v>
      </c>
      <c r="BM9" s="166">
        <v>350.44322999999997</v>
      </c>
      <c r="BN9" s="166">
        <v>579.40124999999989</v>
      </c>
      <c r="BO9" s="166">
        <v>667.5095</v>
      </c>
      <c r="BP9" s="166">
        <v>456.29410999999999</v>
      </c>
      <c r="BQ9" s="166">
        <v>510.60684000000003</v>
      </c>
      <c r="BR9" s="166">
        <v>541.31313999999998</v>
      </c>
      <c r="BS9" s="166">
        <v>262.60232000000002</v>
      </c>
      <c r="BT9" s="166">
        <v>148.07148000000001</v>
      </c>
      <c r="BU9" s="166">
        <v>116.53676000000002</v>
      </c>
      <c r="BV9" s="166">
        <v>307.30331999999999</v>
      </c>
      <c r="BW9" s="166">
        <v>399.388667</v>
      </c>
      <c r="BX9" s="166">
        <v>488.00162</v>
      </c>
      <c r="BY9" s="194">
        <v>4827.472236999999</v>
      </c>
      <c r="BZ9" s="194">
        <f t="shared" si="7"/>
        <v>2564.2549299999996</v>
      </c>
      <c r="CA9" s="166">
        <v>422.06650000000002</v>
      </c>
      <c r="CB9" s="166">
        <v>516.00409999999999</v>
      </c>
      <c r="CC9" s="166">
        <v>539.20011999999997</v>
      </c>
      <c r="CD9" s="166">
        <v>441.14441999999997</v>
      </c>
      <c r="CE9" s="166">
        <v>736.74260000000027</v>
      </c>
      <c r="CF9" s="194">
        <f t="shared" si="8"/>
        <v>2655.1577400000006</v>
      </c>
      <c r="CG9" s="290">
        <f t="shared" si="9"/>
        <v>113.85292032924086</v>
      </c>
      <c r="CH9" s="151">
        <f t="shared" si="10"/>
        <v>3.5449989365917283</v>
      </c>
      <c r="CI9" s="152">
        <f t="shared" si="11"/>
        <v>11.967954696297442</v>
      </c>
      <c r="CJ9" s="202"/>
      <c r="CL9"/>
      <c r="CP9" s="283"/>
      <c r="CQ9" s="1"/>
    </row>
    <row r="10" spans="1:95" s="42" customFormat="1" x14ac:dyDescent="0.2">
      <c r="A10" s="8" t="s">
        <v>2</v>
      </c>
      <c r="B10" s="109">
        <v>78711.794000000009</v>
      </c>
      <c r="C10" s="9">
        <v>120045.58436999998</v>
      </c>
      <c r="D10" s="9">
        <v>115692.89916000002</v>
      </c>
      <c r="E10" s="10">
        <v>106020.06460999999</v>
      </c>
      <c r="F10" s="41">
        <v>84463.094700000001</v>
      </c>
      <c r="G10" s="41">
        <v>95636.935070999898</v>
      </c>
      <c r="H10" s="162">
        <v>85809.110189000014</v>
      </c>
      <c r="I10" s="172">
        <f>SUM(I3:I9)</f>
        <v>7859.422419999999</v>
      </c>
      <c r="J10" s="172">
        <f t="shared" ref="J10:T10" si="12">SUM(J3:J9)</f>
        <v>5350.7242999999989</v>
      </c>
      <c r="K10" s="172">
        <f t="shared" si="12"/>
        <v>8381.3517790000024</v>
      </c>
      <c r="L10" s="172">
        <f t="shared" si="12"/>
        <v>8010.8846500000009</v>
      </c>
      <c r="M10" s="172">
        <f t="shared" si="12"/>
        <v>8780.7196800000002</v>
      </c>
      <c r="N10" s="172">
        <f t="shared" si="12"/>
        <v>11212.021709999999</v>
      </c>
      <c r="O10" s="172">
        <f t="shared" si="12"/>
        <v>9012.2474499999989</v>
      </c>
      <c r="P10" s="172">
        <f t="shared" si="12"/>
        <v>4963.6150699999998</v>
      </c>
      <c r="Q10" s="172">
        <f t="shared" si="12"/>
        <v>6046.8288899999998</v>
      </c>
      <c r="R10" s="172">
        <f t="shared" si="12"/>
        <v>5122.3270400000001</v>
      </c>
      <c r="S10" s="172">
        <f t="shared" si="12"/>
        <v>4579.0363499999994</v>
      </c>
      <c r="T10" s="172">
        <f t="shared" si="12"/>
        <v>6489.9308499999997</v>
      </c>
      <c r="U10" s="195">
        <f t="shared" si="0"/>
        <v>85809.110189000014</v>
      </c>
      <c r="V10" s="195">
        <f t="shared" si="1"/>
        <v>85809.110189000014</v>
      </c>
      <c r="W10" s="172">
        <f>SUM(W3:W9)</f>
        <v>4957.19866</v>
      </c>
      <c r="X10" s="172">
        <f t="shared" ref="X10:AH10" si="13">SUM(X3:X9)</f>
        <v>2884.1010200000001</v>
      </c>
      <c r="Y10" s="172">
        <f t="shared" si="13"/>
        <v>3699.4835800000001</v>
      </c>
      <c r="Z10" s="172">
        <f t="shared" si="13"/>
        <v>3744.7529899999995</v>
      </c>
      <c r="AA10" s="172">
        <f t="shared" si="13"/>
        <v>4758.2103400000005</v>
      </c>
      <c r="AB10" s="172">
        <f t="shared" si="13"/>
        <v>4881.7319799999996</v>
      </c>
      <c r="AC10" s="172">
        <f t="shared" si="13"/>
        <v>6291.3518800000002</v>
      </c>
      <c r="AD10" s="172">
        <f t="shared" si="13"/>
        <v>6994.6795900000006</v>
      </c>
      <c r="AE10" s="172">
        <f t="shared" si="13"/>
        <v>4255.5070299999998</v>
      </c>
      <c r="AF10" s="172">
        <f t="shared" si="13"/>
        <v>5555.3788199999999</v>
      </c>
      <c r="AG10" s="172">
        <f t="shared" si="13"/>
        <v>4224.0646399999996</v>
      </c>
      <c r="AH10" s="172">
        <f t="shared" si="13"/>
        <v>3929.7931699999995</v>
      </c>
      <c r="AI10" s="198">
        <f t="shared" si="2"/>
        <v>56176.253699999994</v>
      </c>
      <c r="AJ10" s="198">
        <f t="shared" si="3"/>
        <v>56176.253699999994</v>
      </c>
      <c r="AK10" s="172">
        <f>SUM(AK3:AK9)</f>
        <v>3340.7025899999999</v>
      </c>
      <c r="AL10" s="172">
        <f>SUM(AL3:AL9)</f>
        <v>4045.4463899999996</v>
      </c>
      <c r="AM10" s="172">
        <f>SUM(AM3:AM9)</f>
        <v>3045.4836400000008</v>
      </c>
      <c r="AN10" s="172">
        <f>SUM(AN3:AN9)</f>
        <v>3747.6227800000006</v>
      </c>
      <c r="AO10" s="172">
        <f>SUM(AO3:AO9)</f>
        <v>3502.3157799999999</v>
      </c>
      <c r="AP10" s="172">
        <v>3371.2517800000001</v>
      </c>
      <c r="AQ10" s="172">
        <v>2929.4122399999997</v>
      </c>
      <c r="AR10" s="172">
        <v>2776.7185800000002</v>
      </c>
      <c r="AS10" s="172">
        <v>3227.8880899999999</v>
      </c>
      <c r="AT10" s="172">
        <v>3580.7670800000001</v>
      </c>
      <c r="AU10" s="172">
        <v>4871.6840200000006</v>
      </c>
      <c r="AV10" s="172">
        <v>3297.4058799999998</v>
      </c>
      <c r="AW10" s="195">
        <f>SUM(AK10:AV10)</f>
        <v>41736.698850000001</v>
      </c>
      <c r="AX10" s="195">
        <f t="shared" si="5"/>
        <v>41736.698850000001</v>
      </c>
      <c r="AY10" s="172">
        <v>2808.19166</v>
      </c>
      <c r="AZ10" s="172">
        <v>2921.8431499999992</v>
      </c>
      <c r="BA10" s="172">
        <v>2941.5348100000001</v>
      </c>
      <c r="BB10" s="172">
        <v>2451.1460999999999</v>
      </c>
      <c r="BC10" s="172">
        <v>4708.3243350000002</v>
      </c>
      <c r="BD10" s="172">
        <v>5354.0230599999995</v>
      </c>
      <c r="BE10" s="172">
        <v>4874.1109000000006</v>
      </c>
      <c r="BF10" s="172">
        <v>5321.5120399999996</v>
      </c>
      <c r="BG10" s="172">
        <v>3031.8431099999993</v>
      </c>
      <c r="BH10" s="172">
        <v>5184.0512099999996</v>
      </c>
      <c r="BI10" s="172">
        <v>5249.6663699999999</v>
      </c>
      <c r="BJ10" s="172">
        <v>3961.9274099999998</v>
      </c>
      <c r="BK10" s="195">
        <v>48808.174154999993</v>
      </c>
      <c r="BL10" s="195">
        <f>SUM(AY10:BC10)</f>
        <v>15831.040054999998</v>
      </c>
      <c r="BM10" s="172">
        <v>4766.2253799999989</v>
      </c>
      <c r="BN10" s="172">
        <v>4885.2708899999998</v>
      </c>
      <c r="BO10" s="172">
        <v>4656.37075</v>
      </c>
      <c r="BP10" s="172">
        <v>4348.1899300000005</v>
      </c>
      <c r="BQ10" s="172">
        <v>4642.9354899999998</v>
      </c>
      <c r="BR10" s="172">
        <v>7244.7593799999995</v>
      </c>
      <c r="BS10" s="172">
        <v>4667.6209900000003</v>
      </c>
      <c r="BT10" s="172">
        <v>4255.8296200000004</v>
      </c>
      <c r="BU10" s="172">
        <v>2551.3962900000001</v>
      </c>
      <c r="BV10" s="172">
        <v>4627.1221299999997</v>
      </c>
      <c r="BW10" s="172">
        <v>6546.3104970000004</v>
      </c>
      <c r="BX10" s="172">
        <v>5159.2916299999997</v>
      </c>
      <c r="BY10" s="195">
        <v>58351.322976999996</v>
      </c>
      <c r="BZ10" s="195">
        <f t="shared" si="7"/>
        <v>23298.992439999998</v>
      </c>
      <c r="CA10" s="172">
        <v>6311.9960999999994</v>
      </c>
      <c r="CB10" s="172">
        <v>4149.7752200000004</v>
      </c>
      <c r="CC10" s="172">
        <v>4342.71486</v>
      </c>
      <c r="CD10" s="172">
        <v>3181.6777700000002</v>
      </c>
      <c r="CE10" s="172">
        <v>4199.3958000000011</v>
      </c>
      <c r="CF10" s="195">
        <f>SUM(CA10:CE10)</f>
        <v>22185.559750000004</v>
      </c>
      <c r="CG10" s="291">
        <f t="shared" si="9"/>
        <v>40.139622367975917</v>
      </c>
      <c r="CH10" s="153">
        <f t="shared" si="10"/>
        <v>-4.7788877260135898</v>
      </c>
      <c r="CI10" s="154">
        <f t="shared" si="11"/>
        <v>100</v>
      </c>
      <c r="CJ10" s="307"/>
      <c r="CP10" s="308"/>
      <c r="CQ10" s="306"/>
    </row>
    <row r="11" spans="1:95" x14ac:dyDescent="0.2">
      <c r="A11" s="11"/>
      <c r="B11" s="96"/>
      <c r="C11" s="12"/>
      <c r="D11" s="12"/>
      <c r="E11" s="12"/>
      <c r="F11" s="101"/>
      <c r="G11" s="101"/>
      <c r="H11" s="96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96"/>
      <c r="CH11" s="119"/>
      <c r="CI11" s="119"/>
      <c r="CL11"/>
      <c r="CP11" s="283"/>
      <c r="CQ11" s="1"/>
    </row>
    <row r="12" spans="1:95" x14ac:dyDescent="0.2">
      <c r="A12" s="13" t="s">
        <v>167</v>
      </c>
      <c r="B12" s="106"/>
      <c r="C12" s="12"/>
      <c r="D12" s="14"/>
      <c r="E12" s="14"/>
      <c r="F12" s="102"/>
      <c r="G12" s="102"/>
      <c r="H12" s="97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97"/>
      <c r="CH12" s="102"/>
      <c r="CI12" s="102"/>
      <c r="CL12"/>
    </row>
    <row r="13" spans="1:95" ht="31.5" customHeight="1" x14ac:dyDescent="0.25">
      <c r="A13" s="4" t="s">
        <v>5</v>
      </c>
      <c r="B13" s="107">
        <v>2014</v>
      </c>
      <c r="C13" s="4">
        <v>2015</v>
      </c>
      <c r="D13" s="4">
        <v>2016</v>
      </c>
      <c r="E13" s="4">
        <v>2017</v>
      </c>
      <c r="F13" s="186" t="s">
        <v>83</v>
      </c>
      <c r="G13" s="186" t="s">
        <v>84</v>
      </c>
      <c r="H13" s="107">
        <v>2020</v>
      </c>
      <c r="I13" s="95" t="s">
        <v>129</v>
      </c>
      <c r="J13" s="95" t="s">
        <v>130</v>
      </c>
      <c r="K13" s="95" t="s">
        <v>131</v>
      </c>
      <c r="L13" s="95" t="s">
        <v>132</v>
      </c>
      <c r="M13" s="95" t="s">
        <v>133</v>
      </c>
      <c r="N13" s="95" t="s">
        <v>134</v>
      </c>
      <c r="O13" s="95" t="s">
        <v>135</v>
      </c>
      <c r="P13" s="95" t="s">
        <v>136</v>
      </c>
      <c r="Q13" s="95" t="s">
        <v>137</v>
      </c>
      <c r="R13" s="95" t="s">
        <v>138</v>
      </c>
      <c r="S13" s="95" t="s">
        <v>139</v>
      </c>
      <c r="T13" s="95" t="s">
        <v>140</v>
      </c>
      <c r="U13" s="193">
        <v>2020</v>
      </c>
      <c r="V13" s="193" t="s">
        <v>146</v>
      </c>
      <c r="W13" s="95" t="s">
        <v>117</v>
      </c>
      <c r="X13" s="95" t="s">
        <v>118</v>
      </c>
      <c r="Y13" s="95" t="s">
        <v>119</v>
      </c>
      <c r="Z13" s="95" t="s">
        <v>120</v>
      </c>
      <c r="AA13" s="95" t="s">
        <v>121</v>
      </c>
      <c r="AB13" s="95" t="s">
        <v>122</v>
      </c>
      <c r="AC13" s="95" t="s">
        <v>123</v>
      </c>
      <c r="AD13" s="95" t="s">
        <v>124</v>
      </c>
      <c r="AE13" s="95" t="s">
        <v>125</v>
      </c>
      <c r="AF13" s="95" t="s">
        <v>126</v>
      </c>
      <c r="AG13" s="95" t="s">
        <v>127</v>
      </c>
      <c r="AH13" s="95" t="s">
        <v>128</v>
      </c>
      <c r="AI13" s="193">
        <v>2021</v>
      </c>
      <c r="AJ13" s="193" t="s">
        <v>162</v>
      </c>
      <c r="AK13" s="95" t="s">
        <v>116</v>
      </c>
      <c r="AL13" s="95" t="s">
        <v>115</v>
      </c>
      <c r="AM13" s="95" t="s">
        <v>114</v>
      </c>
      <c r="AN13" s="95" t="s">
        <v>113</v>
      </c>
      <c r="AO13" s="95" t="s">
        <v>112</v>
      </c>
      <c r="AP13" s="95" t="s">
        <v>145</v>
      </c>
      <c r="AQ13" s="95" t="s">
        <v>111</v>
      </c>
      <c r="AR13" s="95" t="s">
        <v>110</v>
      </c>
      <c r="AS13" s="95" t="s">
        <v>141</v>
      </c>
      <c r="AT13" s="95" t="s">
        <v>144</v>
      </c>
      <c r="AU13" s="95" t="s">
        <v>142</v>
      </c>
      <c r="AV13" s="95" t="s">
        <v>143</v>
      </c>
      <c r="AW13" s="193">
        <v>2022</v>
      </c>
      <c r="AX13" s="193" t="s">
        <v>187</v>
      </c>
      <c r="AY13" s="95" t="s">
        <v>147</v>
      </c>
      <c r="AZ13" s="95" t="s">
        <v>148</v>
      </c>
      <c r="BA13" s="95" t="s">
        <v>149</v>
      </c>
      <c r="BB13" s="95" t="s">
        <v>150</v>
      </c>
      <c r="BC13" s="95" t="s">
        <v>151</v>
      </c>
      <c r="BD13" s="95" t="s">
        <v>152</v>
      </c>
      <c r="BE13" s="95" t="s">
        <v>155</v>
      </c>
      <c r="BF13" s="95" t="s">
        <v>156</v>
      </c>
      <c r="BG13" s="95" t="s">
        <v>158</v>
      </c>
      <c r="BH13" s="95" t="s">
        <v>159</v>
      </c>
      <c r="BI13" s="95" t="s">
        <v>160</v>
      </c>
      <c r="BJ13" s="95" t="s">
        <v>161</v>
      </c>
      <c r="BK13" s="193">
        <v>2023</v>
      </c>
      <c r="BL13" s="193" t="s">
        <v>205</v>
      </c>
      <c r="BM13" s="95" t="s">
        <v>170</v>
      </c>
      <c r="BN13" s="95" t="s">
        <v>171</v>
      </c>
      <c r="BO13" s="95" t="s">
        <v>172</v>
      </c>
      <c r="BP13" s="95" t="s">
        <v>174</v>
      </c>
      <c r="BQ13" s="95" t="s">
        <v>173</v>
      </c>
      <c r="BR13" s="95" t="s">
        <v>175</v>
      </c>
      <c r="BS13" s="95" t="s">
        <v>176</v>
      </c>
      <c r="BT13" s="95" t="s">
        <v>177</v>
      </c>
      <c r="BU13" s="95" t="s">
        <v>179</v>
      </c>
      <c r="BV13" s="95" t="s">
        <v>180</v>
      </c>
      <c r="BW13" s="95" t="s">
        <v>185</v>
      </c>
      <c r="BX13" s="95" t="s">
        <v>186</v>
      </c>
      <c r="BY13" s="193">
        <v>2024</v>
      </c>
      <c r="BZ13" s="193" t="s">
        <v>204</v>
      </c>
      <c r="CA13" s="95" t="s">
        <v>188</v>
      </c>
      <c r="CB13" s="95" t="s">
        <v>198</v>
      </c>
      <c r="CC13" s="95" t="s">
        <v>199</v>
      </c>
      <c r="CD13" s="95" t="s">
        <v>201</v>
      </c>
      <c r="CE13" s="95" t="s">
        <v>202</v>
      </c>
      <c r="CF13" s="193" t="s">
        <v>203</v>
      </c>
      <c r="CG13" s="309" t="s">
        <v>189</v>
      </c>
      <c r="CH13" s="310" t="s">
        <v>190</v>
      </c>
      <c r="CI13" s="165" t="s">
        <v>6</v>
      </c>
      <c r="CK13"/>
      <c r="CL13" s="200"/>
    </row>
    <row r="14" spans="1:95" ht="15" x14ac:dyDescent="0.25">
      <c r="A14" s="5" t="s">
        <v>14</v>
      </c>
      <c r="B14" s="108">
        <v>2440.7795530000003</v>
      </c>
      <c r="C14" s="6">
        <v>2357.2555180599998</v>
      </c>
      <c r="D14" s="6">
        <v>3416.1045603400003</v>
      </c>
      <c r="E14" s="15">
        <v>3807.7957799999999</v>
      </c>
      <c r="F14" s="187">
        <v>4217.6546390000003</v>
      </c>
      <c r="G14" s="187">
        <v>5257.2873899999995</v>
      </c>
      <c r="H14" s="159">
        <v>6353.206005</v>
      </c>
      <c r="I14" s="167">
        <v>442.621962</v>
      </c>
      <c r="J14" s="167">
        <v>317.81114500000001</v>
      </c>
      <c r="K14" s="167">
        <v>393.33141000000001</v>
      </c>
      <c r="L14" s="167">
        <v>506.50590099999999</v>
      </c>
      <c r="M14" s="167">
        <v>437.93646000000001</v>
      </c>
      <c r="N14" s="167">
        <v>702.23096199999998</v>
      </c>
      <c r="O14" s="167">
        <v>718.16810599999997</v>
      </c>
      <c r="P14" s="167">
        <v>730.65857200000005</v>
      </c>
      <c r="Q14" s="167">
        <v>676.88721099999998</v>
      </c>
      <c r="R14" s="167">
        <v>559.52421200000003</v>
      </c>
      <c r="S14" s="167">
        <v>611.47194400000001</v>
      </c>
      <c r="T14" s="167">
        <v>256.05811999999997</v>
      </c>
      <c r="U14" s="194">
        <f t="shared" ref="U14:U21" si="14">SUM(I14:T14)</f>
        <v>6353.206005</v>
      </c>
      <c r="V14" s="194">
        <f t="shared" ref="V14:V21" si="15">SUM(I14:T14)</f>
        <v>6353.206005</v>
      </c>
      <c r="W14" s="167">
        <v>204.891547</v>
      </c>
      <c r="X14" s="167">
        <v>116.217049</v>
      </c>
      <c r="Y14" s="167">
        <v>219.02648199999999</v>
      </c>
      <c r="Z14" s="167">
        <v>593.82675400000005</v>
      </c>
      <c r="AA14" s="167">
        <v>465.51591400000001</v>
      </c>
      <c r="AB14" s="167">
        <v>387.62458099999998</v>
      </c>
      <c r="AC14" s="167">
        <v>1019.36619</v>
      </c>
      <c r="AD14" s="167">
        <v>414.49764900000002</v>
      </c>
      <c r="AE14" s="167">
        <v>424.31060300000001</v>
      </c>
      <c r="AF14" s="167">
        <v>344.99236300000001</v>
      </c>
      <c r="AG14" s="167">
        <v>277.68350800000002</v>
      </c>
      <c r="AH14" s="167">
        <v>403.10152499999998</v>
      </c>
      <c r="AI14" s="197">
        <f t="shared" ref="AI14:AI21" si="16">SUM(W14:AH14)</f>
        <v>4871.0541650000005</v>
      </c>
      <c r="AJ14" s="197">
        <f t="shared" ref="AJ14:AJ21" si="17">SUM(W14:AH14)</f>
        <v>4871.0541650000005</v>
      </c>
      <c r="AK14" s="167">
        <v>314.01199600000001</v>
      </c>
      <c r="AL14" s="167">
        <v>348.045615</v>
      </c>
      <c r="AM14" s="167">
        <v>366.24254100000002</v>
      </c>
      <c r="AN14" s="167">
        <v>276.71025200000003</v>
      </c>
      <c r="AO14" s="167">
        <v>341.47220199999998</v>
      </c>
      <c r="AP14" s="167">
        <v>217.43802199999999</v>
      </c>
      <c r="AQ14" s="167">
        <v>215.36610999999999</v>
      </c>
      <c r="AR14" s="167">
        <v>289.71568600000001</v>
      </c>
      <c r="AS14" s="167">
        <v>373.91564199999999</v>
      </c>
      <c r="AT14" s="167">
        <v>333.92435399999999</v>
      </c>
      <c r="AU14" s="167">
        <v>208.686578</v>
      </c>
      <c r="AV14" s="167">
        <v>184.451323</v>
      </c>
      <c r="AW14" s="265">
        <f>SUM(AK14:AV14)</f>
        <v>3469.980321</v>
      </c>
      <c r="AX14" s="194">
        <f t="shared" ref="AX14:AX21" si="18">SUM(AK14:AV14)</f>
        <v>3469.980321</v>
      </c>
      <c r="AY14" s="167">
        <v>195.71167399999999</v>
      </c>
      <c r="AZ14" s="167">
        <v>212.861806</v>
      </c>
      <c r="BA14" s="167">
        <v>138.742604</v>
      </c>
      <c r="BB14" s="167">
        <v>158.86104599999999</v>
      </c>
      <c r="BC14" s="167">
        <v>338.291856</v>
      </c>
      <c r="BD14" s="167">
        <v>284.89290399999999</v>
      </c>
      <c r="BE14" s="167">
        <v>480.22554100000002</v>
      </c>
      <c r="BF14" s="167">
        <v>472.99380100000002</v>
      </c>
      <c r="BG14" s="167">
        <v>264.04611299999999</v>
      </c>
      <c r="BH14" s="167">
        <v>368.30702600000001</v>
      </c>
      <c r="BI14" s="167">
        <v>298.24490500000002</v>
      </c>
      <c r="BJ14" s="167">
        <v>297.58060799999998</v>
      </c>
      <c r="BK14" s="265">
        <v>3510.7598840000001</v>
      </c>
      <c r="BL14" s="194">
        <f t="shared" ref="BL14:BL20" si="19">SUM(AY14:BC14)</f>
        <v>1044.4689860000001</v>
      </c>
      <c r="BM14" s="166">
        <v>245.341024</v>
      </c>
      <c r="BN14" s="166">
        <v>238.137653</v>
      </c>
      <c r="BO14" s="166">
        <v>347.057503</v>
      </c>
      <c r="BP14" s="166">
        <v>388.88987900000001</v>
      </c>
      <c r="BQ14" s="166">
        <v>452.29702800000001</v>
      </c>
      <c r="BR14" s="166">
        <v>633.70555000000002</v>
      </c>
      <c r="BS14" s="166">
        <v>484.74395399999997</v>
      </c>
      <c r="BT14" s="166">
        <v>563.60913300000004</v>
      </c>
      <c r="BU14" s="166">
        <v>439.35853600000002</v>
      </c>
      <c r="BV14" s="166">
        <v>425.498265</v>
      </c>
      <c r="BW14" s="166">
        <v>687.38580400000001</v>
      </c>
      <c r="BX14" s="166">
        <v>424.54855600000002</v>
      </c>
      <c r="BY14" s="194">
        <v>5330.5728849999996</v>
      </c>
      <c r="BZ14" s="194">
        <f t="shared" ref="BZ14:BZ20" si="20">SUM(BM14:BQ14)</f>
        <v>1671.7230870000001</v>
      </c>
      <c r="CA14" s="166">
        <v>531.34535800000003</v>
      </c>
      <c r="CB14" s="166">
        <v>324.36595399999999</v>
      </c>
      <c r="CC14" s="166">
        <v>233.88694899999999</v>
      </c>
      <c r="CD14" s="166">
        <v>396.08149600000002</v>
      </c>
      <c r="CE14" s="166">
        <v>413.42629599999998</v>
      </c>
      <c r="CF14" s="194">
        <f t="shared" ref="CF14:CF21" si="21">SUM(CA14:CE14)</f>
        <v>1899.106053</v>
      </c>
      <c r="CG14" s="290">
        <f t="shared" ref="CG14:CG21" si="22">+(CF14-BL14)/BL14*100</f>
        <v>81.825030561510587</v>
      </c>
      <c r="CH14" s="151">
        <f t="shared" ref="CH14:CH21" si="23">+(CF14-BZ14)/BZ14*100</f>
        <v>13.60171237498737</v>
      </c>
      <c r="CI14" s="152">
        <f>+CF14/CF$21*100</f>
        <v>14.563215232506929</v>
      </c>
      <c r="CK14"/>
      <c r="CL14" s="200"/>
    </row>
    <row r="15" spans="1:95" ht="15" x14ac:dyDescent="0.25">
      <c r="A15" s="5" t="s">
        <v>8</v>
      </c>
      <c r="B15" s="108">
        <v>5863.6187229999987</v>
      </c>
      <c r="C15" s="6">
        <v>7152.5936889999994</v>
      </c>
      <c r="D15" s="6">
        <v>9036.9923555000005</v>
      </c>
      <c r="E15" s="15">
        <v>9368.6916629999996</v>
      </c>
      <c r="F15" s="187">
        <v>9374.6497561900014</v>
      </c>
      <c r="G15" s="187">
        <v>9520.7546610000009</v>
      </c>
      <c r="H15" s="159">
        <v>10926.718607999999</v>
      </c>
      <c r="I15" s="167">
        <v>642.878514</v>
      </c>
      <c r="J15" s="167">
        <v>909.65368100000001</v>
      </c>
      <c r="K15" s="167">
        <v>1044.083355</v>
      </c>
      <c r="L15" s="167">
        <v>1292.960603</v>
      </c>
      <c r="M15" s="167">
        <v>1165.426385</v>
      </c>
      <c r="N15" s="167">
        <v>1425.9071879999999</v>
      </c>
      <c r="O15" s="167">
        <v>869.003603</v>
      </c>
      <c r="P15" s="167">
        <v>374.97147100000001</v>
      </c>
      <c r="Q15" s="167">
        <v>665.31555900000001</v>
      </c>
      <c r="R15" s="167">
        <v>555.96270700000002</v>
      </c>
      <c r="S15" s="167">
        <v>485.74437399999999</v>
      </c>
      <c r="T15" s="167">
        <v>1494.811168</v>
      </c>
      <c r="U15" s="194">
        <f t="shared" si="14"/>
        <v>10926.718608000001</v>
      </c>
      <c r="V15" s="194">
        <f t="shared" si="15"/>
        <v>10926.718608000001</v>
      </c>
      <c r="W15" s="167">
        <v>1011.992087</v>
      </c>
      <c r="X15" s="167">
        <v>457.95040599999999</v>
      </c>
      <c r="Y15" s="167">
        <v>597.065515</v>
      </c>
      <c r="Z15" s="167">
        <v>394.75000899999998</v>
      </c>
      <c r="AA15" s="167">
        <v>528.30303000000004</v>
      </c>
      <c r="AB15" s="167">
        <v>709.01710300000002</v>
      </c>
      <c r="AC15" s="167">
        <v>1162.3837900000001</v>
      </c>
      <c r="AD15" s="167">
        <v>1088.270266</v>
      </c>
      <c r="AE15" s="167">
        <v>816.69320400000004</v>
      </c>
      <c r="AF15" s="167">
        <v>1182.658797</v>
      </c>
      <c r="AG15" s="167">
        <v>723.26892099999998</v>
      </c>
      <c r="AH15" s="167">
        <v>446.54021</v>
      </c>
      <c r="AI15" s="197">
        <f t="shared" si="16"/>
        <v>9118.8933379999999</v>
      </c>
      <c r="AJ15" s="197">
        <f t="shared" si="17"/>
        <v>9118.8933379999999</v>
      </c>
      <c r="AK15" s="167">
        <v>385.27689800000002</v>
      </c>
      <c r="AL15" s="167">
        <v>604.77024400000005</v>
      </c>
      <c r="AM15" s="167">
        <v>905.93699100000003</v>
      </c>
      <c r="AN15" s="167">
        <v>1176.840117</v>
      </c>
      <c r="AO15" s="167">
        <v>1377.475565</v>
      </c>
      <c r="AP15" s="167">
        <v>962.53437299999996</v>
      </c>
      <c r="AQ15" s="167">
        <v>694.56640900000002</v>
      </c>
      <c r="AR15" s="167">
        <v>576.73169299999995</v>
      </c>
      <c r="AS15" s="167">
        <v>543.01646100000005</v>
      </c>
      <c r="AT15" s="167">
        <v>714.00181999999995</v>
      </c>
      <c r="AU15" s="167">
        <v>1301.4548870000001</v>
      </c>
      <c r="AV15" s="167">
        <v>712.85371299999997</v>
      </c>
      <c r="AW15" s="265">
        <f t="shared" ref="AW15:AW20" si="24">SUM(AK15:AV15)</f>
        <v>9955.4591710000004</v>
      </c>
      <c r="AX15" s="194">
        <f t="shared" si="18"/>
        <v>9955.4591710000004</v>
      </c>
      <c r="AY15" s="167">
        <v>517.01581599999997</v>
      </c>
      <c r="AZ15" s="167">
        <v>580.43124</v>
      </c>
      <c r="BA15" s="167">
        <v>658.21155699999997</v>
      </c>
      <c r="BB15" s="167">
        <v>386.34373900000003</v>
      </c>
      <c r="BC15" s="167">
        <v>1051.340031</v>
      </c>
      <c r="BD15" s="167">
        <v>1110.673074</v>
      </c>
      <c r="BE15" s="167">
        <v>877.20239000000004</v>
      </c>
      <c r="BF15" s="167">
        <v>629.17488700000001</v>
      </c>
      <c r="BG15" s="167">
        <v>355.94506200000001</v>
      </c>
      <c r="BH15" s="167">
        <v>877.09817199999998</v>
      </c>
      <c r="BI15" s="167">
        <v>947.34329100000002</v>
      </c>
      <c r="BJ15" s="167">
        <v>1020.162703</v>
      </c>
      <c r="BK15" s="265">
        <v>9010.9419620000008</v>
      </c>
      <c r="BL15" s="194">
        <f t="shared" si="19"/>
        <v>3193.3423830000002</v>
      </c>
      <c r="BM15" s="166">
        <v>1503.0390299999999</v>
      </c>
      <c r="BN15" s="166">
        <v>1303.0444</v>
      </c>
      <c r="BO15" s="166">
        <v>1317.7459980000001</v>
      </c>
      <c r="BP15" s="166">
        <v>552.78322700000001</v>
      </c>
      <c r="BQ15" s="166">
        <v>1108.1941790000001</v>
      </c>
      <c r="BR15" s="166">
        <v>2128.969857</v>
      </c>
      <c r="BS15" s="166">
        <v>656.80151699999999</v>
      </c>
      <c r="BT15" s="166">
        <v>559.15457100000003</v>
      </c>
      <c r="BU15" s="166">
        <v>301.17632800000001</v>
      </c>
      <c r="BV15" s="166">
        <v>1541.2524820000001</v>
      </c>
      <c r="BW15" s="166">
        <v>2275.2790920000002</v>
      </c>
      <c r="BX15" s="166">
        <v>1362.539045</v>
      </c>
      <c r="BY15" s="194">
        <v>14609.979726000001</v>
      </c>
      <c r="BZ15" s="194">
        <f t="shared" si="20"/>
        <v>5784.806834</v>
      </c>
      <c r="CA15" s="166">
        <v>1851.610089</v>
      </c>
      <c r="CB15" s="166">
        <v>878.82862499999999</v>
      </c>
      <c r="CC15" s="166">
        <v>986.43084999999996</v>
      </c>
      <c r="CD15" s="166">
        <v>396.73614199999997</v>
      </c>
      <c r="CE15" s="166">
        <v>727.62838499999998</v>
      </c>
      <c r="CF15" s="194">
        <f t="shared" si="21"/>
        <v>4841.2340909999994</v>
      </c>
      <c r="CG15" s="290">
        <f t="shared" si="22"/>
        <v>51.603978225844983</v>
      </c>
      <c r="CH15" s="151">
        <f t="shared" si="23"/>
        <v>-16.311223003232968</v>
      </c>
      <c r="CI15" s="152">
        <f t="shared" ref="CI15:CI20" si="25">+CF15/CF$21*100</f>
        <v>37.124800875026764</v>
      </c>
      <c r="CK15"/>
      <c r="CL15" s="200"/>
    </row>
    <row r="16" spans="1:95" ht="15" x14ac:dyDescent="0.25">
      <c r="A16" s="5" t="s">
        <v>9</v>
      </c>
      <c r="B16" s="108">
        <v>646.60408999999993</v>
      </c>
      <c r="C16" s="6">
        <v>1658.35257022</v>
      </c>
      <c r="D16" s="6">
        <v>1993.8480999999999</v>
      </c>
      <c r="E16" s="15">
        <v>1624.2122139999999</v>
      </c>
      <c r="F16" s="187">
        <v>1528.0421973400003</v>
      </c>
      <c r="G16" s="187">
        <v>1668.372523</v>
      </c>
      <c r="H16" s="159">
        <v>1923.7293259999999</v>
      </c>
      <c r="I16" s="167">
        <v>133.61459500000001</v>
      </c>
      <c r="J16" s="167">
        <v>143.17353499999999</v>
      </c>
      <c r="K16" s="167">
        <v>157.26438099999999</v>
      </c>
      <c r="L16" s="167">
        <v>83.048855000000003</v>
      </c>
      <c r="M16" s="167">
        <v>159.07576399999999</v>
      </c>
      <c r="N16" s="167">
        <v>76.548646000000005</v>
      </c>
      <c r="O16" s="167">
        <v>225.85506599999999</v>
      </c>
      <c r="P16" s="167">
        <v>304.08172000000002</v>
      </c>
      <c r="Q16" s="167">
        <v>245.363608</v>
      </c>
      <c r="R16" s="167">
        <v>172.44599199999999</v>
      </c>
      <c r="S16" s="167">
        <v>140.483307</v>
      </c>
      <c r="T16" s="167">
        <v>82.773857000000007</v>
      </c>
      <c r="U16" s="194">
        <f t="shared" si="14"/>
        <v>1923.7293259999999</v>
      </c>
      <c r="V16" s="194">
        <f t="shared" si="15"/>
        <v>1923.7293259999999</v>
      </c>
      <c r="W16" s="167">
        <v>143.010389</v>
      </c>
      <c r="X16" s="167">
        <v>74.239113000000003</v>
      </c>
      <c r="Y16" s="167">
        <v>243.837614</v>
      </c>
      <c r="Z16" s="167">
        <v>216.70425700000001</v>
      </c>
      <c r="AA16" s="167">
        <v>74.636933999999997</v>
      </c>
      <c r="AB16" s="167">
        <v>37.206138000000003</v>
      </c>
      <c r="AC16" s="167">
        <v>115.38882700000001</v>
      </c>
      <c r="AD16" s="167">
        <v>130.066046</v>
      </c>
      <c r="AE16" s="167">
        <v>30.716868999999999</v>
      </c>
      <c r="AF16" s="167">
        <v>151.15984</v>
      </c>
      <c r="AG16" s="167">
        <v>96.246734000000004</v>
      </c>
      <c r="AH16" s="167">
        <v>140.10659100000001</v>
      </c>
      <c r="AI16" s="197">
        <f t="shared" si="16"/>
        <v>1453.3193520000002</v>
      </c>
      <c r="AJ16" s="197">
        <f t="shared" si="17"/>
        <v>1453.3193520000002</v>
      </c>
      <c r="AK16" s="167">
        <v>98.097234</v>
      </c>
      <c r="AL16" s="167">
        <v>50.395570999999997</v>
      </c>
      <c r="AM16" s="167">
        <v>110.81379699999999</v>
      </c>
      <c r="AN16" s="167">
        <v>72.844014999999999</v>
      </c>
      <c r="AO16" s="167">
        <v>42.078406000000001</v>
      </c>
      <c r="AP16" s="167">
        <v>38.083410999999998</v>
      </c>
      <c r="AQ16" s="167">
        <v>81.573718999999997</v>
      </c>
      <c r="AR16" s="167">
        <v>97.748532999999995</v>
      </c>
      <c r="AS16" s="167">
        <v>94.601956000000001</v>
      </c>
      <c r="AT16" s="167">
        <v>85.540507000000005</v>
      </c>
      <c r="AU16" s="167">
        <v>79.793329999999997</v>
      </c>
      <c r="AV16" s="167">
        <v>74.138583999999994</v>
      </c>
      <c r="AW16" s="265">
        <f t="shared" si="24"/>
        <v>925.70906300000001</v>
      </c>
      <c r="AX16" s="194">
        <f t="shared" si="18"/>
        <v>925.70906300000001</v>
      </c>
      <c r="AY16" s="167">
        <v>92.821382999999997</v>
      </c>
      <c r="AZ16" s="167">
        <v>110.164297</v>
      </c>
      <c r="BA16" s="167">
        <v>90.010786999999993</v>
      </c>
      <c r="BB16" s="167">
        <v>65.180064999999999</v>
      </c>
      <c r="BC16" s="167">
        <v>68.788583000000003</v>
      </c>
      <c r="BD16" s="167">
        <v>29.000288000000001</v>
      </c>
      <c r="BE16" s="167">
        <v>63.061421000000003</v>
      </c>
      <c r="BF16" s="167">
        <v>73.970690000000005</v>
      </c>
      <c r="BG16" s="167">
        <v>82.126047</v>
      </c>
      <c r="BH16" s="167">
        <v>123.801035</v>
      </c>
      <c r="BI16" s="167">
        <v>79.577687999999995</v>
      </c>
      <c r="BJ16" s="167">
        <v>47.105497999999997</v>
      </c>
      <c r="BK16" s="265">
        <v>925.60778199999993</v>
      </c>
      <c r="BL16" s="194">
        <f t="shared" si="19"/>
        <v>426.96511500000003</v>
      </c>
      <c r="BM16" s="166">
        <v>65.387883000000002</v>
      </c>
      <c r="BN16" s="166">
        <v>74.806068999999994</v>
      </c>
      <c r="BO16" s="166">
        <v>93.374656999999999</v>
      </c>
      <c r="BP16" s="166">
        <v>83.177899999999994</v>
      </c>
      <c r="BQ16" s="166">
        <v>107.602667</v>
      </c>
      <c r="BR16" s="166">
        <v>45.606850000000001</v>
      </c>
      <c r="BS16" s="166">
        <v>46.539945000000003</v>
      </c>
      <c r="BT16" s="166">
        <v>162.00138200000001</v>
      </c>
      <c r="BU16" s="166">
        <v>250.987799</v>
      </c>
      <c r="BV16" s="166">
        <v>204.10945599999999</v>
      </c>
      <c r="BW16" s="166">
        <v>146.71930800000001</v>
      </c>
      <c r="BX16" s="166">
        <v>141.84032999999999</v>
      </c>
      <c r="BY16" s="194">
        <v>1422.1542459999998</v>
      </c>
      <c r="BZ16" s="194">
        <f t="shared" si="20"/>
        <v>424.34917599999994</v>
      </c>
      <c r="CA16" s="166">
        <v>152.13261800000001</v>
      </c>
      <c r="CB16" s="166">
        <v>116.86143300000001</v>
      </c>
      <c r="CC16" s="166">
        <v>102.777524</v>
      </c>
      <c r="CD16" s="166">
        <v>149.45973000000001</v>
      </c>
      <c r="CE16" s="166">
        <v>106.40571300000001</v>
      </c>
      <c r="CF16" s="194">
        <f t="shared" si="21"/>
        <v>627.63701800000001</v>
      </c>
      <c r="CG16" s="290">
        <f t="shared" si="22"/>
        <v>46.999601595085814</v>
      </c>
      <c r="CH16" s="151">
        <f>+(CF16-BZ16)/BZ16*100</f>
        <v>47.905793977552129</v>
      </c>
      <c r="CI16" s="152">
        <f>+CF16/CF$21*100</f>
        <v>4.8130081869750247</v>
      </c>
      <c r="CK16"/>
      <c r="CL16" s="200"/>
    </row>
    <row r="17" spans="1:95" ht="15" x14ac:dyDescent="0.25">
      <c r="A17" s="5" t="s">
        <v>10</v>
      </c>
      <c r="B17" s="108">
        <v>5092.1988919999994</v>
      </c>
      <c r="C17" s="6">
        <v>11918.761415999998</v>
      </c>
      <c r="D17" s="6">
        <v>9638.2251809999998</v>
      </c>
      <c r="E17" s="15">
        <v>9605.5748550000008</v>
      </c>
      <c r="F17" s="187">
        <v>8615.9296680000007</v>
      </c>
      <c r="G17" s="187">
        <v>13650.557221999999</v>
      </c>
      <c r="H17" s="159">
        <v>10764.337707999999</v>
      </c>
      <c r="I17" s="167">
        <v>1020.2147660000001</v>
      </c>
      <c r="J17" s="167">
        <v>389.004119</v>
      </c>
      <c r="K17" s="167">
        <v>1286.1945989999999</v>
      </c>
      <c r="L17" s="167">
        <v>1219.804625</v>
      </c>
      <c r="M17" s="167">
        <v>1718.7666320000001</v>
      </c>
      <c r="N17" s="167">
        <v>1748.030031</v>
      </c>
      <c r="O17" s="167">
        <v>1144.1540319999999</v>
      </c>
      <c r="P17" s="167">
        <v>530.61829999999998</v>
      </c>
      <c r="Q17" s="167">
        <v>429.914018</v>
      </c>
      <c r="R17" s="167">
        <v>548.67999099999997</v>
      </c>
      <c r="S17" s="167">
        <v>323.64969600000001</v>
      </c>
      <c r="T17" s="167">
        <v>405.30689899999999</v>
      </c>
      <c r="U17" s="194">
        <f t="shared" si="14"/>
        <v>10764.337707999999</v>
      </c>
      <c r="V17" s="194">
        <f t="shared" si="15"/>
        <v>10764.337707999999</v>
      </c>
      <c r="W17" s="167">
        <v>688.08703800000001</v>
      </c>
      <c r="X17" s="167">
        <v>146.75004999999999</v>
      </c>
      <c r="Y17" s="167">
        <v>88.926029999999997</v>
      </c>
      <c r="Z17" s="167">
        <v>130.937871</v>
      </c>
      <c r="AA17" s="167">
        <v>513.12126599999999</v>
      </c>
      <c r="AB17" s="167">
        <v>379.45695799999999</v>
      </c>
      <c r="AC17" s="167">
        <v>468.84797700000001</v>
      </c>
      <c r="AD17" s="167">
        <v>667.31611299999997</v>
      </c>
      <c r="AE17" s="167">
        <v>426.27012100000002</v>
      </c>
      <c r="AF17" s="167">
        <v>241.480963</v>
      </c>
      <c r="AG17" s="167">
        <v>468.40527800000001</v>
      </c>
      <c r="AH17" s="167">
        <v>671.35929499999997</v>
      </c>
      <c r="AI17" s="197">
        <f t="shared" si="16"/>
        <v>4890.9589599999999</v>
      </c>
      <c r="AJ17" s="197">
        <f t="shared" si="17"/>
        <v>4890.9589599999999</v>
      </c>
      <c r="AK17" s="167">
        <v>328.42716100000001</v>
      </c>
      <c r="AL17" s="167">
        <v>157.44988699999999</v>
      </c>
      <c r="AM17" s="167">
        <v>29.482476999999999</v>
      </c>
      <c r="AN17" s="167">
        <v>341.47376200000002</v>
      </c>
      <c r="AO17" s="167">
        <v>327.26691599999998</v>
      </c>
      <c r="AP17" s="167">
        <v>351.11091499999998</v>
      </c>
      <c r="AQ17" s="167">
        <v>247.98280500000001</v>
      </c>
      <c r="AR17" s="167">
        <v>208.19340600000001</v>
      </c>
      <c r="AS17" s="167">
        <v>164.750022</v>
      </c>
      <c r="AT17" s="167">
        <v>237.801906</v>
      </c>
      <c r="AU17" s="167">
        <v>88.522276000000005</v>
      </c>
      <c r="AV17" s="167">
        <v>189.46662599999999</v>
      </c>
      <c r="AW17" s="265">
        <f t="shared" si="24"/>
        <v>2671.9281590000005</v>
      </c>
      <c r="AX17" s="194">
        <f t="shared" si="18"/>
        <v>2671.9281590000005</v>
      </c>
      <c r="AY17" s="167">
        <v>347.98468500000001</v>
      </c>
      <c r="AZ17" s="167">
        <v>181.69637299999999</v>
      </c>
      <c r="BA17" s="167">
        <v>111.928991</v>
      </c>
      <c r="BB17" s="167">
        <v>170.71916300000001</v>
      </c>
      <c r="BC17" s="167">
        <v>194.18839700000001</v>
      </c>
      <c r="BD17" s="167">
        <v>134.92982699999999</v>
      </c>
      <c r="BE17" s="167">
        <v>477.35546399999998</v>
      </c>
      <c r="BF17" s="167">
        <v>876.54482099999996</v>
      </c>
      <c r="BG17" s="167">
        <v>644.24261300000001</v>
      </c>
      <c r="BH17" s="167">
        <v>1168.096632</v>
      </c>
      <c r="BI17" s="167">
        <v>1175.0289780000001</v>
      </c>
      <c r="BJ17" s="167">
        <v>689.88757399999997</v>
      </c>
      <c r="BK17" s="265">
        <v>6172.6035180000008</v>
      </c>
      <c r="BL17" s="194">
        <f t="shared" si="19"/>
        <v>1006.517609</v>
      </c>
      <c r="BM17" s="166">
        <v>339.76562200000001</v>
      </c>
      <c r="BN17" s="166">
        <v>561.59769700000004</v>
      </c>
      <c r="BO17" s="166">
        <v>103.818037</v>
      </c>
      <c r="BP17" s="166">
        <v>898.14195199999995</v>
      </c>
      <c r="BQ17" s="166">
        <v>167.284347</v>
      </c>
      <c r="BR17" s="166">
        <v>117.323617</v>
      </c>
      <c r="BS17" s="166">
        <v>135.135696</v>
      </c>
      <c r="BT17" s="166">
        <v>421.743696</v>
      </c>
      <c r="BU17" s="166">
        <v>70.791572000000002</v>
      </c>
      <c r="BV17" s="166">
        <v>0.65437199999999995</v>
      </c>
      <c r="BW17" s="166">
        <v>500.27159599999999</v>
      </c>
      <c r="BX17" s="166">
        <v>1.319091</v>
      </c>
      <c r="BY17" s="194">
        <v>3317.8472949999996</v>
      </c>
      <c r="BZ17" s="194">
        <f t="shared" si="20"/>
        <v>2070.6076549999998</v>
      </c>
      <c r="CA17" s="166">
        <v>42.470782999999997</v>
      </c>
      <c r="CB17" s="166">
        <v>1.420239</v>
      </c>
      <c r="CC17" s="166">
        <v>23.846679999999999</v>
      </c>
      <c r="CD17" s="166">
        <v>4.8656740000000003</v>
      </c>
      <c r="CE17" s="166">
        <v>0.68508000000000002</v>
      </c>
      <c r="CF17" s="194">
        <f t="shared" si="21"/>
        <v>73.288455999999996</v>
      </c>
      <c r="CG17" s="290">
        <f t="shared" si="22"/>
        <v>-92.718611642292686</v>
      </c>
      <c r="CH17" s="151">
        <f t="shared" si="23"/>
        <v>-96.460533900614791</v>
      </c>
      <c r="CI17" s="152">
        <f>+CF17/CF$21*100</f>
        <v>0.56200945550149006</v>
      </c>
      <c r="CK17"/>
      <c r="CL17" s="200"/>
    </row>
    <row r="18" spans="1:95" ht="15" x14ac:dyDescent="0.25">
      <c r="A18" s="5" t="s">
        <v>15</v>
      </c>
      <c r="B18" s="108">
        <v>4356.7554959999998</v>
      </c>
      <c r="C18" s="6">
        <v>6763.7629022000001</v>
      </c>
      <c r="D18" s="6">
        <v>10110.629553340001</v>
      </c>
      <c r="E18" s="15">
        <v>8604.7490785699993</v>
      </c>
      <c r="F18" s="187">
        <v>7322.6875851200002</v>
      </c>
      <c r="G18" s="187">
        <v>7410.591563</v>
      </c>
      <c r="H18" s="159">
        <v>4658.6037939999997</v>
      </c>
      <c r="I18" s="167">
        <v>814.097354</v>
      </c>
      <c r="J18" s="167">
        <v>317.01289000000003</v>
      </c>
      <c r="K18" s="167">
        <v>375.78968700000001</v>
      </c>
      <c r="L18" s="167">
        <v>458.64931200000001</v>
      </c>
      <c r="M18" s="167">
        <v>147.912274</v>
      </c>
      <c r="N18" s="167">
        <v>241.53082000000001</v>
      </c>
      <c r="O18" s="167">
        <v>617.40278499999999</v>
      </c>
      <c r="P18" s="167">
        <v>367.76266299999997</v>
      </c>
      <c r="Q18" s="167">
        <v>529.42451000000005</v>
      </c>
      <c r="R18" s="167">
        <v>238.15238600000001</v>
      </c>
      <c r="S18" s="167">
        <v>374.09256299999998</v>
      </c>
      <c r="T18" s="167">
        <v>176.77654999999999</v>
      </c>
      <c r="U18" s="194">
        <f t="shared" si="14"/>
        <v>4658.6037939999997</v>
      </c>
      <c r="V18" s="194">
        <f t="shared" si="15"/>
        <v>4658.6037939999997</v>
      </c>
      <c r="W18" s="167">
        <v>194.778176</v>
      </c>
      <c r="X18" s="167">
        <v>211.52851699999999</v>
      </c>
      <c r="Y18" s="167">
        <v>221.886955</v>
      </c>
      <c r="Z18" s="167">
        <v>254.764555</v>
      </c>
      <c r="AA18" s="167">
        <v>283.01617499999998</v>
      </c>
      <c r="AB18" s="167">
        <v>360.15506199999999</v>
      </c>
      <c r="AC18" s="167">
        <v>218.83515199999999</v>
      </c>
      <c r="AD18" s="167">
        <v>633.84404700000005</v>
      </c>
      <c r="AE18" s="167">
        <v>203.20137700000001</v>
      </c>
      <c r="AF18" s="167">
        <v>217.756069</v>
      </c>
      <c r="AG18" s="167">
        <v>244.36336900000001</v>
      </c>
      <c r="AH18" s="167">
        <v>357.239172</v>
      </c>
      <c r="AI18" s="197">
        <f t="shared" si="16"/>
        <v>3401.3686259999999</v>
      </c>
      <c r="AJ18" s="197">
        <f t="shared" si="17"/>
        <v>3401.3686259999999</v>
      </c>
      <c r="AK18" s="167">
        <v>332.78121700000003</v>
      </c>
      <c r="AL18" s="167">
        <v>400.59499199999999</v>
      </c>
      <c r="AM18" s="167">
        <v>121.22608200000001</v>
      </c>
      <c r="AN18" s="167">
        <v>237.379355</v>
      </c>
      <c r="AO18" s="167">
        <v>186.93114199999999</v>
      </c>
      <c r="AP18" s="167">
        <v>147.66211699999999</v>
      </c>
      <c r="AQ18" s="167">
        <v>89.767303999999996</v>
      </c>
      <c r="AR18" s="167">
        <v>42.298817</v>
      </c>
      <c r="AS18" s="167">
        <v>74.136909000000003</v>
      </c>
      <c r="AT18" s="167">
        <v>204.898291</v>
      </c>
      <c r="AU18" s="167">
        <v>205.223206</v>
      </c>
      <c r="AV18" s="167">
        <v>64.951527999999996</v>
      </c>
      <c r="AW18" s="265">
        <f t="shared" si="24"/>
        <v>2107.8509600000002</v>
      </c>
      <c r="AX18" s="194">
        <f t="shared" si="18"/>
        <v>2107.8509600000002</v>
      </c>
      <c r="AY18" s="167">
        <v>93.080303999999998</v>
      </c>
      <c r="AZ18" s="167">
        <v>90.317995999999994</v>
      </c>
      <c r="BA18" s="167">
        <v>55.578251999999999</v>
      </c>
      <c r="BB18" s="167">
        <v>76.771911000000003</v>
      </c>
      <c r="BC18" s="167">
        <v>101.908393</v>
      </c>
      <c r="BD18" s="167">
        <v>254.034099</v>
      </c>
      <c r="BE18" s="167">
        <v>363.01710700000001</v>
      </c>
      <c r="BF18" s="167">
        <v>757.01381700000002</v>
      </c>
      <c r="BG18" s="167">
        <v>139.09155899999999</v>
      </c>
      <c r="BH18" s="167">
        <v>311.385446</v>
      </c>
      <c r="BI18" s="167">
        <v>393.92997700000001</v>
      </c>
      <c r="BJ18" s="167">
        <v>108.030908</v>
      </c>
      <c r="BK18" s="265">
        <v>2744.1597690000003</v>
      </c>
      <c r="BL18" s="194">
        <f t="shared" si="19"/>
        <v>417.656856</v>
      </c>
      <c r="BM18" s="166">
        <v>186.75436300000001</v>
      </c>
      <c r="BN18" s="166">
        <v>285.24985900000001</v>
      </c>
      <c r="BO18" s="166">
        <v>290.19514600000002</v>
      </c>
      <c r="BP18" s="166">
        <v>392.64744899999999</v>
      </c>
      <c r="BQ18" s="166">
        <v>275.14947999999998</v>
      </c>
      <c r="BR18" s="166">
        <v>442.01774499999999</v>
      </c>
      <c r="BS18" s="166">
        <v>946.78332</v>
      </c>
      <c r="BT18" s="166">
        <v>607.76331500000003</v>
      </c>
      <c r="BU18" s="166">
        <v>457.99689899999998</v>
      </c>
      <c r="BV18" s="166">
        <v>387.16279400000002</v>
      </c>
      <c r="BW18" s="166">
        <v>349.81286799999998</v>
      </c>
      <c r="BX18" s="166">
        <v>564.32870400000002</v>
      </c>
      <c r="BY18" s="194">
        <v>5185.8619419999995</v>
      </c>
      <c r="BZ18" s="194">
        <f t="shared" si="20"/>
        <v>1429.9962970000001</v>
      </c>
      <c r="CA18" s="166">
        <v>448.96835499999997</v>
      </c>
      <c r="CB18" s="166">
        <v>442.11828500000001</v>
      </c>
      <c r="CC18" s="166">
        <v>487.85693199999997</v>
      </c>
      <c r="CD18" s="166">
        <v>497.45792299999999</v>
      </c>
      <c r="CE18" s="166">
        <v>397.89497599999999</v>
      </c>
      <c r="CF18" s="194">
        <f t="shared" si="21"/>
        <v>2274.2964709999997</v>
      </c>
      <c r="CG18" s="290">
        <f t="shared" si="22"/>
        <v>444.53708548723057</v>
      </c>
      <c r="CH18" s="151">
        <f t="shared" si="23"/>
        <v>59.042123099987265</v>
      </c>
      <c r="CI18" s="152">
        <f t="shared" si="25"/>
        <v>17.44034723989369</v>
      </c>
      <c r="CK18"/>
      <c r="CL18" s="200"/>
    </row>
    <row r="19" spans="1:95" ht="15" x14ac:dyDescent="0.25">
      <c r="A19" s="5" t="s">
        <v>12</v>
      </c>
      <c r="B19" s="108">
        <v>117.523067</v>
      </c>
      <c r="C19" s="6">
        <v>196.81875525999999</v>
      </c>
      <c r="D19" s="6">
        <v>214.78843461000002</v>
      </c>
      <c r="E19" s="15">
        <v>333.62701178999998</v>
      </c>
      <c r="F19" s="187">
        <v>257.40771599999999</v>
      </c>
      <c r="G19" s="187">
        <v>287.57202699999999</v>
      </c>
      <c r="H19" s="159">
        <v>174.91940600000001</v>
      </c>
      <c r="I19" s="167">
        <v>47.219416000000002</v>
      </c>
      <c r="J19" s="167">
        <v>27.811693000000002</v>
      </c>
      <c r="K19" s="167">
        <v>13.946441999999999</v>
      </c>
      <c r="L19" s="167">
        <v>0</v>
      </c>
      <c r="M19" s="167">
        <v>0</v>
      </c>
      <c r="N19" s="167">
        <v>7.6120469999999996</v>
      </c>
      <c r="O19" s="167">
        <v>9.574465</v>
      </c>
      <c r="P19" s="167">
        <v>14.597277</v>
      </c>
      <c r="Q19" s="167">
        <v>17.821638</v>
      </c>
      <c r="R19" s="167">
        <v>12.451476</v>
      </c>
      <c r="S19" s="167">
        <v>13.948426</v>
      </c>
      <c r="T19" s="167">
        <v>9.9365260000000006</v>
      </c>
      <c r="U19" s="194">
        <f t="shared" si="14"/>
        <v>174.91940600000004</v>
      </c>
      <c r="V19" s="194">
        <f t="shared" si="15"/>
        <v>174.91940600000004</v>
      </c>
      <c r="W19" s="167">
        <v>16.156224999999999</v>
      </c>
      <c r="X19" s="167">
        <v>24.317798</v>
      </c>
      <c r="Y19" s="167">
        <v>18.579620999999999</v>
      </c>
      <c r="Z19" s="167">
        <v>10.319482000000001</v>
      </c>
      <c r="AA19" s="167">
        <v>19.862565</v>
      </c>
      <c r="AB19" s="167">
        <v>14.932759000000001</v>
      </c>
      <c r="AC19" s="167">
        <v>19.482984999999999</v>
      </c>
      <c r="AD19" s="167">
        <v>18.628655999999999</v>
      </c>
      <c r="AE19" s="167">
        <v>24.887597</v>
      </c>
      <c r="AF19" s="167">
        <v>20.49804</v>
      </c>
      <c r="AG19" s="167">
        <v>30.755828999999999</v>
      </c>
      <c r="AH19" s="167">
        <v>34.580916000000002</v>
      </c>
      <c r="AI19" s="197">
        <f t="shared" si="16"/>
        <v>253.00247300000004</v>
      </c>
      <c r="AJ19" s="197">
        <f t="shared" si="17"/>
        <v>253.00247300000004</v>
      </c>
      <c r="AK19" s="167">
        <v>25.024314</v>
      </c>
      <c r="AL19" s="167">
        <v>19.438842999999999</v>
      </c>
      <c r="AM19" s="167">
        <v>26.601267</v>
      </c>
      <c r="AN19" s="167">
        <v>51.394122000000003</v>
      </c>
      <c r="AO19" s="167">
        <v>26.514417999999999</v>
      </c>
      <c r="AP19" s="167">
        <v>64.782334000000006</v>
      </c>
      <c r="AQ19" s="167">
        <v>20.975542999999998</v>
      </c>
      <c r="AR19" s="167">
        <v>37.029086</v>
      </c>
      <c r="AS19" s="167">
        <v>37.929743999999999</v>
      </c>
      <c r="AT19" s="167">
        <v>35.586390999999999</v>
      </c>
      <c r="AU19" s="167">
        <v>37.459710999999999</v>
      </c>
      <c r="AV19" s="167">
        <v>47.292884000000001</v>
      </c>
      <c r="AW19" s="265">
        <f t="shared" si="24"/>
        <v>430.02865700000001</v>
      </c>
      <c r="AX19" s="194">
        <f t="shared" si="18"/>
        <v>430.02865700000001</v>
      </c>
      <c r="AY19" s="167">
        <v>26.941056</v>
      </c>
      <c r="AZ19" s="167">
        <v>51.569949000000001</v>
      </c>
      <c r="BA19" s="167">
        <v>37.406455000000001</v>
      </c>
      <c r="BB19" s="167">
        <v>13.503704000000001</v>
      </c>
      <c r="BC19" s="167">
        <v>36.267139</v>
      </c>
      <c r="BD19" s="167">
        <v>18.385262999999998</v>
      </c>
      <c r="BE19" s="167">
        <v>36.958781000000002</v>
      </c>
      <c r="BF19" s="167">
        <v>28.071196</v>
      </c>
      <c r="BG19" s="167">
        <v>21.740089000000001</v>
      </c>
      <c r="BH19" s="167">
        <v>31.136164000000001</v>
      </c>
      <c r="BI19" s="167">
        <v>29.404039000000001</v>
      </c>
      <c r="BJ19" s="167">
        <v>37.168813</v>
      </c>
      <c r="BK19" s="265">
        <v>368.55264800000003</v>
      </c>
      <c r="BL19" s="194">
        <f t="shared" si="19"/>
        <v>165.68830300000002</v>
      </c>
      <c r="BM19" s="166">
        <v>33.777701</v>
      </c>
      <c r="BN19" s="166">
        <v>16.591018999999999</v>
      </c>
      <c r="BO19" s="166">
        <v>31.299576999999999</v>
      </c>
      <c r="BP19" s="166">
        <v>26.647853999999999</v>
      </c>
      <c r="BQ19" s="166">
        <v>66.365881000000002</v>
      </c>
      <c r="BR19" s="166">
        <v>69.266178999999994</v>
      </c>
      <c r="BS19" s="166">
        <v>24.956928000000001</v>
      </c>
      <c r="BT19" s="166">
        <v>53.244318</v>
      </c>
      <c r="BU19" s="166">
        <v>32.726405999999997</v>
      </c>
      <c r="BV19" s="166">
        <v>62.602302000000002</v>
      </c>
      <c r="BW19" s="166">
        <v>31.821985999999999</v>
      </c>
      <c r="BX19" s="166">
        <v>36.467129999999997</v>
      </c>
      <c r="BY19" s="194">
        <v>485.76728099999997</v>
      </c>
      <c r="BZ19" s="194">
        <f t="shared" si="20"/>
        <v>174.68203199999999</v>
      </c>
      <c r="CA19" s="166">
        <v>24.066299999999998</v>
      </c>
      <c r="CB19" s="166">
        <v>63.892575999999998</v>
      </c>
      <c r="CC19" s="166">
        <v>46.478490999999998</v>
      </c>
      <c r="CD19" s="166">
        <v>42.661735</v>
      </c>
      <c r="CE19" s="166">
        <v>42.656443000000003</v>
      </c>
      <c r="CF19" s="194">
        <f t="shared" si="21"/>
        <v>219.75554499999998</v>
      </c>
      <c r="CG19" s="290">
        <f t="shared" si="22"/>
        <v>32.631900394320503</v>
      </c>
      <c r="CH19" s="151">
        <f t="shared" si="23"/>
        <v>25.803176482398598</v>
      </c>
      <c r="CI19" s="152">
        <f t="shared" si="25"/>
        <v>1.6851861934283781</v>
      </c>
      <c r="CK19"/>
      <c r="CL19" s="200"/>
    </row>
    <row r="20" spans="1:95" ht="15" x14ac:dyDescent="0.25">
      <c r="A20" s="5" t="s">
        <v>1</v>
      </c>
      <c r="B20" s="108">
        <v>342.46071000000001</v>
      </c>
      <c r="C20" s="6">
        <v>681.09614099999999</v>
      </c>
      <c r="D20" s="6">
        <v>761.68164151000008</v>
      </c>
      <c r="E20" s="15">
        <v>624.80630699999995</v>
      </c>
      <c r="F20" s="187">
        <v>1410.0130246599911</v>
      </c>
      <c r="G20" s="187">
        <v>1157.2691980000018</v>
      </c>
      <c r="H20" s="159">
        <v>702.80378299999995</v>
      </c>
      <c r="I20" s="167">
        <v>184.23490200000001</v>
      </c>
      <c r="J20" s="167">
        <v>61.269886</v>
      </c>
      <c r="K20" s="167">
        <v>36.718468000000001</v>
      </c>
      <c r="L20" s="167">
        <v>49.358933</v>
      </c>
      <c r="M20" s="167">
        <v>40.143261000000003</v>
      </c>
      <c r="N20" s="167">
        <v>13.605596</v>
      </c>
      <c r="O20" s="167">
        <v>33.581747</v>
      </c>
      <c r="P20" s="167">
        <v>33.710281000000002</v>
      </c>
      <c r="Q20" s="167">
        <v>55.839215000000003</v>
      </c>
      <c r="R20" s="167">
        <v>99.485820000000004</v>
      </c>
      <c r="S20" s="167">
        <v>42.495105000000002</v>
      </c>
      <c r="T20" s="167">
        <v>52.360568999999998</v>
      </c>
      <c r="U20" s="194">
        <f t="shared" si="14"/>
        <v>702.80378300000007</v>
      </c>
      <c r="V20" s="194">
        <f t="shared" si="15"/>
        <v>702.80378300000007</v>
      </c>
      <c r="W20" s="167">
        <v>70.447145000000006</v>
      </c>
      <c r="X20" s="167">
        <v>59.580984999999998</v>
      </c>
      <c r="Y20" s="167">
        <v>51.303365999999997</v>
      </c>
      <c r="Z20" s="167">
        <v>77.402107000000001</v>
      </c>
      <c r="AA20" s="167">
        <v>134.920828</v>
      </c>
      <c r="AB20" s="167">
        <v>350.90699699999999</v>
      </c>
      <c r="AC20" s="167">
        <v>30.418267</v>
      </c>
      <c r="AD20" s="167">
        <v>61.401350999999998</v>
      </c>
      <c r="AE20" s="167">
        <v>35.764915999999999</v>
      </c>
      <c r="AF20" s="167">
        <v>45.165948</v>
      </c>
      <c r="AG20" s="167">
        <v>96.345344999999995</v>
      </c>
      <c r="AH20" s="167">
        <v>77.763525999999999</v>
      </c>
      <c r="AI20" s="197">
        <f t="shared" si="16"/>
        <v>1091.4207809999998</v>
      </c>
      <c r="AJ20" s="197">
        <f t="shared" si="17"/>
        <v>1091.4207809999998</v>
      </c>
      <c r="AK20" s="167">
        <v>300.86339900000002</v>
      </c>
      <c r="AL20" s="167">
        <v>98.534175000000005</v>
      </c>
      <c r="AM20" s="167">
        <v>143.969314</v>
      </c>
      <c r="AN20" s="167">
        <v>193.041482</v>
      </c>
      <c r="AO20" s="167">
        <v>185.560688</v>
      </c>
      <c r="AP20" s="167">
        <v>258.15243099999998</v>
      </c>
      <c r="AQ20" s="167">
        <v>101.68147999999999</v>
      </c>
      <c r="AR20" s="167">
        <v>178.640759</v>
      </c>
      <c r="AS20" s="167">
        <v>120.86414600000001</v>
      </c>
      <c r="AT20" s="167">
        <v>39.532943000000003</v>
      </c>
      <c r="AU20" s="167">
        <v>313.508329</v>
      </c>
      <c r="AV20" s="167">
        <v>168.86578299999999</v>
      </c>
      <c r="AW20" s="265">
        <f t="shared" si="24"/>
        <v>2103.2149290000002</v>
      </c>
      <c r="AX20" s="194">
        <f t="shared" si="18"/>
        <v>2103.2149290000002</v>
      </c>
      <c r="AY20" s="167">
        <v>244.16655399999999</v>
      </c>
      <c r="AZ20" s="167">
        <v>286.71846299999999</v>
      </c>
      <c r="BA20" s="167">
        <v>144.99113199999999</v>
      </c>
      <c r="BB20" s="167">
        <v>151.008183</v>
      </c>
      <c r="BC20" s="167">
        <v>111.24862899999999</v>
      </c>
      <c r="BD20" s="167">
        <v>104.52361399999999</v>
      </c>
      <c r="BE20" s="167">
        <v>125.494117</v>
      </c>
      <c r="BF20" s="167">
        <v>401.346812</v>
      </c>
      <c r="BG20" s="167">
        <v>653.33040100000005</v>
      </c>
      <c r="BH20" s="167">
        <v>570.68312700000001</v>
      </c>
      <c r="BI20" s="167">
        <v>737.98211600000002</v>
      </c>
      <c r="BJ20" s="167">
        <v>469.622567</v>
      </c>
      <c r="BK20" s="265">
        <v>4001.1157150000004</v>
      </c>
      <c r="BL20" s="194">
        <f t="shared" si="19"/>
        <v>938.13296100000002</v>
      </c>
      <c r="BM20" s="166">
        <v>434.41763600000002</v>
      </c>
      <c r="BN20" s="166">
        <v>1024.108205</v>
      </c>
      <c r="BO20" s="166">
        <v>798.39821800000004</v>
      </c>
      <c r="BP20" s="166">
        <v>621.14343299999996</v>
      </c>
      <c r="BQ20" s="166">
        <v>845.86395700000003</v>
      </c>
      <c r="BR20" s="166">
        <v>655.33471099999997</v>
      </c>
      <c r="BS20" s="166">
        <v>342.21224799999999</v>
      </c>
      <c r="BT20" s="166">
        <v>303.81528600000001</v>
      </c>
      <c r="BU20" s="166">
        <v>244.784109</v>
      </c>
      <c r="BV20" s="166">
        <v>333.327065</v>
      </c>
      <c r="BW20" s="166">
        <v>315.58756399999999</v>
      </c>
      <c r="BX20" s="166">
        <v>400.55967700000002</v>
      </c>
      <c r="BY20" s="194">
        <v>6319.5521090000011</v>
      </c>
      <c r="BZ20" s="194">
        <f t="shared" si="20"/>
        <v>3723.9314490000002</v>
      </c>
      <c r="CA20" s="166">
        <v>441.181826</v>
      </c>
      <c r="CB20" s="166">
        <v>616.25187200000005</v>
      </c>
      <c r="CC20" s="166">
        <v>683.44364700000006</v>
      </c>
      <c r="CD20" s="166">
        <v>382.81996600000002</v>
      </c>
      <c r="CE20" s="166">
        <v>981.41618700000004</v>
      </c>
      <c r="CF20" s="194">
        <f t="shared" si="21"/>
        <v>3105.1134979999997</v>
      </c>
      <c r="CG20" s="290">
        <f t="shared" si="22"/>
        <v>230.9886366949641</v>
      </c>
      <c r="CH20" s="151">
        <f t="shared" si="23"/>
        <v>-16.617329278877399</v>
      </c>
      <c r="CI20" s="152">
        <f t="shared" si="25"/>
        <v>23.811432816667701</v>
      </c>
      <c r="CK20"/>
      <c r="CL20" s="200"/>
    </row>
    <row r="21" spans="1:95" s="42" customFormat="1" ht="15" x14ac:dyDescent="0.25">
      <c r="A21" s="8" t="s">
        <v>2</v>
      </c>
      <c r="B21" s="109">
        <v>18859.940530999997</v>
      </c>
      <c r="C21" s="9">
        <v>30728.640991740001</v>
      </c>
      <c r="D21" s="9">
        <v>35172.269826299998</v>
      </c>
      <c r="E21" s="16">
        <v>33969.45690936</v>
      </c>
      <c r="F21" s="188">
        <v>32726.384586309996</v>
      </c>
      <c r="G21" s="188">
        <v>38952.404584000004</v>
      </c>
      <c r="H21" s="161">
        <v>35504.318630000002</v>
      </c>
      <c r="I21" s="171">
        <f>SUM(I14:I20)</f>
        <v>3284.8815090000003</v>
      </c>
      <c r="J21" s="171">
        <f t="shared" ref="J21:T21" si="26">SUM(J14:J20)</f>
        <v>2165.7369490000001</v>
      </c>
      <c r="K21" s="171">
        <f t="shared" si="26"/>
        <v>3307.3283419999998</v>
      </c>
      <c r="L21" s="171">
        <f t="shared" si="26"/>
        <v>3610.3282289999997</v>
      </c>
      <c r="M21" s="171">
        <f t="shared" si="26"/>
        <v>3669.2607760000001</v>
      </c>
      <c r="N21" s="171">
        <f t="shared" si="26"/>
        <v>4215.4652900000001</v>
      </c>
      <c r="O21" s="171">
        <f t="shared" si="26"/>
        <v>3617.7398040000003</v>
      </c>
      <c r="P21" s="171">
        <f t="shared" si="26"/>
        <v>2356.4002840000003</v>
      </c>
      <c r="Q21" s="171">
        <f t="shared" si="26"/>
        <v>2620.5657589999996</v>
      </c>
      <c r="R21" s="171">
        <f t="shared" si="26"/>
        <v>2186.7025840000001</v>
      </c>
      <c r="S21" s="171">
        <f t="shared" si="26"/>
        <v>1991.8854149999997</v>
      </c>
      <c r="T21" s="171">
        <f t="shared" si="26"/>
        <v>2478.0236889999996</v>
      </c>
      <c r="U21" s="195">
        <f t="shared" si="14"/>
        <v>35504.318630000002</v>
      </c>
      <c r="V21" s="195">
        <f t="shared" si="15"/>
        <v>35504.318630000002</v>
      </c>
      <c r="W21" s="171">
        <f>SUM(W14:W20)</f>
        <v>2329.362607</v>
      </c>
      <c r="X21" s="171">
        <f t="shared" ref="X21:AH21" si="27">SUM(X14:X20)</f>
        <v>1090.583918</v>
      </c>
      <c r="Y21" s="171">
        <f t="shared" si="27"/>
        <v>1440.6255830000002</v>
      </c>
      <c r="Z21" s="171">
        <f t="shared" si="27"/>
        <v>1678.7050350000004</v>
      </c>
      <c r="AA21" s="171">
        <f t="shared" si="27"/>
        <v>2019.3767120000002</v>
      </c>
      <c r="AB21" s="171">
        <f t="shared" si="27"/>
        <v>2239.2995980000001</v>
      </c>
      <c r="AC21" s="171">
        <f t="shared" si="27"/>
        <v>3034.7231880000004</v>
      </c>
      <c r="AD21" s="171">
        <f t="shared" si="27"/>
        <v>3014.0241279999996</v>
      </c>
      <c r="AE21" s="171">
        <f t="shared" si="27"/>
        <v>1961.8446870000002</v>
      </c>
      <c r="AF21" s="171">
        <f t="shared" si="27"/>
        <v>2203.7120199999999</v>
      </c>
      <c r="AG21" s="171">
        <f t="shared" si="27"/>
        <v>1937.0689839999998</v>
      </c>
      <c r="AH21" s="171">
        <f t="shared" si="27"/>
        <v>2130.6912350000002</v>
      </c>
      <c r="AI21" s="198">
        <f t="shared" si="16"/>
        <v>25080.017695000002</v>
      </c>
      <c r="AJ21" s="198">
        <f t="shared" si="17"/>
        <v>25080.017695000002</v>
      </c>
      <c r="AK21" s="171">
        <f>SUM(AK14:AK20)</f>
        <v>1784.482219</v>
      </c>
      <c r="AL21" s="171">
        <f t="shared" ref="AL21:AR21" si="28">SUM(AL14:AL20)</f>
        <v>1679.229327</v>
      </c>
      <c r="AM21" s="171">
        <f t="shared" si="28"/>
        <v>1704.272469</v>
      </c>
      <c r="AN21" s="171">
        <f t="shared" si="28"/>
        <v>2349.6831050000001</v>
      </c>
      <c r="AO21" s="171">
        <f t="shared" si="28"/>
        <v>2487.2993369999999</v>
      </c>
      <c r="AP21" s="171">
        <f t="shared" si="28"/>
        <v>2039.7636030000001</v>
      </c>
      <c r="AQ21" s="171">
        <f t="shared" si="28"/>
        <v>1451.91337</v>
      </c>
      <c r="AR21" s="171">
        <f t="shared" si="28"/>
        <v>1430.3579800000002</v>
      </c>
      <c r="AS21" s="171">
        <v>1409.21488</v>
      </c>
      <c r="AT21" s="171">
        <v>1651.286212</v>
      </c>
      <c r="AU21" s="171">
        <v>2234.6483170000001</v>
      </c>
      <c r="AV21" s="171">
        <v>1442.0204409999999</v>
      </c>
      <c r="AW21" s="266">
        <f>SUM(AK21:AV21)</f>
        <v>21664.171259999999</v>
      </c>
      <c r="AX21" s="195">
        <f t="shared" si="18"/>
        <v>21664.171259999999</v>
      </c>
      <c r="AY21" s="171">
        <v>1517.7214719999999</v>
      </c>
      <c r="AZ21" s="171">
        <v>1513.7601239999999</v>
      </c>
      <c r="BA21" s="171">
        <v>1236.869778</v>
      </c>
      <c r="BB21" s="171">
        <v>1022.3878110000001</v>
      </c>
      <c r="BC21" s="171">
        <v>1902.0330280000001</v>
      </c>
      <c r="BD21" s="171">
        <v>1936.439069</v>
      </c>
      <c r="BE21" s="171">
        <v>2423.3148209999999</v>
      </c>
      <c r="BF21" s="171">
        <v>3239.1160239999999</v>
      </c>
      <c r="BG21" s="171">
        <v>2160.5218839999998</v>
      </c>
      <c r="BH21" s="171">
        <v>3450.5076020000001</v>
      </c>
      <c r="BI21" s="171">
        <v>3661.5109940000002</v>
      </c>
      <c r="BJ21" s="171">
        <v>2669.5586709999998</v>
      </c>
      <c r="BK21" s="266">
        <v>26733.741278000001</v>
      </c>
      <c r="BL21" s="195">
        <f>SUM(AY21:BC21)</f>
        <v>7192.7722130000002</v>
      </c>
      <c r="BM21" s="172">
        <v>2808.4832590000001</v>
      </c>
      <c r="BN21" s="172">
        <v>3503.5349019999999</v>
      </c>
      <c r="BO21" s="172">
        <v>2981.8891359999998</v>
      </c>
      <c r="BP21" s="172">
        <v>2963.4316939999999</v>
      </c>
      <c r="BQ21" s="172">
        <v>3022.7575390000002</v>
      </c>
      <c r="BR21" s="172">
        <v>4092.2245090000001</v>
      </c>
      <c r="BS21" s="172">
        <v>2637.1736080000001</v>
      </c>
      <c r="BT21" s="172">
        <v>2671.3317010000001</v>
      </c>
      <c r="BU21" s="172">
        <v>1797.821649</v>
      </c>
      <c r="BV21" s="172">
        <v>2954.6067360000002</v>
      </c>
      <c r="BW21" s="172">
        <v>4306.8782179999998</v>
      </c>
      <c r="BX21" s="172">
        <v>2931.6025330000002</v>
      </c>
      <c r="BY21" s="195">
        <v>36671.735484000004</v>
      </c>
      <c r="BZ21" s="195">
        <f>SUM(BM21:BQ21)</f>
        <v>15280.096530000001</v>
      </c>
      <c r="CA21" s="172">
        <v>3491.7753290000001</v>
      </c>
      <c r="CB21" s="172">
        <v>2443.7389840000001</v>
      </c>
      <c r="CC21" s="172">
        <v>2564.7210730000002</v>
      </c>
      <c r="CD21" s="172">
        <v>1870.082666</v>
      </c>
      <c r="CE21" s="172">
        <v>2670.1130800000001</v>
      </c>
      <c r="CF21" s="195">
        <f t="shared" si="21"/>
        <v>13040.431132000002</v>
      </c>
      <c r="CG21" s="291">
        <f t="shared" si="22"/>
        <v>81.299097842013097</v>
      </c>
      <c r="CH21" s="153">
        <f t="shared" si="23"/>
        <v>-14.657403463405993</v>
      </c>
      <c r="CI21" s="154">
        <f>+CF21/CF$21*100</f>
        <v>100</v>
      </c>
      <c r="CJ21" s="114"/>
      <c r="CL21" s="200"/>
    </row>
    <row r="22" spans="1:95" x14ac:dyDescent="0.2">
      <c r="A22" s="11"/>
      <c r="B22" s="98"/>
      <c r="C22" s="17"/>
      <c r="D22" s="17"/>
      <c r="E22" s="17"/>
      <c r="F22" s="103"/>
      <c r="G22" s="103"/>
      <c r="H22" s="98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293"/>
      <c r="AX22" s="29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98"/>
      <c r="CH22" s="119"/>
      <c r="CI22" s="119"/>
    </row>
    <row r="23" spans="1:95" x14ac:dyDescent="0.2">
      <c r="A23" s="13" t="s">
        <v>168</v>
      </c>
      <c r="B23" s="110"/>
      <c r="C23" s="18"/>
      <c r="D23" s="14"/>
      <c r="E23" s="14"/>
      <c r="F23" s="102"/>
      <c r="G23" s="102"/>
      <c r="H23" s="97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97"/>
      <c r="CH23" s="102"/>
      <c r="CI23" s="102"/>
    </row>
    <row r="24" spans="1:95" ht="31.5" customHeight="1" x14ac:dyDescent="0.2">
      <c r="A24" s="4" t="s">
        <v>5</v>
      </c>
      <c r="B24" s="107">
        <v>2014</v>
      </c>
      <c r="C24" s="4" t="s">
        <v>64</v>
      </c>
      <c r="D24" s="4" t="s">
        <v>63</v>
      </c>
      <c r="E24" s="4">
        <v>2017</v>
      </c>
      <c r="F24" s="186">
        <v>2018</v>
      </c>
      <c r="G24" s="186">
        <v>2019</v>
      </c>
      <c r="H24" s="107">
        <v>2020</v>
      </c>
      <c r="I24" s="95" t="s">
        <v>129</v>
      </c>
      <c r="J24" s="95" t="s">
        <v>130</v>
      </c>
      <c r="K24" s="95" t="s">
        <v>131</v>
      </c>
      <c r="L24" s="95" t="s">
        <v>132</v>
      </c>
      <c r="M24" s="95" t="s">
        <v>133</v>
      </c>
      <c r="N24" s="95" t="s">
        <v>134</v>
      </c>
      <c r="O24" s="95" t="s">
        <v>135</v>
      </c>
      <c r="P24" s="95" t="s">
        <v>136</v>
      </c>
      <c r="Q24" s="95" t="s">
        <v>137</v>
      </c>
      <c r="R24" s="95" t="s">
        <v>138</v>
      </c>
      <c r="S24" s="95" t="s">
        <v>139</v>
      </c>
      <c r="T24" s="95" t="s">
        <v>140</v>
      </c>
      <c r="U24" s="193">
        <v>2020</v>
      </c>
      <c r="V24" s="193" t="s">
        <v>146</v>
      </c>
      <c r="W24" s="95" t="s">
        <v>117</v>
      </c>
      <c r="X24" s="95" t="s">
        <v>118</v>
      </c>
      <c r="Y24" s="95" t="s">
        <v>119</v>
      </c>
      <c r="Z24" s="95" t="s">
        <v>120</v>
      </c>
      <c r="AA24" s="95" t="s">
        <v>121</v>
      </c>
      <c r="AB24" s="95" t="s">
        <v>122</v>
      </c>
      <c r="AC24" s="95" t="s">
        <v>123</v>
      </c>
      <c r="AD24" s="95" t="s">
        <v>124</v>
      </c>
      <c r="AE24" s="95" t="s">
        <v>125</v>
      </c>
      <c r="AF24" s="95" t="s">
        <v>126</v>
      </c>
      <c r="AG24" s="95" t="s">
        <v>127</v>
      </c>
      <c r="AH24" s="95" t="s">
        <v>128</v>
      </c>
      <c r="AI24" s="193">
        <v>2021</v>
      </c>
      <c r="AJ24" s="193" t="s">
        <v>162</v>
      </c>
      <c r="AK24" s="95" t="s">
        <v>116</v>
      </c>
      <c r="AL24" s="95" t="s">
        <v>115</v>
      </c>
      <c r="AM24" s="95" t="s">
        <v>114</v>
      </c>
      <c r="AN24" s="95" t="s">
        <v>113</v>
      </c>
      <c r="AO24" s="95" t="s">
        <v>112</v>
      </c>
      <c r="AP24" s="95" t="s">
        <v>145</v>
      </c>
      <c r="AQ24" s="95" t="s">
        <v>111</v>
      </c>
      <c r="AR24" s="95" t="s">
        <v>110</v>
      </c>
      <c r="AS24" s="95" t="s">
        <v>141</v>
      </c>
      <c r="AT24" s="95" t="s">
        <v>144</v>
      </c>
      <c r="AU24" s="95" t="s">
        <v>142</v>
      </c>
      <c r="AV24" s="95" t="s">
        <v>143</v>
      </c>
      <c r="AW24" s="193">
        <v>2022</v>
      </c>
      <c r="AX24" s="193" t="s">
        <v>187</v>
      </c>
      <c r="AY24" s="95" t="s">
        <v>147</v>
      </c>
      <c r="AZ24" s="95" t="s">
        <v>148</v>
      </c>
      <c r="BA24" s="95" t="s">
        <v>149</v>
      </c>
      <c r="BB24" s="95" t="s">
        <v>150</v>
      </c>
      <c r="BC24" s="95" t="s">
        <v>151</v>
      </c>
      <c r="BD24" s="95" t="s">
        <v>152</v>
      </c>
      <c r="BE24" s="95" t="s">
        <v>155</v>
      </c>
      <c r="BF24" s="95" t="s">
        <v>156</v>
      </c>
      <c r="BG24" s="95" t="s">
        <v>158</v>
      </c>
      <c r="BH24" s="95" t="s">
        <v>159</v>
      </c>
      <c r="BI24" s="95" t="s">
        <v>160</v>
      </c>
      <c r="BJ24" s="95" t="s">
        <v>161</v>
      </c>
      <c r="BK24" s="193">
        <v>2023</v>
      </c>
      <c r="BL24" s="193" t="s">
        <v>205</v>
      </c>
      <c r="BM24" s="95" t="s">
        <v>170</v>
      </c>
      <c r="BN24" s="95" t="s">
        <v>171</v>
      </c>
      <c r="BO24" s="95" t="s">
        <v>172</v>
      </c>
      <c r="BP24" s="95" t="s">
        <v>174</v>
      </c>
      <c r="BQ24" s="95" t="s">
        <v>173</v>
      </c>
      <c r="BR24" s="95" t="s">
        <v>175</v>
      </c>
      <c r="BS24" s="95" t="s">
        <v>176</v>
      </c>
      <c r="BT24" s="95" t="s">
        <v>177</v>
      </c>
      <c r="BU24" s="95" t="s">
        <v>179</v>
      </c>
      <c r="BV24" s="95" t="s">
        <v>180</v>
      </c>
      <c r="BW24" s="95" t="s">
        <v>185</v>
      </c>
      <c r="BX24" s="95" t="s">
        <v>186</v>
      </c>
      <c r="BY24" s="193">
        <v>2024</v>
      </c>
      <c r="BZ24" s="193" t="s">
        <v>204</v>
      </c>
      <c r="CA24" s="95" t="s">
        <v>188</v>
      </c>
      <c r="CB24" s="95" t="s">
        <v>198</v>
      </c>
      <c r="CC24" s="95" t="s">
        <v>199</v>
      </c>
      <c r="CD24" s="95" t="s">
        <v>201</v>
      </c>
      <c r="CE24" s="95" t="s">
        <v>202</v>
      </c>
      <c r="CF24" s="193" t="s">
        <v>203</v>
      </c>
      <c r="CG24" s="309" t="s">
        <v>189</v>
      </c>
      <c r="CH24" s="310" t="s">
        <v>190</v>
      </c>
      <c r="CI24" s="165" t="s">
        <v>6</v>
      </c>
    </row>
    <row r="25" spans="1:95" ht="15.75" x14ac:dyDescent="0.2">
      <c r="A25" s="5" t="s">
        <v>109</v>
      </c>
      <c r="B25" s="111" t="s">
        <v>17</v>
      </c>
      <c r="C25" s="19" t="s">
        <v>17</v>
      </c>
      <c r="D25" s="19" t="s">
        <v>17</v>
      </c>
      <c r="E25" s="19" t="s">
        <v>17</v>
      </c>
      <c r="F25" s="189" t="s">
        <v>17</v>
      </c>
      <c r="G25" s="189" t="s">
        <v>17</v>
      </c>
      <c r="H25" s="163" t="s">
        <v>17</v>
      </c>
      <c r="I25" s="155" t="s">
        <v>17</v>
      </c>
      <c r="J25" s="155" t="s">
        <v>17</v>
      </c>
      <c r="K25" s="155" t="s">
        <v>17</v>
      </c>
      <c r="L25" s="155" t="s">
        <v>17</v>
      </c>
      <c r="M25" s="155" t="s">
        <v>17</v>
      </c>
      <c r="N25" s="155" t="s">
        <v>17</v>
      </c>
      <c r="O25" s="155" t="s">
        <v>17</v>
      </c>
      <c r="P25" s="155" t="s">
        <v>17</v>
      </c>
      <c r="Q25" s="155" t="s">
        <v>17</v>
      </c>
      <c r="R25" s="155" t="s">
        <v>17</v>
      </c>
      <c r="S25" s="155" t="s">
        <v>17</v>
      </c>
      <c r="T25" s="155" t="s">
        <v>17</v>
      </c>
      <c r="U25" s="196" t="s">
        <v>17</v>
      </c>
      <c r="V25" s="196" t="s">
        <v>17</v>
      </c>
      <c r="W25" s="155" t="s">
        <v>17</v>
      </c>
      <c r="X25" s="155" t="s">
        <v>17</v>
      </c>
      <c r="Y25" s="155" t="s">
        <v>17</v>
      </c>
      <c r="Z25" s="155" t="s">
        <v>17</v>
      </c>
      <c r="AA25" s="155" t="s">
        <v>17</v>
      </c>
      <c r="AB25" s="155" t="s">
        <v>17</v>
      </c>
      <c r="AC25" s="155" t="s">
        <v>17</v>
      </c>
      <c r="AD25" s="155" t="s">
        <v>17</v>
      </c>
      <c r="AE25" s="155" t="s">
        <v>17</v>
      </c>
      <c r="AF25" s="155" t="s">
        <v>17</v>
      </c>
      <c r="AG25" s="155" t="s">
        <v>17</v>
      </c>
      <c r="AH25" s="155" t="s">
        <v>17</v>
      </c>
      <c r="AI25" s="196" t="s">
        <v>17</v>
      </c>
      <c r="AJ25" s="196" t="s">
        <v>17</v>
      </c>
      <c r="AK25" s="155" t="s">
        <v>17</v>
      </c>
      <c r="AL25" s="155" t="s">
        <v>17</v>
      </c>
      <c r="AM25" s="155" t="s">
        <v>17</v>
      </c>
      <c r="AN25" s="155" t="s">
        <v>17</v>
      </c>
      <c r="AO25" s="155" t="s">
        <v>17</v>
      </c>
      <c r="AP25" s="155" t="s">
        <v>17</v>
      </c>
      <c r="AQ25" s="155" t="s">
        <v>17</v>
      </c>
      <c r="AR25" s="155" t="s">
        <v>17</v>
      </c>
      <c r="AS25" s="155" t="s">
        <v>17</v>
      </c>
      <c r="AT25" s="155" t="s">
        <v>17</v>
      </c>
      <c r="AU25" s="155" t="s">
        <v>17</v>
      </c>
      <c r="AV25" s="155" t="s">
        <v>17</v>
      </c>
      <c r="AW25" s="196" t="s">
        <v>17</v>
      </c>
      <c r="AX25" s="196" t="s">
        <v>17</v>
      </c>
      <c r="AY25" s="155" t="s">
        <v>17</v>
      </c>
      <c r="AZ25" s="155" t="s">
        <v>17</v>
      </c>
      <c r="BA25" s="155" t="s">
        <v>17</v>
      </c>
      <c r="BB25" s="155" t="s">
        <v>17</v>
      </c>
      <c r="BC25" s="155" t="s">
        <v>17</v>
      </c>
      <c r="BD25" s="155" t="s">
        <v>17</v>
      </c>
      <c r="BE25" s="155" t="s">
        <v>17</v>
      </c>
      <c r="BF25" s="155" t="s">
        <v>17</v>
      </c>
      <c r="BG25" s="155" t="s">
        <v>17</v>
      </c>
      <c r="BH25" s="155" t="s">
        <v>17</v>
      </c>
      <c r="BI25" s="155" t="s">
        <v>17</v>
      </c>
      <c r="BJ25" s="155" t="s">
        <v>17</v>
      </c>
      <c r="BK25" s="196" t="s">
        <v>17</v>
      </c>
      <c r="BL25" s="196" t="s">
        <v>17</v>
      </c>
      <c r="BM25" s="155" t="s">
        <v>17</v>
      </c>
      <c r="BN25" s="155" t="s">
        <v>17</v>
      </c>
      <c r="BO25" s="155" t="s">
        <v>17</v>
      </c>
      <c r="BP25" s="155" t="s">
        <v>17</v>
      </c>
      <c r="BQ25" s="155" t="s">
        <v>17</v>
      </c>
      <c r="BR25" s="155" t="s">
        <v>17</v>
      </c>
      <c r="BS25" s="155" t="s">
        <v>17</v>
      </c>
      <c r="BT25" s="155" t="s">
        <v>17</v>
      </c>
      <c r="BU25" s="155" t="s">
        <v>17</v>
      </c>
      <c r="BV25" s="155" t="s">
        <v>17</v>
      </c>
      <c r="BW25" s="155" t="s">
        <v>17</v>
      </c>
      <c r="BX25" s="155" t="s">
        <v>17</v>
      </c>
      <c r="BY25" s="196" t="s">
        <v>17</v>
      </c>
      <c r="BZ25" s="196" t="s">
        <v>17</v>
      </c>
      <c r="CA25" s="155" t="s">
        <v>17</v>
      </c>
      <c r="CB25" s="155" t="s">
        <v>17</v>
      </c>
      <c r="CC25" s="155" t="s">
        <v>17</v>
      </c>
      <c r="CD25" s="155" t="s">
        <v>17</v>
      </c>
      <c r="CE25" s="155" t="s">
        <v>17</v>
      </c>
      <c r="CF25" s="196" t="s">
        <v>17</v>
      </c>
      <c r="CG25" s="120" t="s">
        <v>17</v>
      </c>
      <c r="CH25" s="120" t="s">
        <v>17</v>
      </c>
      <c r="CI25" s="120" t="s">
        <v>17</v>
      </c>
      <c r="CJ25"/>
      <c r="CL25"/>
      <c r="CQ25" s="1"/>
    </row>
    <row r="26" spans="1:95" x14ac:dyDescent="0.2">
      <c r="A26" s="5" t="s">
        <v>18</v>
      </c>
      <c r="B26" s="108">
        <v>2001.2790000000002</v>
      </c>
      <c r="C26" s="20">
        <v>1340.8768500000001</v>
      </c>
      <c r="D26" s="6">
        <v>1666.9001240000002</v>
      </c>
      <c r="E26" s="15">
        <v>1844.4907499999999</v>
      </c>
      <c r="F26" s="187">
        <v>1983.8250300000002</v>
      </c>
      <c r="G26" s="187">
        <v>2115.2169400000002</v>
      </c>
      <c r="H26" s="159">
        <v>1780.5468000000001</v>
      </c>
      <c r="I26" s="168">
        <v>116.55954000000001</v>
      </c>
      <c r="J26" s="168">
        <v>123.31506000000003</v>
      </c>
      <c r="K26" s="168">
        <v>92.634080000000012</v>
      </c>
      <c r="L26" s="168">
        <v>18.788740000000001</v>
      </c>
      <c r="M26" s="168">
        <v>80.374049999999983</v>
      </c>
      <c r="N26" s="168">
        <v>212.70761999999996</v>
      </c>
      <c r="O26" s="168">
        <v>212.32893999999999</v>
      </c>
      <c r="P26" s="168">
        <v>213.05392000000001</v>
      </c>
      <c r="Q26" s="168">
        <v>118.59023000000002</v>
      </c>
      <c r="R26" s="168">
        <v>126.38591999999998</v>
      </c>
      <c r="S26" s="168">
        <v>232.83534999999998</v>
      </c>
      <c r="T26" s="168">
        <v>232.97335000000001</v>
      </c>
      <c r="U26" s="194">
        <f t="shared" ref="U26:U36" si="29">SUM(I26:T26)</f>
        <v>1780.5467999999998</v>
      </c>
      <c r="V26" s="194">
        <f t="shared" ref="V26:V36" si="30">SUM(I26:T26)</f>
        <v>1780.5467999999998</v>
      </c>
      <c r="W26" s="169">
        <v>286.34131999999994</v>
      </c>
      <c r="X26" s="169">
        <v>291.65354000000002</v>
      </c>
      <c r="Y26" s="169">
        <v>280.90350000000001</v>
      </c>
      <c r="Z26" s="169">
        <v>188.70209999999997</v>
      </c>
      <c r="AA26" s="169">
        <v>116.10629000000003</v>
      </c>
      <c r="AB26" s="169">
        <v>240.00656999999998</v>
      </c>
      <c r="AC26" s="169">
        <v>536.63618000000008</v>
      </c>
      <c r="AD26" s="169">
        <v>515.09307000000001</v>
      </c>
      <c r="AE26" s="169">
        <v>821.96400000000006</v>
      </c>
      <c r="AF26" s="169">
        <v>506.33773000000008</v>
      </c>
      <c r="AG26" s="169">
        <v>565.09161000000006</v>
      </c>
      <c r="AH26" s="169">
        <v>398.11583000000002</v>
      </c>
      <c r="AI26" s="197">
        <f t="shared" ref="AI26:AI36" si="31">SUM(W26:AH26)</f>
        <v>4746.9517400000004</v>
      </c>
      <c r="AJ26" s="197">
        <f t="shared" ref="AJ26:AJ36" si="32">SUM(W26:AH26)</f>
        <v>4746.9517400000004</v>
      </c>
      <c r="AK26" s="169">
        <v>441.90068999999994</v>
      </c>
      <c r="AL26" s="169">
        <v>424.01449999999994</v>
      </c>
      <c r="AM26" s="169">
        <v>463.43900000000002</v>
      </c>
      <c r="AN26" s="169">
        <v>454.82281999999992</v>
      </c>
      <c r="AO26" s="169">
        <v>305.68317000000002</v>
      </c>
      <c r="AP26" s="169">
        <v>973.97224000000017</v>
      </c>
      <c r="AQ26" s="169">
        <v>731.13979999999981</v>
      </c>
      <c r="AR26" s="169">
        <v>482.18405000000001</v>
      </c>
      <c r="AS26" s="169">
        <v>375.57033000000007</v>
      </c>
      <c r="AT26" s="169">
        <v>288.42036999999999</v>
      </c>
      <c r="AU26" s="169">
        <v>295.19425000000001</v>
      </c>
      <c r="AV26" s="169">
        <v>250.08723999999998</v>
      </c>
      <c r="AW26" s="267">
        <f>SUM(AK26:AV26)</f>
        <v>5486.4284600000001</v>
      </c>
      <c r="AX26" s="194">
        <f t="shared" ref="AX26:AX36" si="33">SUM(AK26:AV26)</f>
        <v>5486.4284600000001</v>
      </c>
      <c r="AY26" s="169">
        <v>217.49586999999997</v>
      </c>
      <c r="AZ26" s="169">
        <v>267.19605000000001</v>
      </c>
      <c r="BA26" s="169">
        <v>373.00383000000005</v>
      </c>
      <c r="BB26" s="169">
        <v>383.27735000000001</v>
      </c>
      <c r="BC26" s="169">
        <v>504.74932000000013</v>
      </c>
      <c r="BD26" s="169">
        <v>311.31625000000008</v>
      </c>
      <c r="BE26" s="169">
        <v>210.89214000000001</v>
      </c>
      <c r="BF26" s="169">
        <v>281.76951499999996</v>
      </c>
      <c r="BG26" s="169">
        <v>392.93659000000002</v>
      </c>
      <c r="BH26" s="169">
        <v>314.21724</v>
      </c>
      <c r="BI26" s="169">
        <v>417.38196999999997</v>
      </c>
      <c r="BJ26" s="169">
        <v>345.34057999999999</v>
      </c>
      <c r="BK26" s="267">
        <v>4019.5767049999999</v>
      </c>
      <c r="BL26" s="194">
        <f t="shared" ref="BL26:BL35" si="34">SUM(AY26:BC26)</f>
        <v>1745.7224200000003</v>
      </c>
      <c r="BM26" s="166">
        <v>308.23393999999996</v>
      </c>
      <c r="BN26" s="166">
        <v>380.99253000000004</v>
      </c>
      <c r="BO26" s="166">
        <v>375.63055000000003</v>
      </c>
      <c r="BP26" s="166">
        <v>271.05993000000007</v>
      </c>
      <c r="BQ26" s="166">
        <v>225.38839000000002</v>
      </c>
      <c r="BR26" s="166">
        <v>258.91309999999999</v>
      </c>
      <c r="BS26" s="166">
        <v>307.75183999999996</v>
      </c>
      <c r="BT26" s="166">
        <v>225.32445999999999</v>
      </c>
      <c r="BU26" s="166">
        <v>257.09037999999998</v>
      </c>
      <c r="BV26" s="166">
        <v>372.10942999999992</v>
      </c>
      <c r="BW26" s="169">
        <v>236.62954999999999</v>
      </c>
      <c r="BX26" s="169">
        <v>212.76286999999999</v>
      </c>
      <c r="BY26" s="194">
        <v>3431.8869700000005</v>
      </c>
      <c r="BZ26" s="194">
        <f t="shared" ref="BZ26:BZ35" si="35">SUM(BM26:BQ26)</f>
        <v>1561.3053400000003</v>
      </c>
      <c r="CA26" s="166">
        <v>141.03254999999999</v>
      </c>
      <c r="CB26" s="166">
        <v>145.27770999999998</v>
      </c>
      <c r="CC26" s="166">
        <v>217.29089000000002</v>
      </c>
      <c r="CD26" s="166">
        <v>216.79597999999999</v>
      </c>
      <c r="CE26" s="166">
        <v>179.46081000000001</v>
      </c>
      <c r="CF26" s="194">
        <f>SUM(CA26:CE26)</f>
        <v>899.85793999999999</v>
      </c>
      <c r="CG26" s="290">
        <f t="shared" ref="CG26:CG36" si="36">+(CF26-BL26)/BL26*100</f>
        <v>-48.453549677158883</v>
      </c>
      <c r="CH26" s="151">
        <f t="shared" ref="CH26:CH36" si="37">+(CF26-BZ26)/BZ26*100</f>
        <v>-42.365025152607252</v>
      </c>
      <c r="CI26" s="152">
        <f>+CF26/CF$36*100</f>
        <v>9.6860844216879212</v>
      </c>
      <c r="CJ26"/>
      <c r="CK26" s="282"/>
      <c r="CL26"/>
      <c r="CP26" s="1"/>
      <c r="CQ26" s="1"/>
    </row>
    <row r="27" spans="1:95" ht="15.75" x14ac:dyDescent="0.2">
      <c r="A27" s="5" t="s">
        <v>106</v>
      </c>
      <c r="B27" s="108">
        <v>300.58100000000002</v>
      </c>
      <c r="C27" s="20">
        <v>204.39748</v>
      </c>
      <c r="D27" s="6">
        <v>174.99682000000001</v>
      </c>
      <c r="E27" s="15">
        <v>224.39643999999998</v>
      </c>
      <c r="F27" s="187">
        <v>231.49798000000001</v>
      </c>
      <c r="G27" s="187">
        <v>229.16116</v>
      </c>
      <c r="H27" s="159">
        <v>99.343710000000002</v>
      </c>
      <c r="I27" s="168">
        <v>22.277609999999999</v>
      </c>
      <c r="J27" s="168">
        <v>1.7999999999999999E-2</v>
      </c>
      <c r="K27" s="168">
        <v>3.6180500000000002</v>
      </c>
      <c r="L27" s="168">
        <v>4.6158000000000001</v>
      </c>
      <c r="M27" s="168">
        <v>6.5612899999999996</v>
      </c>
      <c r="N27" s="168">
        <v>15.199070000000001</v>
      </c>
      <c r="O27" s="168">
        <v>4.8278400000000001</v>
      </c>
      <c r="P27" s="168">
        <v>6.5646000000000004</v>
      </c>
      <c r="Q27" s="168">
        <v>0.68701000000000001</v>
      </c>
      <c r="R27" s="168">
        <v>1.0570299999999999</v>
      </c>
      <c r="S27" s="168">
        <v>10.772460000000001</v>
      </c>
      <c r="T27" s="168">
        <v>23.144949999999998</v>
      </c>
      <c r="U27" s="194">
        <f t="shared" si="29"/>
        <v>99.343709999999987</v>
      </c>
      <c r="V27" s="194">
        <f t="shared" si="30"/>
        <v>99.343709999999987</v>
      </c>
      <c r="W27" s="169">
        <v>32.80968</v>
      </c>
      <c r="X27" s="169">
        <v>9.5014099999999999</v>
      </c>
      <c r="Y27" s="169">
        <v>20.00583</v>
      </c>
      <c r="Z27" s="169">
        <v>25.333500000000001</v>
      </c>
      <c r="AA27" s="169">
        <v>10.597770000000001</v>
      </c>
      <c r="AB27" s="169">
        <v>18.07507</v>
      </c>
      <c r="AC27" s="169">
        <v>7.6930200000000006</v>
      </c>
      <c r="AD27" s="169">
        <v>7.6939299999999999</v>
      </c>
      <c r="AE27" s="169">
        <v>10.04383</v>
      </c>
      <c r="AF27" s="169">
        <v>0.60010000000000008</v>
      </c>
      <c r="AG27" s="169">
        <v>28.410319999999999</v>
      </c>
      <c r="AH27" s="169">
        <v>25.473799999999997</v>
      </c>
      <c r="AI27" s="197">
        <f t="shared" si="31"/>
        <v>196.23825999999997</v>
      </c>
      <c r="AJ27" s="197">
        <f t="shared" si="32"/>
        <v>196.23825999999997</v>
      </c>
      <c r="AK27" s="169">
        <v>17.090549999999997</v>
      </c>
      <c r="AL27" s="169">
        <v>2.9064000000000001</v>
      </c>
      <c r="AM27" s="169">
        <v>9.9081399999999995</v>
      </c>
      <c r="AN27" s="169">
        <v>8.5541700000000009</v>
      </c>
      <c r="AO27" s="169">
        <v>8.1145399999999999</v>
      </c>
      <c r="AP27" s="169">
        <v>10.853919999999999</v>
      </c>
      <c r="AQ27" s="169">
        <v>3.7841199999999997</v>
      </c>
      <c r="AR27" s="169">
        <v>4.5000799999999996</v>
      </c>
      <c r="AS27" s="169">
        <v>0.14099999999999999</v>
      </c>
      <c r="AT27" s="169">
        <v>0</v>
      </c>
      <c r="AU27" s="169">
        <v>26.615419999999997</v>
      </c>
      <c r="AV27" s="169">
        <v>21.449250000000003</v>
      </c>
      <c r="AW27" s="267">
        <f t="shared" ref="AW27:AW35" si="38">SUM(AK27:AV27)</f>
        <v>113.91759</v>
      </c>
      <c r="AX27" s="194">
        <f t="shared" si="33"/>
        <v>113.91759</v>
      </c>
      <c r="AY27" s="169">
        <v>12.658600000000002</v>
      </c>
      <c r="AZ27" s="169">
        <v>1.59971</v>
      </c>
      <c r="BA27" s="169">
        <v>17.684270000000001</v>
      </c>
      <c r="BB27" s="169">
        <v>17.032120000000003</v>
      </c>
      <c r="BC27" s="169">
        <v>9.2880800000000008</v>
      </c>
      <c r="BD27" s="169">
        <v>6.0581100000000001</v>
      </c>
      <c r="BE27" s="169">
        <v>5.2594899999999996</v>
      </c>
      <c r="BF27" s="169">
        <v>3.6936100000000001</v>
      </c>
      <c r="BG27" s="169">
        <v>6.3397000000000006</v>
      </c>
      <c r="BH27" s="169">
        <v>0</v>
      </c>
      <c r="BI27" s="169">
        <v>33.161959999999993</v>
      </c>
      <c r="BJ27" s="169">
        <v>14.000620000000003</v>
      </c>
      <c r="BK27" s="267">
        <v>126.77627000000001</v>
      </c>
      <c r="BL27" s="194">
        <f t="shared" si="34"/>
        <v>58.262780000000006</v>
      </c>
      <c r="BM27" s="166">
        <v>12.601560000000001</v>
      </c>
      <c r="BN27" s="166">
        <v>2.2299799999999999</v>
      </c>
      <c r="BO27" s="166">
        <v>9.4549900000000004</v>
      </c>
      <c r="BP27" s="166">
        <v>9.5298499999999997</v>
      </c>
      <c r="BQ27" s="166">
        <v>4.2801299999999998</v>
      </c>
      <c r="BR27" s="166">
        <v>5.8306199999999997</v>
      </c>
      <c r="BS27" s="166">
        <v>2.4339300000000001</v>
      </c>
      <c r="BT27" s="166">
        <v>4.8048700000000002</v>
      </c>
      <c r="BU27" s="166">
        <v>7.8614400000000009</v>
      </c>
      <c r="BV27" s="166">
        <v>1.09422</v>
      </c>
      <c r="BW27" s="169">
        <v>4.9380200000000007</v>
      </c>
      <c r="BX27" s="169">
        <v>17.134070000000001</v>
      </c>
      <c r="BY27" s="194">
        <v>82.193680000000001</v>
      </c>
      <c r="BZ27" s="194">
        <f t="shared" si="35"/>
        <v>38.096509999999995</v>
      </c>
      <c r="CA27" s="166">
        <v>5.8018299999999998</v>
      </c>
      <c r="CB27" s="166">
        <v>0</v>
      </c>
      <c r="CC27" s="166">
        <v>21.719000000000001</v>
      </c>
      <c r="CD27" s="166">
        <v>15.003129999999999</v>
      </c>
      <c r="CE27" s="166">
        <v>3.61883</v>
      </c>
      <c r="CF27" s="194">
        <f t="shared" ref="CF27:CF35" si="39">SUM(CA27:CE27)</f>
        <v>46.142790000000005</v>
      </c>
      <c r="CG27" s="290">
        <f t="shared" si="36"/>
        <v>-20.802285781763246</v>
      </c>
      <c r="CH27" s="151">
        <f t="shared" si="37"/>
        <v>21.120779829963457</v>
      </c>
      <c r="CI27" s="152">
        <f t="shared" ref="CI27:CI36" si="40">+CF27/CF$36*100</f>
        <v>0.49668168665847101</v>
      </c>
      <c r="CJ27"/>
      <c r="CK27" s="282"/>
      <c r="CL27"/>
      <c r="CP27" s="1"/>
      <c r="CQ27" s="1"/>
    </row>
    <row r="28" spans="1:95" x14ac:dyDescent="0.2">
      <c r="A28" s="5" t="s">
        <v>0</v>
      </c>
      <c r="B28" s="108">
        <v>1872.4490000000003</v>
      </c>
      <c r="C28" s="20">
        <v>1709.6114800000003</v>
      </c>
      <c r="D28" s="6">
        <v>2117.15499</v>
      </c>
      <c r="E28" s="15">
        <v>1819.23406</v>
      </c>
      <c r="F28" s="187">
        <v>1400.5223079999998</v>
      </c>
      <c r="G28" s="187">
        <v>1817.88852</v>
      </c>
      <c r="H28" s="159">
        <v>1360.50044</v>
      </c>
      <c r="I28" s="168">
        <v>153.71720999999999</v>
      </c>
      <c r="J28" s="168">
        <v>122.75998999999999</v>
      </c>
      <c r="K28" s="168">
        <v>111.46534</v>
      </c>
      <c r="L28" s="168">
        <v>42.547880000000006</v>
      </c>
      <c r="M28" s="168">
        <v>82.437559999999991</v>
      </c>
      <c r="N28" s="168">
        <v>140.94450000000001</v>
      </c>
      <c r="O28" s="168">
        <v>101.47709</v>
      </c>
      <c r="P28" s="168">
        <v>59.695859999999996</v>
      </c>
      <c r="Q28" s="168">
        <v>146.25782000000001</v>
      </c>
      <c r="R28" s="168">
        <v>136.98918</v>
      </c>
      <c r="S28" s="168">
        <v>142.22067000000001</v>
      </c>
      <c r="T28" s="168">
        <v>119.98734000000002</v>
      </c>
      <c r="U28" s="194">
        <f t="shared" si="29"/>
        <v>1360.5004399999998</v>
      </c>
      <c r="V28" s="194">
        <f t="shared" si="30"/>
        <v>1360.5004399999998</v>
      </c>
      <c r="W28" s="169">
        <v>184.42882</v>
      </c>
      <c r="X28" s="169">
        <v>124.24641000000001</v>
      </c>
      <c r="Y28" s="169">
        <v>146.78822</v>
      </c>
      <c r="Z28" s="169">
        <v>157.54318000000004</v>
      </c>
      <c r="AA28" s="169">
        <v>151.04530999999997</v>
      </c>
      <c r="AB28" s="169">
        <v>129.53879000000003</v>
      </c>
      <c r="AC28" s="169">
        <v>178.39846999999997</v>
      </c>
      <c r="AD28" s="169">
        <v>73.518599999999992</v>
      </c>
      <c r="AE28" s="169">
        <v>88.130510000000015</v>
      </c>
      <c r="AF28" s="169">
        <v>98.505089999999996</v>
      </c>
      <c r="AG28" s="169">
        <v>182.88201000000004</v>
      </c>
      <c r="AH28" s="169">
        <v>147.34419</v>
      </c>
      <c r="AI28" s="197">
        <f t="shared" si="31"/>
        <v>1662.3696</v>
      </c>
      <c r="AJ28" s="197">
        <f t="shared" si="32"/>
        <v>1662.3696</v>
      </c>
      <c r="AK28" s="169">
        <v>115.79456999999999</v>
      </c>
      <c r="AL28" s="169">
        <v>100.76194</v>
      </c>
      <c r="AM28" s="169">
        <v>149.02059</v>
      </c>
      <c r="AN28" s="169">
        <v>198.23685999999998</v>
      </c>
      <c r="AO28" s="169">
        <v>148.5805</v>
      </c>
      <c r="AP28" s="169">
        <v>145.93635000000003</v>
      </c>
      <c r="AQ28" s="169">
        <v>115.08419000000001</v>
      </c>
      <c r="AR28" s="169">
        <v>147.24353000000002</v>
      </c>
      <c r="AS28" s="169">
        <v>146.83261999999999</v>
      </c>
      <c r="AT28" s="169">
        <v>215.46137999999999</v>
      </c>
      <c r="AU28" s="169">
        <v>166.47983000000002</v>
      </c>
      <c r="AV28" s="169">
        <v>200.02845000000002</v>
      </c>
      <c r="AW28" s="267">
        <f t="shared" si="38"/>
        <v>1849.46081</v>
      </c>
      <c r="AX28" s="194">
        <f t="shared" si="33"/>
        <v>1849.46081</v>
      </c>
      <c r="AY28" s="169">
        <v>116.95005999999999</v>
      </c>
      <c r="AZ28" s="169">
        <v>162.58495000000002</v>
      </c>
      <c r="BA28" s="169">
        <v>153.74217999999999</v>
      </c>
      <c r="BB28" s="169">
        <v>177.86265</v>
      </c>
      <c r="BC28" s="169">
        <v>134.83332000000001</v>
      </c>
      <c r="BD28" s="169">
        <v>144.00061000000002</v>
      </c>
      <c r="BE28" s="169">
        <v>109.24588</v>
      </c>
      <c r="BF28" s="169">
        <v>92.277609999999996</v>
      </c>
      <c r="BG28" s="169">
        <v>80.25967</v>
      </c>
      <c r="BH28" s="169">
        <v>129.57251000000002</v>
      </c>
      <c r="BI28" s="169">
        <v>216.08953999999997</v>
      </c>
      <c r="BJ28" s="169">
        <v>160.23908</v>
      </c>
      <c r="BK28" s="267">
        <v>1677.65806</v>
      </c>
      <c r="BL28" s="194">
        <f t="shared" si="34"/>
        <v>745.97316000000001</v>
      </c>
      <c r="BM28" s="166">
        <v>167.20679000000001</v>
      </c>
      <c r="BN28" s="166">
        <v>184.99845000000002</v>
      </c>
      <c r="BO28" s="166">
        <v>134.85051999999999</v>
      </c>
      <c r="BP28" s="166">
        <v>190.10067000000001</v>
      </c>
      <c r="BQ28" s="166">
        <v>170.74083000000002</v>
      </c>
      <c r="BR28" s="166">
        <v>142.78193000000002</v>
      </c>
      <c r="BS28" s="166">
        <v>88.690020000000004</v>
      </c>
      <c r="BT28" s="166">
        <v>139.45073000000002</v>
      </c>
      <c r="BU28" s="166">
        <v>187.73596000000003</v>
      </c>
      <c r="BV28" s="166">
        <v>277.37369000000001</v>
      </c>
      <c r="BW28" s="169">
        <v>280.22788000000003</v>
      </c>
      <c r="BX28" s="169">
        <v>222.56726999999995</v>
      </c>
      <c r="BY28" s="194">
        <v>2186.7247399999997</v>
      </c>
      <c r="BZ28" s="194">
        <f t="shared" si="35"/>
        <v>847.89725999999996</v>
      </c>
      <c r="CA28" s="166">
        <v>164.17268999999999</v>
      </c>
      <c r="CB28" s="166">
        <v>116.01214999999999</v>
      </c>
      <c r="CC28" s="166">
        <v>181.20467000000002</v>
      </c>
      <c r="CD28" s="166">
        <v>164.28743</v>
      </c>
      <c r="CE28" s="166">
        <v>97.321219999999997</v>
      </c>
      <c r="CF28" s="194">
        <f t="shared" si="39"/>
        <v>722.9981600000001</v>
      </c>
      <c r="CG28" s="290">
        <f t="shared" si="36"/>
        <v>-3.0798695223833401</v>
      </c>
      <c r="CH28" s="151">
        <f t="shared" si="37"/>
        <v>-14.7304521304857</v>
      </c>
      <c r="CI28" s="152">
        <f t="shared" si="40"/>
        <v>7.782363085538849</v>
      </c>
      <c r="CJ28"/>
      <c r="CK28" s="282"/>
      <c r="CL28"/>
      <c r="CP28" s="1"/>
      <c r="CQ28" s="1"/>
    </row>
    <row r="29" spans="1:95" x14ac:dyDescent="0.2">
      <c r="A29" s="5" t="s">
        <v>19</v>
      </c>
      <c r="B29" s="108">
        <v>164.55500000000001</v>
      </c>
      <c r="C29" s="20">
        <v>169.26159999999999</v>
      </c>
      <c r="D29" s="6">
        <v>136.1737</v>
      </c>
      <c r="E29" s="15">
        <v>150.35972000000001</v>
      </c>
      <c r="F29" s="187">
        <v>247.53267000000002</v>
      </c>
      <c r="G29" s="187">
        <v>502.72300000000001</v>
      </c>
      <c r="H29" s="159">
        <v>326.32905</v>
      </c>
      <c r="I29" s="168">
        <v>19.427199999999996</v>
      </c>
      <c r="J29" s="168">
        <v>29.6418</v>
      </c>
      <c r="K29" s="168">
        <v>9.9076000000000004</v>
      </c>
      <c r="L29" s="168">
        <v>1.0899000000000001</v>
      </c>
      <c r="M29" s="168">
        <v>16.29682</v>
      </c>
      <c r="N29" s="168">
        <v>40.0916</v>
      </c>
      <c r="O29" s="168">
        <v>46.456520000000005</v>
      </c>
      <c r="P29" s="168">
        <v>48.279369999999993</v>
      </c>
      <c r="Q29" s="168">
        <v>23.28715</v>
      </c>
      <c r="R29" s="168">
        <v>43.931449999999998</v>
      </c>
      <c r="S29" s="168">
        <v>27.489090000000001</v>
      </c>
      <c r="T29" s="168">
        <v>20.43055</v>
      </c>
      <c r="U29" s="194">
        <f t="shared" si="29"/>
        <v>326.32904999999994</v>
      </c>
      <c r="V29" s="194">
        <f t="shared" si="30"/>
        <v>326.32904999999994</v>
      </c>
      <c r="W29" s="169">
        <v>6.9429999999999996</v>
      </c>
      <c r="X29" s="169">
        <v>15.810919999999998</v>
      </c>
      <c r="Y29" s="169">
        <v>9.2026500000000002</v>
      </c>
      <c r="Z29" s="169">
        <v>8.4296499999999988</v>
      </c>
      <c r="AA29" s="169">
        <v>14.941840000000001</v>
      </c>
      <c r="AB29" s="169">
        <v>3.6074999999999999</v>
      </c>
      <c r="AC29" s="169">
        <v>29.086320000000001</v>
      </c>
      <c r="AD29" s="169">
        <v>46.916499999999992</v>
      </c>
      <c r="AE29" s="169">
        <v>49.836700000000008</v>
      </c>
      <c r="AF29" s="169">
        <v>52.067509999999999</v>
      </c>
      <c r="AG29" s="169">
        <v>47.53275</v>
      </c>
      <c r="AH29" s="169">
        <v>51.310310000000008</v>
      </c>
      <c r="AI29" s="197">
        <f t="shared" si="31"/>
        <v>335.68565000000001</v>
      </c>
      <c r="AJ29" s="197">
        <f t="shared" si="32"/>
        <v>335.68565000000001</v>
      </c>
      <c r="AK29" s="169">
        <v>18.190200000000001</v>
      </c>
      <c r="AL29" s="169">
        <v>25.204950000000004</v>
      </c>
      <c r="AM29" s="169">
        <v>23.731250000000003</v>
      </c>
      <c r="AN29" s="169">
        <v>35.759540000000001</v>
      </c>
      <c r="AO29" s="169">
        <v>9.8585499999999993</v>
      </c>
      <c r="AP29" s="169">
        <v>76.816299999999998</v>
      </c>
      <c r="AQ29" s="169">
        <v>16.453939999999999</v>
      </c>
      <c r="AR29" s="169">
        <v>26.724179999999997</v>
      </c>
      <c r="AS29" s="169">
        <v>30.391200000000005</v>
      </c>
      <c r="AT29" s="169">
        <v>25.432829999999999</v>
      </c>
      <c r="AU29" s="169">
        <v>92.694330000000008</v>
      </c>
      <c r="AV29" s="169">
        <v>36.312059999999995</v>
      </c>
      <c r="AW29" s="267">
        <f t="shared" si="38"/>
        <v>417.56933000000004</v>
      </c>
      <c r="AX29" s="194">
        <f t="shared" si="33"/>
        <v>417.56933000000004</v>
      </c>
      <c r="AY29" s="169">
        <v>10.915149999999997</v>
      </c>
      <c r="AZ29" s="169">
        <v>14.56653</v>
      </c>
      <c r="BA29" s="169">
        <v>36.780149999999999</v>
      </c>
      <c r="BB29" s="169">
        <v>27.650659999999995</v>
      </c>
      <c r="BC29" s="169">
        <v>68.938500000000005</v>
      </c>
      <c r="BD29" s="169">
        <v>49.465450000000004</v>
      </c>
      <c r="BE29" s="169">
        <v>43.369930000000004</v>
      </c>
      <c r="BF29" s="169">
        <v>16.179749999999999</v>
      </c>
      <c r="BG29" s="169">
        <v>40.307049999999997</v>
      </c>
      <c r="BH29" s="169">
        <v>47.674299999999988</v>
      </c>
      <c r="BI29" s="169">
        <v>22.215700000000002</v>
      </c>
      <c r="BJ29" s="169">
        <v>22.711399999999998</v>
      </c>
      <c r="BK29" s="267">
        <v>400.77457000000004</v>
      </c>
      <c r="BL29" s="194">
        <f t="shared" si="34"/>
        <v>158.85099</v>
      </c>
      <c r="BM29" s="166">
        <v>28.940929999999998</v>
      </c>
      <c r="BN29" s="166">
        <v>12.242400000000002</v>
      </c>
      <c r="BO29" s="166">
        <v>14.152569999999997</v>
      </c>
      <c r="BP29" s="166">
        <v>35.079699999999995</v>
      </c>
      <c r="BQ29" s="166">
        <v>38.370799999999996</v>
      </c>
      <c r="BR29" s="166">
        <v>23.453449999999997</v>
      </c>
      <c r="BS29" s="166">
        <v>34.989990000000006</v>
      </c>
      <c r="BT29" s="166">
        <v>5.6880800000000002</v>
      </c>
      <c r="BU29" s="166">
        <v>7.4922700000000004</v>
      </c>
      <c r="BV29" s="166">
        <v>10.169720000000002</v>
      </c>
      <c r="BW29" s="169">
        <v>22.041390000000003</v>
      </c>
      <c r="BX29" s="169">
        <v>19.466330000000003</v>
      </c>
      <c r="BY29" s="194">
        <v>252.08763000000002</v>
      </c>
      <c r="BZ29" s="194">
        <f t="shared" si="35"/>
        <v>128.78639999999999</v>
      </c>
      <c r="CA29" s="166">
        <v>7.1216099999999996</v>
      </c>
      <c r="CB29" s="166">
        <v>4.01708</v>
      </c>
      <c r="CC29" s="166">
        <v>4.3224</v>
      </c>
      <c r="CD29" s="166">
        <v>37.816750000000006</v>
      </c>
      <c r="CE29" s="166">
        <v>15.143480000000004</v>
      </c>
      <c r="CF29" s="194">
        <f t="shared" si="39"/>
        <v>68.421320000000009</v>
      </c>
      <c r="CG29" s="290">
        <f t="shared" si="36"/>
        <v>-56.927356889623404</v>
      </c>
      <c r="CH29" s="151">
        <f t="shared" si="37"/>
        <v>-46.872247380158136</v>
      </c>
      <c r="CI29" s="152">
        <f t="shared" si="40"/>
        <v>0.73648811918392831</v>
      </c>
      <c r="CJ29"/>
      <c r="CK29" s="282"/>
      <c r="CL29"/>
      <c r="CP29" s="1"/>
      <c r="CQ29" s="1"/>
    </row>
    <row r="30" spans="1:95" x14ac:dyDescent="0.2">
      <c r="A30" s="5" t="s">
        <v>20</v>
      </c>
      <c r="B30" s="108">
        <v>2430.6120000000001</v>
      </c>
      <c r="C30" s="20">
        <v>1371.3491099999999</v>
      </c>
      <c r="D30" s="6">
        <v>1567.5836300000001</v>
      </c>
      <c r="E30" s="15">
        <v>3152.4305460000005</v>
      </c>
      <c r="F30" s="187">
        <v>3672.4951784</v>
      </c>
      <c r="G30" s="187">
        <v>2590.0320799999995</v>
      </c>
      <c r="H30" s="159">
        <v>1476.5406300000002</v>
      </c>
      <c r="I30" s="168">
        <v>201.89206999999999</v>
      </c>
      <c r="J30" s="168">
        <v>252.25900000000004</v>
      </c>
      <c r="K30" s="168">
        <v>100.89592999999999</v>
      </c>
      <c r="L30" s="168">
        <v>63.721290000000003</v>
      </c>
      <c r="M30" s="168">
        <v>63.407149999999994</v>
      </c>
      <c r="N30" s="168">
        <v>125.47512999999999</v>
      </c>
      <c r="O30" s="168">
        <v>114.46260000000001</v>
      </c>
      <c r="P30" s="168">
        <v>104.69248999999999</v>
      </c>
      <c r="Q30" s="168">
        <v>122.66558000000001</v>
      </c>
      <c r="R30" s="168">
        <v>79.343729999999994</v>
      </c>
      <c r="S30" s="168">
        <v>101.39713</v>
      </c>
      <c r="T30" s="168">
        <v>146.32853</v>
      </c>
      <c r="U30" s="194">
        <f t="shared" si="29"/>
        <v>1476.5406300000002</v>
      </c>
      <c r="V30" s="194">
        <f t="shared" si="30"/>
        <v>1476.5406300000002</v>
      </c>
      <c r="W30" s="169">
        <v>161.82944999999998</v>
      </c>
      <c r="X30" s="169">
        <v>195.40333000000001</v>
      </c>
      <c r="Y30" s="169">
        <v>151.49996999999996</v>
      </c>
      <c r="Z30" s="169">
        <v>69.04513</v>
      </c>
      <c r="AA30" s="169">
        <v>132.21716000000001</v>
      </c>
      <c r="AB30" s="169">
        <v>68.882000000000005</v>
      </c>
      <c r="AC30" s="169">
        <v>322.33340000000004</v>
      </c>
      <c r="AD30" s="169">
        <v>172.25478999999999</v>
      </c>
      <c r="AE30" s="169">
        <v>128.71283</v>
      </c>
      <c r="AF30" s="169">
        <v>197.26307</v>
      </c>
      <c r="AG30" s="169">
        <v>305.81476000000004</v>
      </c>
      <c r="AH30" s="169">
        <v>262.41368999999997</v>
      </c>
      <c r="AI30" s="197">
        <f t="shared" si="31"/>
        <v>2167.6695799999998</v>
      </c>
      <c r="AJ30" s="197">
        <f t="shared" si="32"/>
        <v>2167.6695799999998</v>
      </c>
      <c r="AK30" s="169">
        <v>134.87606</v>
      </c>
      <c r="AL30" s="169">
        <v>230.11673999999999</v>
      </c>
      <c r="AM30" s="169">
        <v>182.05539999999999</v>
      </c>
      <c r="AN30" s="169">
        <v>83.696960000000004</v>
      </c>
      <c r="AO30" s="169">
        <v>120.62175999999999</v>
      </c>
      <c r="AP30" s="169">
        <v>172.99187000000003</v>
      </c>
      <c r="AQ30" s="169">
        <v>178.25809000000001</v>
      </c>
      <c r="AR30" s="169">
        <v>124.61574</v>
      </c>
      <c r="AS30" s="169">
        <v>81.482400000000013</v>
      </c>
      <c r="AT30" s="169">
        <v>206.64885000000001</v>
      </c>
      <c r="AU30" s="169">
        <v>334.46819999999997</v>
      </c>
      <c r="AV30" s="169">
        <v>238.02667</v>
      </c>
      <c r="AW30" s="267">
        <f t="shared" si="38"/>
        <v>2087.8587400000001</v>
      </c>
      <c r="AX30" s="194">
        <f t="shared" si="33"/>
        <v>2087.8587400000001</v>
      </c>
      <c r="AY30" s="169">
        <v>261.36782999999997</v>
      </c>
      <c r="AZ30" s="169">
        <v>433.03548000000006</v>
      </c>
      <c r="BA30" s="169">
        <v>283.77275999999995</v>
      </c>
      <c r="BB30" s="169">
        <v>187.96859000000001</v>
      </c>
      <c r="BC30" s="169">
        <v>222.96165999999999</v>
      </c>
      <c r="BD30" s="169">
        <v>154.74220000000003</v>
      </c>
      <c r="BE30" s="169">
        <v>160.49414999999999</v>
      </c>
      <c r="BF30" s="169">
        <v>235.33913000000001</v>
      </c>
      <c r="BG30" s="169">
        <v>304.14487000000003</v>
      </c>
      <c r="BH30" s="169">
        <v>240.44655000000003</v>
      </c>
      <c r="BI30" s="169">
        <v>420.86829999999998</v>
      </c>
      <c r="BJ30" s="169">
        <v>210.08782000000002</v>
      </c>
      <c r="BK30" s="267">
        <v>3115.2293400000003</v>
      </c>
      <c r="BL30" s="194">
        <f t="shared" si="34"/>
        <v>1389.1063199999999</v>
      </c>
      <c r="BM30" s="166">
        <v>226.32964999999999</v>
      </c>
      <c r="BN30" s="166">
        <v>377.63808999999998</v>
      </c>
      <c r="BO30" s="166">
        <v>245.08559000000002</v>
      </c>
      <c r="BP30" s="166">
        <v>211.73325999999997</v>
      </c>
      <c r="BQ30" s="166">
        <v>101.70166</v>
      </c>
      <c r="BR30" s="166">
        <v>150.80154000000002</v>
      </c>
      <c r="BS30" s="166">
        <v>151.06083000000001</v>
      </c>
      <c r="BT30" s="166">
        <v>141.34245000000001</v>
      </c>
      <c r="BU30" s="166">
        <v>120.91769000000001</v>
      </c>
      <c r="BV30" s="166">
        <v>111.36371999999999</v>
      </c>
      <c r="BW30" s="169">
        <v>136.52965</v>
      </c>
      <c r="BX30" s="169">
        <v>236.66890000000004</v>
      </c>
      <c r="BY30" s="194">
        <v>2211.1730299999999</v>
      </c>
      <c r="BZ30" s="194">
        <f t="shared" si="35"/>
        <v>1162.4882499999999</v>
      </c>
      <c r="CA30" s="166">
        <v>153.39673000000002</v>
      </c>
      <c r="CB30" s="166">
        <v>357.97207000000009</v>
      </c>
      <c r="CC30" s="166">
        <v>204.51304999999996</v>
      </c>
      <c r="CD30" s="166">
        <v>259.11786999999998</v>
      </c>
      <c r="CE30" s="166">
        <v>219.89487999999997</v>
      </c>
      <c r="CF30" s="194">
        <f t="shared" si="39"/>
        <v>1194.8946000000001</v>
      </c>
      <c r="CG30" s="290">
        <f t="shared" si="36"/>
        <v>-13.981055100231623</v>
      </c>
      <c r="CH30" s="151">
        <f t="shared" si="37"/>
        <v>2.7876711872141682</v>
      </c>
      <c r="CI30" s="152">
        <f>+CF30/CF$36*100</f>
        <v>12.861863474382435</v>
      </c>
      <c r="CJ30"/>
      <c r="CK30" s="282"/>
      <c r="CL30"/>
      <c r="CP30" s="1"/>
      <c r="CQ30" s="1"/>
    </row>
    <row r="31" spans="1:95" x14ac:dyDescent="0.2">
      <c r="A31" s="5" t="s">
        <v>21</v>
      </c>
      <c r="B31" s="108">
        <v>31.895000000000003</v>
      </c>
      <c r="C31" s="20">
        <v>38.5244</v>
      </c>
      <c r="D31" s="6">
        <v>35.711999999999996</v>
      </c>
      <c r="E31" s="15">
        <v>52.436</v>
      </c>
      <c r="F31" s="187">
        <v>86.402899999999988</v>
      </c>
      <c r="G31" s="187">
        <v>90.878350000000012</v>
      </c>
      <c r="H31" s="159">
        <v>55.454130000000006</v>
      </c>
      <c r="I31" s="168">
        <v>7.7480000000000002</v>
      </c>
      <c r="J31" s="168">
        <v>4.0890000000000004</v>
      </c>
      <c r="K31" s="168">
        <v>4.0585000000000004</v>
      </c>
      <c r="L31" s="168">
        <v>0</v>
      </c>
      <c r="M31" s="168">
        <v>2.157</v>
      </c>
      <c r="N31" s="168">
        <v>6.1151999999999997</v>
      </c>
      <c r="O31" s="168">
        <v>6.4504999999999999</v>
      </c>
      <c r="P31" s="168">
        <v>4.2637999999999998</v>
      </c>
      <c r="Q31" s="168">
        <v>3.2693300000000001</v>
      </c>
      <c r="R31" s="168">
        <v>5.5469999999999997</v>
      </c>
      <c r="S31" s="168">
        <v>3.0449999999999999</v>
      </c>
      <c r="T31" s="168">
        <v>8.710799999999999</v>
      </c>
      <c r="U31" s="194">
        <f t="shared" si="29"/>
        <v>55.454129999999999</v>
      </c>
      <c r="V31" s="194">
        <f t="shared" si="30"/>
        <v>55.454129999999999</v>
      </c>
      <c r="W31" s="169">
        <v>4.7249999999999996</v>
      </c>
      <c r="X31" s="169">
        <v>5.1538500000000003</v>
      </c>
      <c r="Y31" s="169">
        <v>11.086450000000001</v>
      </c>
      <c r="Z31" s="169">
        <v>9.3367500000000003</v>
      </c>
      <c r="AA31" s="169">
        <v>4.6938000000000004</v>
      </c>
      <c r="AB31" s="169">
        <v>0.80100000000000005</v>
      </c>
      <c r="AC31" s="169">
        <v>16.62</v>
      </c>
      <c r="AD31" s="169">
        <v>5.9395500000000006</v>
      </c>
      <c r="AE31" s="169">
        <v>0.49985000000000002</v>
      </c>
      <c r="AF31" s="169">
        <v>6.6779999999999999</v>
      </c>
      <c r="AG31" s="169">
        <v>29.795550000000002</v>
      </c>
      <c r="AH31" s="169">
        <v>0</v>
      </c>
      <c r="AI31" s="197">
        <f t="shared" si="31"/>
        <v>95.32980000000002</v>
      </c>
      <c r="AJ31" s="197">
        <f t="shared" si="32"/>
        <v>95.32980000000002</v>
      </c>
      <c r="AK31" s="169">
        <v>0</v>
      </c>
      <c r="AL31" s="169">
        <v>4.7231999999999994</v>
      </c>
      <c r="AM31" s="169">
        <v>8.0879000000000012</v>
      </c>
      <c r="AN31" s="169">
        <v>14.9011</v>
      </c>
      <c r="AO31" s="169">
        <v>1.63</v>
      </c>
      <c r="AP31" s="169">
        <v>11.7651</v>
      </c>
      <c r="AQ31" s="169">
        <v>3.2164999999999999</v>
      </c>
      <c r="AR31" s="169">
        <v>3.84</v>
      </c>
      <c r="AS31" s="169">
        <v>4.383</v>
      </c>
      <c r="AT31" s="169">
        <v>8.1552600000000002</v>
      </c>
      <c r="AU31" s="169">
        <v>13.331799999999999</v>
      </c>
      <c r="AV31" s="169">
        <v>5.1716000000000006</v>
      </c>
      <c r="AW31" s="267">
        <f t="shared" si="38"/>
        <v>79.205459999999988</v>
      </c>
      <c r="AX31" s="194">
        <f t="shared" si="33"/>
        <v>79.205459999999988</v>
      </c>
      <c r="AY31" s="169">
        <v>4.5646000000000004</v>
      </c>
      <c r="AZ31" s="169">
        <v>5.6353</v>
      </c>
      <c r="BA31" s="169">
        <v>11.8491</v>
      </c>
      <c r="BB31" s="169">
        <v>6.1825000000000001</v>
      </c>
      <c r="BC31" s="169">
        <v>12.332500000000001</v>
      </c>
      <c r="BD31" s="169">
        <v>7.4736499999999992</v>
      </c>
      <c r="BE31" s="169">
        <v>8.78111</v>
      </c>
      <c r="BF31" s="169">
        <v>8.7584999999999997</v>
      </c>
      <c r="BG31" s="169">
        <v>13.19265</v>
      </c>
      <c r="BH31" s="169">
        <v>1.9858499999999999</v>
      </c>
      <c r="BI31" s="169">
        <v>8.0439500000000006</v>
      </c>
      <c r="BJ31" s="169">
        <v>10.943300000000001</v>
      </c>
      <c r="BK31" s="267">
        <v>99.743009999999998</v>
      </c>
      <c r="BL31" s="194">
        <f t="shared" si="34"/>
        <v>40.564</v>
      </c>
      <c r="BM31" s="166">
        <v>5.9015000000000004</v>
      </c>
      <c r="BN31" s="166">
        <v>5.5553900000000001</v>
      </c>
      <c r="BO31" s="166">
        <v>4.7093500000000006</v>
      </c>
      <c r="BP31" s="166">
        <v>8.9034000000000013</v>
      </c>
      <c r="BQ31" s="166">
        <v>12.097050000000001</v>
      </c>
      <c r="BR31" s="166">
        <v>12.146650000000001</v>
      </c>
      <c r="BS31" s="166">
        <v>8.0109000000000012</v>
      </c>
      <c r="BT31" s="166">
        <v>7.7004999999999999</v>
      </c>
      <c r="BU31" s="166">
        <v>6.1227600000000004</v>
      </c>
      <c r="BV31" s="166">
        <v>5.1957500000000003</v>
      </c>
      <c r="BW31" s="169">
        <v>8.8199500000000004</v>
      </c>
      <c r="BX31" s="169">
        <v>14.5923</v>
      </c>
      <c r="BY31" s="194">
        <v>99.755500000000012</v>
      </c>
      <c r="BZ31" s="194">
        <f t="shared" si="35"/>
        <v>37.166690000000003</v>
      </c>
      <c r="CA31" s="166">
        <v>4.1698000000000004</v>
      </c>
      <c r="CB31" s="166">
        <v>0.52500000000000002</v>
      </c>
      <c r="CC31" s="166">
        <v>3.4498000000000002</v>
      </c>
      <c r="CD31" s="166">
        <v>12.4201</v>
      </c>
      <c r="CE31" s="166">
        <v>6.2783999999999995</v>
      </c>
      <c r="CF31" s="194">
        <f t="shared" si="39"/>
        <v>26.8431</v>
      </c>
      <c r="CG31" s="290">
        <f t="shared" si="36"/>
        <v>-33.825313085494528</v>
      </c>
      <c r="CH31" s="151">
        <f t="shared" si="37"/>
        <v>-27.776457898187871</v>
      </c>
      <c r="CI31" s="152">
        <f t="shared" si="40"/>
        <v>0.28893953276648426</v>
      </c>
      <c r="CJ31"/>
      <c r="CK31" s="282"/>
      <c r="CL31"/>
      <c r="CP31" s="1"/>
      <c r="CQ31" s="1"/>
    </row>
    <row r="32" spans="1:95" x14ac:dyDescent="0.2">
      <c r="A32" s="5" t="s">
        <v>22</v>
      </c>
      <c r="B32" s="108">
        <v>2.3460000000000001</v>
      </c>
      <c r="C32" s="20">
        <v>2.2253499999999997</v>
      </c>
      <c r="D32" s="6">
        <v>1.389</v>
      </c>
      <c r="E32" s="15">
        <v>6.9655899999999997</v>
      </c>
      <c r="F32" s="187">
        <v>4.7332200000000002</v>
      </c>
      <c r="G32" s="187">
        <v>3.5339</v>
      </c>
      <c r="H32" s="159">
        <v>2.1271</v>
      </c>
      <c r="I32" s="168">
        <v>0.19500000000000001</v>
      </c>
      <c r="J32" s="168">
        <v>4.5999999999999999E-2</v>
      </c>
      <c r="K32" s="168">
        <v>0.14399999999999999</v>
      </c>
      <c r="L32" s="168">
        <v>5.6000000000000001E-2</v>
      </c>
      <c r="M32" s="168">
        <v>2.6409999999999999E-2</v>
      </c>
      <c r="N32" s="168">
        <v>0.30037999999999998</v>
      </c>
      <c r="O32" s="168">
        <v>0.21737000000000001</v>
      </c>
      <c r="P32" s="168">
        <v>0.22869</v>
      </c>
      <c r="Q32" s="168">
        <v>0.224</v>
      </c>
      <c r="R32" s="168">
        <v>0.11685</v>
      </c>
      <c r="S32" s="168">
        <v>0</v>
      </c>
      <c r="T32" s="168">
        <v>0.57240000000000002</v>
      </c>
      <c r="U32" s="194">
        <f t="shared" si="29"/>
        <v>2.1271</v>
      </c>
      <c r="V32" s="194">
        <f t="shared" si="30"/>
        <v>2.1271</v>
      </c>
      <c r="W32" s="169">
        <v>0</v>
      </c>
      <c r="X32" s="169">
        <v>6.3E-3</v>
      </c>
      <c r="Y32" s="169">
        <v>0.498</v>
      </c>
      <c r="Z32" s="169">
        <v>0.80391999999999997</v>
      </c>
      <c r="AA32" s="169">
        <v>0.14499999999999999</v>
      </c>
      <c r="AB32" s="169">
        <v>0.12381</v>
      </c>
      <c r="AC32" s="169">
        <v>0.64407000000000003</v>
      </c>
      <c r="AD32" s="169">
        <v>7.490999999999999E-2</v>
      </c>
      <c r="AE32" s="169">
        <v>0.2843</v>
      </c>
      <c r="AF32" s="169">
        <v>0.11903</v>
      </c>
      <c r="AG32" s="169">
        <v>1.0472999999999999</v>
      </c>
      <c r="AH32" s="169">
        <v>0.23186000000000001</v>
      </c>
      <c r="AI32" s="197">
        <f t="shared" si="31"/>
        <v>3.9784999999999999</v>
      </c>
      <c r="AJ32" s="197">
        <f t="shared" si="32"/>
        <v>3.9784999999999999</v>
      </c>
      <c r="AK32" s="169">
        <v>4.2999999999999997E-2</v>
      </c>
      <c r="AL32" s="169">
        <v>0.09</v>
      </c>
      <c r="AM32" s="169">
        <v>0.83839999999999992</v>
      </c>
      <c r="AN32" s="169">
        <v>5.7000000000000002E-2</v>
      </c>
      <c r="AO32" s="169">
        <v>9.9000000000000005E-2</v>
      </c>
      <c r="AP32" s="169">
        <v>0.93489999999999995</v>
      </c>
      <c r="AQ32" s="169">
        <v>0.10614</v>
      </c>
      <c r="AR32" s="169">
        <v>0.58466999999999991</v>
      </c>
      <c r="AS32" s="169">
        <v>1.5427999999999999</v>
      </c>
      <c r="AT32" s="169">
        <v>0.20899999999999999</v>
      </c>
      <c r="AU32" s="169">
        <v>2.3813</v>
      </c>
      <c r="AV32" s="169">
        <v>0.16400000000000001</v>
      </c>
      <c r="AW32" s="267">
        <f t="shared" si="38"/>
        <v>7.0502099999999999</v>
      </c>
      <c r="AX32" s="194">
        <f t="shared" si="33"/>
        <v>7.0502099999999999</v>
      </c>
      <c r="AY32" s="169">
        <v>3.6499999999999998E-2</v>
      </c>
      <c r="AZ32" s="169">
        <v>0.43930000000000002</v>
      </c>
      <c r="BA32" s="169">
        <v>0.193</v>
      </c>
      <c r="BB32" s="169">
        <v>1.7937000000000001</v>
      </c>
      <c r="BC32" s="169">
        <v>0.54713000000000001</v>
      </c>
      <c r="BD32" s="169">
        <v>1.0065500000000001</v>
      </c>
      <c r="BE32" s="169">
        <v>5.1740000000000001E-2</v>
      </c>
      <c r="BF32" s="169">
        <v>0.52066000000000001</v>
      </c>
      <c r="BG32" s="169">
        <v>1.59859</v>
      </c>
      <c r="BH32" s="169">
        <v>0.26619999999999999</v>
      </c>
      <c r="BI32" s="169">
        <v>0.42347000000000001</v>
      </c>
      <c r="BJ32" s="169">
        <v>0</v>
      </c>
      <c r="BK32" s="267">
        <v>6.8768399999999996</v>
      </c>
      <c r="BL32" s="194">
        <f t="shared" si="34"/>
        <v>3.0096300000000005</v>
      </c>
      <c r="BM32" s="166">
        <v>0.67320000000000002</v>
      </c>
      <c r="BN32" s="166">
        <v>0.218</v>
      </c>
      <c r="BO32" s="166">
        <v>0.19827</v>
      </c>
      <c r="BP32" s="166">
        <v>1.6284799999999999</v>
      </c>
      <c r="BQ32" s="166">
        <v>1.74448</v>
      </c>
      <c r="BR32" s="166">
        <v>0.11062000000000001</v>
      </c>
      <c r="BS32" s="166">
        <v>1.5706999999999998</v>
      </c>
      <c r="BT32" s="166">
        <v>0.34320000000000001</v>
      </c>
      <c r="BU32" s="166">
        <v>0.75340000000000007</v>
      </c>
      <c r="BV32" s="166">
        <v>0.52230999999999994</v>
      </c>
      <c r="BW32" s="169">
        <v>0.16405</v>
      </c>
      <c r="BX32" s="169">
        <v>1.8421799999999999</v>
      </c>
      <c r="BY32" s="194">
        <v>9.768889999999999</v>
      </c>
      <c r="BZ32" s="195">
        <f t="shared" si="35"/>
        <v>4.4624300000000003</v>
      </c>
      <c r="CA32" s="166">
        <v>0</v>
      </c>
      <c r="CB32" s="166">
        <v>0</v>
      </c>
      <c r="CC32" s="166">
        <v>1.7213399999999999</v>
      </c>
      <c r="CD32" s="166">
        <v>1.4234500000000001</v>
      </c>
      <c r="CE32" s="166">
        <v>0</v>
      </c>
      <c r="CF32" s="194">
        <f t="shared" si="39"/>
        <v>3.14479</v>
      </c>
      <c r="CG32" s="290">
        <f t="shared" si="36"/>
        <v>4.4909174881962066</v>
      </c>
      <c r="CH32" s="151">
        <f t="shared" si="37"/>
        <v>-29.527409953769592</v>
      </c>
      <c r="CI32" s="152">
        <f t="shared" si="40"/>
        <v>3.38505669333539E-2</v>
      </c>
      <c r="CJ32"/>
      <c r="CK32" s="282"/>
      <c r="CL32"/>
      <c r="CP32" s="1"/>
      <c r="CQ32" s="1"/>
    </row>
    <row r="33" spans="1:95" x14ac:dyDescent="0.2">
      <c r="A33" s="5" t="s">
        <v>23</v>
      </c>
      <c r="B33" s="108">
        <v>343.21200000000005</v>
      </c>
      <c r="C33" s="20">
        <v>288.83829999999995</v>
      </c>
      <c r="D33" s="6">
        <v>297.19800000000004</v>
      </c>
      <c r="E33" s="15">
        <v>354.97890000000001</v>
      </c>
      <c r="F33" s="187">
        <v>328.75579999999997</v>
      </c>
      <c r="G33" s="187">
        <v>275.11556000000002</v>
      </c>
      <c r="H33" s="159">
        <v>220.58860000000001</v>
      </c>
      <c r="I33" s="168">
        <v>0.34899999999999998</v>
      </c>
      <c r="J33" s="168">
        <v>58.298000000000002</v>
      </c>
      <c r="K33" s="168">
        <v>18.91</v>
      </c>
      <c r="L33" s="168">
        <v>0</v>
      </c>
      <c r="M33" s="168">
        <v>0</v>
      </c>
      <c r="N33" s="168">
        <v>22.1</v>
      </c>
      <c r="O33" s="168">
        <v>33.784999999999997</v>
      </c>
      <c r="P33" s="168">
        <v>19.949000000000002</v>
      </c>
      <c r="Q33" s="168">
        <v>7.1705999999999994</v>
      </c>
      <c r="R33" s="168">
        <v>16.670000000000002</v>
      </c>
      <c r="S33" s="168">
        <v>30.606999999999999</v>
      </c>
      <c r="T33" s="168">
        <v>12.75</v>
      </c>
      <c r="U33" s="194">
        <f t="shared" si="29"/>
        <v>220.58860000000001</v>
      </c>
      <c r="V33" s="194">
        <f t="shared" si="30"/>
        <v>220.58860000000001</v>
      </c>
      <c r="W33" s="169">
        <v>15.37041</v>
      </c>
      <c r="X33" s="169">
        <v>61.746300000000005</v>
      </c>
      <c r="Y33" s="169">
        <v>41.808999999999997</v>
      </c>
      <c r="Z33" s="169">
        <v>11.916</v>
      </c>
      <c r="AA33" s="169">
        <v>1.65</v>
      </c>
      <c r="AB33" s="169">
        <v>27.552379999999999</v>
      </c>
      <c r="AC33" s="169">
        <v>0.1095</v>
      </c>
      <c r="AD33" s="169">
        <v>15.209200000000001</v>
      </c>
      <c r="AE33" s="169">
        <v>38.084600000000002</v>
      </c>
      <c r="AF33" s="169">
        <v>9.4459999999999997</v>
      </c>
      <c r="AG33" s="169">
        <v>36.816000000000003</v>
      </c>
      <c r="AH33" s="169">
        <v>46.277300000000004</v>
      </c>
      <c r="AI33" s="197">
        <f t="shared" si="31"/>
        <v>305.98669000000001</v>
      </c>
      <c r="AJ33" s="197">
        <f t="shared" si="32"/>
        <v>305.98669000000001</v>
      </c>
      <c r="AK33" s="169">
        <v>15.042</v>
      </c>
      <c r="AL33" s="169">
        <v>32.591680000000004</v>
      </c>
      <c r="AM33" s="169">
        <v>13.734249999999999</v>
      </c>
      <c r="AN33" s="169">
        <v>38.812260000000002</v>
      </c>
      <c r="AO33" s="169">
        <v>28.323540000000001</v>
      </c>
      <c r="AP33" s="169">
        <v>16.789930000000002</v>
      </c>
      <c r="AQ33" s="169">
        <v>13.577999999999999</v>
      </c>
      <c r="AR33" s="169">
        <v>20.521560000000001</v>
      </c>
      <c r="AS33" s="169">
        <v>40.8902</v>
      </c>
      <c r="AT33" s="169">
        <v>10.704000000000001</v>
      </c>
      <c r="AU33" s="169">
        <v>20.3964</v>
      </c>
      <c r="AV33" s="169">
        <v>19.731999999999999</v>
      </c>
      <c r="AW33" s="267">
        <f t="shared" si="38"/>
        <v>271.11581999999999</v>
      </c>
      <c r="AX33" s="194">
        <f t="shared" si="33"/>
        <v>271.11581999999999</v>
      </c>
      <c r="AY33" s="169">
        <v>28.315999999999999</v>
      </c>
      <c r="AZ33" s="169">
        <v>7.8239999999999998</v>
      </c>
      <c r="BA33" s="169">
        <v>38.758620000000001</v>
      </c>
      <c r="BB33" s="169">
        <v>32.404000000000003</v>
      </c>
      <c r="BC33" s="169">
        <v>9.7048900000000007</v>
      </c>
      <c r="BD33" s="169">
        <v>26.152059999999999</v>
      </c>
      <c r="BE33" s="169">
        <v>36.037199999999999</v>
      </c>
      <c r="BF33" s="169">
        <v>0</v>
      </c>
      <c r="BG33" s="169">
        <v>8.2210000000000001</v>
      </c>
      <c r="BH33" s="169">
        <v>8.8219999999999992</v>
      </c>
      <c r="BI33" s="169">
        <v>36.445999999999998</v>
      </c>
      <c r="BJ33" s="169">
        <v>36.608350000000002</v>
      </c>
      <c r="BK33" s="267">
        <v>269.29412000000002</v>
      </c>
      <c r="BL33" s="194">
        <f t="shared" si="34"/>
        <v>117.00751</v>
      </c>
      <c r="BM33" s="166">
        <v>31.592700000000001</v>
      </c>
      <c r="BN33" s="166">
        <v>26.470879999999998</v>
      </c>
      <c r="BO33" s="166">
        <v>108.71174999999999</v>
      </c>
      <c r="BP33" s="166">
        <v>7.4821999999999997</v>
      </c>
      <c r="BQ33" s="166">
        <v>24.553999999999998</v>
      </c>
      <c r="BR33" s="166">
        <v>71.981999999999999</v>
      </c>
      <c r="BS33" s="166">
        <v>48.479039999999998</v>
      </c>
      <c r="BT33" s="166">
        <v>5.5738000000000003</v>
      </c>
      <c r="BU33" s="166">
        <v>3.6789999999999998</v>
      </c>
      <c r="BV33" s="166">
        <v>58.0383</v>
      </c>
      <c r="BW33" s="169">
        <v>24.88</v>
      </c>
      <c r="BX33" s="169">
        <v>53.098800000000004</v>
      </c>
      <c r="BY33" s="194">
        <v>464.54246999999998</v>
      </c>
      <c r="BZ33" s="194">
        <f t="shared" si="35"/>
        <v>198.81153</v>
      </c>
      <c r="CA33" s="166">
        <v>31.231800000000003</v>
      </c>
      <c r="CB33" s="166">
        <v>29.32</v>
      </c>
      <c r="CC33" s="166">
        <v>20.2301</v>
      </c>
      <c r="CD33" s="166">
        <v>23.6647</v>
      </c>
      <c r="CE33" s="166">
        <v>2.4900000000000002</v>
      </c>
      <c r="CF33" s="194">
        <f t="shared" si="39"/>
        <v>106.9366</v>
      </c>
      <c r="CG33" s="290">
        <f t="shared" si="36"/>
        <v>-8.6070629141667894</v>
      </c>
      <c r="CH33" s="151">
        <f t="shared" si="37"/>
        <v>-46.2120733138566</v>
      </c>
      <c r="CI33" s="152">
        <f t="shared" si="40"/>
        <v>1.1510671733010129</v>
      </c>
      <c r="CJ33"/>
      <c r="CK33" s="282"/>
      <c r="CL33"/>
      <c r="CP33" s="1"/>
      <c r="CQ33" s="1"/>
    </row>
    <row r="34" spans="1:95" x14ac:dyDescent="0.2">
      <c r="A34" s="5" t="s">
        <v>24</v>
      </c>
      <c r="B34" s="108">
        <v>18657.872000000003</v>
      </c>
      <c r="C34" s="20">
        <v>11806.721610000001</v>
      </c>
      <c r="D34" s="6">
        <v>11101.059205</v>
      </c>
      <c r="E34" s="15">
        <v>16250.33323</v>
      </c>
      <c r="F34" s="187">
        <v>18031.259452999995</v>
      </c>
      <c r="G34" s="187">
        <v>19885.110030000003</v>
      </c>
      <c r="H34" s="159">
        <v>13857.507399999999</v>
      </c>
      <c r="I34" s="168">
        <v>1912.7509200000004</v>
      </c>
      <c r="J34" s="168">
        <v>1700.20153</v>
      </c>
      <c r="K34" s="168">
        <v>1250.3227199999997</v>
      </c>
      <c r="L34" s="168">
        <v>561.80964000000017</v>
      </c>
      <c r="M34" s="168">
        <v>863.28827999999999</v>
      </c>
      <c r="N34" s="168">
        <v>1774.7311699999998</v>
      </c>
      <c r="O34" s="168">
        <v>1164.5157300000001</v>
      </c>
      <c r="P34" s="168">
        <v>945.15704000000005</v>
      </c>
      <c r="Q34" s="168">
        <v>1018.1881999999998</v>
      </c>
      <c r="R34" s="168">
        <v>1048.6462999999999</v>
      </c>
      <c r="S34" s="168">
        <v>606.72325000000001</v>
      </c>
      <c r="T34" s="168">
        <v>1011.1726200000001</v>
      </c>
      <c r="U34" s="194">
        <f t="shared" si="29"/>
        <v>13857.5074</v>
      </c>
      <c r="V34" s="194">
        <f t="shared" si="30"/>
        <v>13857.5074</v>
      </c>
      <c r="W34" s="169">
        <v>1128.7833499999999</v>
      </c>
      <c r="X34" s="169">
        <v>842.49235999999974</v>
      </c>
      <c r="Y34" s="169">
        <v>2050.9794200000001</v>
      </c>
      <c r="Z34" s="169">
        <v>1498.04899</v>
      </c>
      <c r="AA34" s="169">
        <v>883.35679999999991</v>
      </c>
      <c r="AB34" s="169">
        <v>899.77169000000015</v>
      </c>
      <c r="AC34" s="169">
        <v>2554.0265300000001</v>
      </c>
      <c r="AD34" s="169">
        <v>866.67565000000002</v>
      </c>
      <c r="AE34" s="169">
        <v>790.76410000000021</v>
      </c>
      <c r="AF34" s="169">
        <v>1186.9772700000001</v>
      </c>
      <c r="AG34" s="169">
        <v>1880.8234600000001</v>
      </c>
      <c r="AH34" s="169">
        <v>1547.5275599999998</v>
      </c>
      <c r="AI34" s="197">
        <f t="shared" si="31"/>
        <v>16130.227179999998</v>
      </c>
      <c r="AJ34" s="197">
        <f t="shared" si="32"/>
        <v>16130.227179999998</v>
      </c>
      <c r="AK34" s="169">
        <v>1537.7765100000001</v>
      </c>
      <c r="AL34" s="169">
        <v>1144.2389100000003</v>
      </c>
      <c r="AM34" s="169">
        <v>1418.9104299999999</v>
      </c>
      <c r="AN34" s="169">
        <v>1266.2092399999997</v>
      </c>
      <c r="AO34" s="169">
        <v>1028.0097800000001</v>
      </c>
      <c r="AP34" s="169">
        <v>2100.52565</v>
      </c>
      <c r="AQ34" s="169">
        <v>867.72778999999991</v>
      </c>
      <c r="AR34" s="169">
        <v>1121.2705099999998</v>
      </c>
      <c r="AS34" s="169">
        <v>736.15327000000025</v>
      </c>
      <c r="AT34" s="169">
        <v>1143.1101999999998</v>
      </c>
      <c r="AU34" s="169">
        <v>1380.6389000000001</v>
      </c>
      <c r="AV34" s="169">
        <v>1214.4672599999999</v>
      </c>
      <c r="AW34" s="267">
        <f t="shared" si="38"/>
        <v>14959.03845</v>
      </c>
      <c r="AX34" s="194">
        <f t="shared" si="33"/>
        <v>14959.03845</v>
      </c>
      <c r="AY34" s="169">
        <v>1353.5207100000002</v>
      </c>
      <c r="AZ34" s="169">
        <v>1176.7290600000001</v>
      </c>
      <c r="BA34" s="169">
        <v>1411.4092700000001</v>
      </c>
      <c r="BB34" s="169">
        <v>1597.0846499999998</v>
      </c>
      <c r="BC34" s="169">
        <v>1143.7172349999998</v>
      </c>
      <c r="BD34" s="169">
        <v>845.23496999999986</v>
      </c>
      <c r="BE34" s="169">
        <v>875.83031000000017</v>
      </c>
      <c r="BF34" s="169">
        <v>849.69022999999981</v>
      </c>
      <c r="BG34" s="169">
        <v>1312.0479699999994</v>
      </c>
      <c r="BH34" s="169">
        <v>1150.10645</v>
      </c>
      <c r="BI34" s="169">
        <v>1345.2089499999997</v>
      </c>
      <c r="BJ34" s="169">
        <v>1319.6340200000002</v>
      </c>
      <c r="BK34" s="267">
        <v>14380.213824999999</v>
      </c>
      <c r="BL34" s="194">
        <f t="shared" si="34"/>
        <v>6682.4609250000003</v>
      </c>
      <c r="BM34" s="166">
        <v>1197.7048800000002</v>
      </c>
      <c r="BN34" s="166">
        <v>1020.87582</v>
      </c>
      <c r="BO34" s="166">
        <v>1130.2082499999999</v>
      </c>
      <c r="BP34" s="166">
        <v>1627.4629699999998</v>
      </c>
      <c r="BQ34" s="166">
        <v>1120.9108999999999</v>
      </c>
      <c r="BR34" s="166">
        <v>1258.2496799999999</v>
      </c>
      <c r="BS34" s="166">
        <v>1383.4205099999997</v>
      </c>
      <c r="BT34" s="166">
        <v>742.9204299999999</v>
      </c>
      <c r="BU34" s="166">
        <v>785.57312999999988</v>
      </c>
      <c r="BV34" s="166">
        <v>933.34156999999993</v>
      </c>
      <c r="BW34" s="169">
        <v>1009.8027099999999</v>
      </c>
      <c r="BX34" s="169">
        <v>1240.41912</v>
      </c>
      <c r="BY34" s="194">
        <v>13450.88997</v>
      </c>
      <c r="BZ34" s="194">
        <f t="shared" si="35"/>
        <v>6097.1628199999996</v>
      </c>
      <c r="CA34" s="166">
        <v>1167.4069099999999</v>
      </c>
      <c r="CB34" s="166">
        <v>780.57186000000002</v>
      </c>
      <c r="CC34" s="166">
        <v>1095.5632999999998</v>
      </c>
      <c r="CD34" s="166">
        <v>1979.1695</v>
      </c>
      <c r="CE34" s="166">
        <v>1006.2155600000001</v>
      </c>
      <c r="CF34" s="194">
        <f t="shared" si="39"/>
        <v>6028.92713</v>
      </c>
      <c r="CG34" s="290">
        <f t="shared" si="36"/>
        <v>-9.7798371338774466</v>
      </c>
      <c r="CH34" s="151">
        <f t="shared" si="37"/>
        <v>-1.1191383929615895</v>
      </c>
      <c r="CI34" s="152">
        <f t="shared" si="40"/>
        <v>64.895462447533291</v>
      </c>
      <c r="CJ34"/>
      <c r="CK34" s="282"/>
      <c r="CL34"/>
      <c r="CP34" s="1"/>
      <c r="CQ34" s="1"/>
    </row>
    <row r="35" spans="1:95" x14ac:dyDescent="0.2">
      <c r="A35" s="21" t="s">
        <v>1</v>
      </c>
      <c r="B35" s="112">
        <v>515.27500000000009</v>
      </c>
      <c r="C35" s="20">
        <v>529.32979999999998</v>
      </c>
      <c r="D35" s="6">
        <v>494.86841500000003</v>
      </c>
      <c r="E35" s="15">
        <v>971.15867000000003</v>
      </c>
      <c r="F35" s="187">
        <v>2011.0055899999988</v>
      </c>
      <c r="G35" s="187">
        <v>1261.113325</v>
      </c>
      <c r="H35" s="159">
        <v>2119.4023950000001</v>
      </c>
      <c r="I35" s="168">
        <v>82.96611</v>
      </c>
      <c r="J35" s="168">
        <v>219.56595199999995</v>
      </c>
      <c r="K35" s="168">
        <v>356.77655000000004</v>
      </c>
      <c r="L35" s="168">
        <v>29.229510000000001</v>
      </c>
      <c r="M35" s="168">
        <v>41.651524999999999</v>
      </c>
      <c r="N35" s="168">
        <v>268.67101199999996</v>
      </c>
      <c r="O35" s="168">
        <v>135.96454600000001</v>
      </c>
      <c r="P35" s="168">
        <v>432.89510999999999</v>
      </c>
      <c r="Q35" s="168">
        <v>55.438579999999988</v>
      </c>
      <c r="R35" s="168">
        <v>92.622179999999986</v>
      </c>
      <c r="S35" s="168">
        <v>51.380879999999998</v>
      </c>
      <c r="T35" s="168">
        <v>352.24043999999998</v>
      </c>
      <c r="U35" s="194">
        <f t="shared" si="29"/>
        <v>2119.4023949999996</v>
      </c>
      <c r="V35" s="194">
        <f t="shared" si="30"/>
        <v>2119.4023949999996</v>
      </c>
      <c r="W35" s="169">
        <v>103.40163000000001</v>
      </c>
      <c r="X35" s="169">
        <v>318.41952000000003</v>
      </c>
      <c r="Y35" s="169">
        <v>195.46106000000003</v>
      </c>
      <c r="Z35" s="169">
        <v>37.236220000000003</v>
      </c>
      <c r="AA35" s="169">
        <v>119.53476000000001</v>
      </c>
      <c r="AB35" s="169">
        <v>27.022930000000002</v>
      </c>
      <c r="AC35" s="169">
        <v>47.554370000000006</v>
      </c>
      <c r="AD35" s="169">
        <v>48.798989999999996</v>
      </c>
      <c r="AE35" s="169">
        <v>40.07544</v>
      </c>
      <c r="AF35" s="169">
        <v>45.902070000000002</v>
      </c>
      <c r="AG35" s="169">
        <v>79.355829999999997</v>
      </c>
      <c r="AH35" s="169">
        <v>42.057909999999985</v>
      </c>
      <c r="AI35" s="197">
        <f t="shared" si="31"/>
        <v>1104.8207299999999</v>
      </c>
      <c r="AJ35" s="197">
        <f t="shared" si="32"/>
        <v>1104.8207299999999</v>
      </c>
      <c r="AK35" s="169">
        <v>33.14893</v>
      </c>
      <c r="AL35" s="169">
        <v>34.336570000000009</v>
      </c>
      <c r="AM35" s="169">
        <v>43.874259999999992</v>
      </c>
      <c r="AN35" s="169">
        <v>64.212990000000005</v>
      </c>
      <c r="AO35" s="169">
        <v>31.736190000000001</v>
      </c>
      <c r="AP35" s="169">
        <v>60.184470000000005</v>
      </c>
      <c r="AQ35" s="169">
        <v>25.435510000000001</v>
      </c>
      <c r="AR35" s="169">
        <v>22.054940000000002</v>
      </c>
      <c r="AS35" s="169">
        <v>31.142599999999998</v>
      </c>
      <c r="AT35" s="169">
        <v>26.936029999999999</v>
      </c>
      <c r="AU35" s="169">
        <v>37.034149999999997</v>
      </c>
      <c r="AV35" s="169">
        <v>48.176279999999998</v>
      </c>
      <c r="AW35" s="267">
        <f t="shared" si="38"/>
        <v>458.27292000000006</v>
      </c>
      <c r="AX35" s="194">
        <f t="shared" si="33"/>
        <v>458.27292000000006</v>
      </c>
      <c r="AY35" s="169">
        <v>27.730540000000008</v>
      </c>
      <c r="AZ35" s="169">
        <v>26.089220000000001</v>
      </c>
      <c r="BA35" s="169">
        <v>46.852110000000003</v>
      </c>
      <c r="BB35" s="169">
        <v>39.6434</v>
      </c>
      <c r="BC35" s="169">
        <v>30.729039999999998</v>
      </c>
      <c r="BD35" s="169">
        <v>31.037290000000002</v>
      </c>
      <c r="BE35" s="169">
        <v>46.591349999999998</v>
      </c>
      <c r="BF35" s="169">
        <v>29.443360000000002</v>
      </c>
      <c r="BG35" s="169">
        <v>28.982800000000001</v>
      </c>
      <c r="BH35" s="169">
        <v>38.068200000000004</v>
      </c>
      <c r="BI35" s="169">
        <v>39.322690000000001</v>
      </c>
      <c r="BJ35" s="169">
        <v>22.520930000000003</v>
      </c>
      <c r="BK35" s="267">
        <v>407.01093000000003</v>
      </c>
      <c r="BL35" s="194">
        <f t="shared" si="34"/>
        <v>171.04431</v>
      </c>
      <c r="BM35" s="166">
        <v>36.660400000000003</v>
      </c>
      <c r="BN35" s="166">
        <v>23.468830000000001</v>
      </c>
      <c r="BO35" s="166">
        <v>41.837230000000005</v>
      </c>
      <c r="BP35" s="166">
        <v>26.97193</v>
      </c>
      <c r="BQ35" s="166">
        <v>27.411750000000008</v>
      </c>
      <c r="BR35" s="166">
        <v>25.911469999999994</v>
      </c>
      <c r="BS35" s="166">
        <v>24.087670000000003</v>
      </c>
      <c r="BT35" s="166">
        <v>28.971820000000005</v>
      </c>
      <c r="BU35" s="166">
        <v>32.327109999999998</v>
      </c>
      <c r="BV35" s="166">
        <v>34.937750000000001</v>
      </c>
      <c r="BW35" s="169">
        <v>29.090870000000002</v>
      </c>
      <c r="BX35" s="169">
        <v>35.564700000000002</v>
      </c>
      <c r="BY35" s="194">
        <v>367.24153000000001</v>
      </c>
      <c r="BZ35" s="194">
        <f t="shared" si="35"/>
        <v>156.35014000000004</v>
      </c>
      <c r="CA35" s="166">
        <v>26.385420000000003</v>
      </c>
      <c r="CB35" s="166">
        <v>46.694780000000002</v>
      </c>
      <c r="CC35" s="166">
        <v>41.026099999999992</v>
      </c>
      <c r="CD35" s="166">
        <v>52.023750000000014</v>
      </c>
      <c r="CE35" s="166">
        <v>25.917200000000001</v>
      </c>
      <c r="CF35" s="194">
        <f t="shared" si="39"/>
        <v>192.04725000000002</v>
      </c>
      <c r="CG35" s="290">
        <f t="shared" si="36"/>
        <v>12.279239221696427</v>
      </c>
      <c r="CH35" s="151">
        <f t="shared" si="37"/>
        <v>22.831517771586242</v>
      </c>
      <c r="CI35" s="152">
        <f t="shared" si="40"/>
        <v>2.067199492014268</v>
      </c>
      <c r="CJ35"/>
      <c r="CK35" s="282"/>
      <c r="CL35"/>
      <c r="CP35" s="1"/>
      <c r="CQ35" s="1"/>
    </row>
    <row r="36" spans="1:95" s="42" customFormat="1" x14ac:dyDescent="0.2">
      <c r="A36" s="8" t="s">
        <v>2</v>
      </c>
      <c r="B36" s="109">
        <v>26320.076000000005</v>
      </c>
      <c r="C36" s="22">
        <v>17461.135979999999</v>
      </c>
      <c r="D36" s="9">
        <v>17593.035884000001</v>
      </c>
      <c r="E36" s="16">
        <v>24826.783906000001</v>
      </c>
      <c r="F36" s="190">
        <v>27998.030129399998</v>
      </c>
      <c r="G36" s="190">
        <v>28770.772864999999</v>
      </c>
      <c r="H36" s="161">
        <v>21298.340254999999</v>
      </c>
      <c r="I36" s="170">
        <f>SUM(I26:I35)</f>
        <v>2517.8826600000002</v>
      </c>
      <c r="J36" s="170">
        <f t="shared" ref="J36:T36" si="41">SUM(J26:J35)</f>
        <v>2510.194332</v>
      </c>
      <c r="K36" s="170">
        <f t="shared" si="41"/>
        <v>1948.7327699999996</v>
      </c>
      <c r="L36" s="170">
        <f t="shared" si="41"/>
        <v>721.85876000000019</v>
      </c>
      <c r="M36" s="170">
        <f t="shared" si="41"/>
        <v>1156.2000849999999</v>
      </c>
      <c r="N36" s="170">
        <f t="shared" si="41"/>
        <v>2606.3356819999995</v>
      </c>
      <c r="O36" s="170">
        <f t="shared" si="41"/>
        <v>1820.486136</v>
      </c>
      <c r="P36" s="170">
        <f t="shared" si="41"/>
        <v>1834.77988</v>
      </c>
      <c r="Q36" s="170">
        <f t="shared" si="41"/>
        <v>1495.7784999999999</v>
      </c>
      <c r="R36" s="170">
        <f t="shared" si="41"/>
        <v>1551.3096399999999</v>
      </c>
      <c r="S36" s="170">
        <f t="shared" si="41"/>
        <v>1206.47083</v>
      </c>
      <c r="T36" s="170">
        <f t="shared" si="41"/>
        <v>1928.3109800000002</v>
      </c>
      <c r="U36" s="195">
        <f t="shared" si="29"/>
        <v>21298.340254999996</v>
      </c>
      <c r="V36" s="195">
        <f t="shared" si="30"/>
        <v>21298.340254999996</v>
      </c>
      <c r="W36" s="226">
        <f>SUM(W26:W35)</f>
        <v>1924.63266</v>
      </c>
      <c r="X36" s="226">
        <f t="shared" ref="X36:AH36" si="42">SUM(X26:X35)</f>
        <v>1864.4339399999999</v>
      </c>
      <c r="Y36" s="226">
        <f t="shared" si="42"/>
        <v>2908.2341000000001</v>
      </c>
      <c r="Z36" s="226">
        <f t="shared" si="42"/>
        <v>2006.39544</v>
      </c>
      <c r="AA36" s="226">
        <f t="shared" si="42"/>
        <v>1434.2887299999998</v>
      </c>
      <c r="AB36" s="226">
        <f t="shared" si="42"/>
        <v>1415.3817400000003</v>
      </c>
      <c r="AC36" s="226">
        <f t="shared" si="42"/>
        <v>3693.1018599999998</v>
      </c>
      <c r="AD36" s="226">
        <f t="shared" si="42"/>
        <v>1752.1751900000002</v>
      </c>
      <c r="AE36" s="226">
        <f t="shared" si="42"/>
        <v>1968.3961600000002</v>
      </c>
      <c r="AF36" s="226">
        <f t="shared" si="42"/>
        <v>2103.8958700000003</v>
      </c>
      <c r="AG36" s="226">
        <f t="shared" si="42"/>
        <v>3157.5695900000001</v>
      </c>
      <c r="AH36" s="226">
        <f t="shared" si="42"/>
        <v>2520.7524499999995</v>
      </c>
      <c r="AI36" s="198">
        <f t="shared" si="31"/>
        <v>26749.257730000001</v>
      </c>
      <c r="AJ36" s="198">
        <f t="shared" si="32"/>
        <v>26749.257730000001</v>
      </c>
      <c r="AK36" s="226">
        <f t="shared" ref="AK36:AQ36" si="43">SUM(AK26:AK35)</f>
        <v>2313.8625099999999</v>
      </c>
      <c r="AL36" s="226">
        <f t="shared" si="43"/>
        <v>1998.9848900000002</v>
      </c>
      <c r="AM36" s="226">
        <f t="shared" si="43"/>
        <v>2313.59962</v>
      </c>
      <c r="AN36" s="226">
        <f t="shared" si="43"/>
        <v>2165.2629399999996</v>
      </c>
      <c r="AO36" s="226">
        <f t="shared" si="43"/>
        <v>1682.6570300000003</v>
      </c>
      <c r="AP36" s="226">
        <f t="shared" si="43"/>
        <v>3570.7707300000002</v>
      </c>
      <c r="AQ36" s="226">
        <f t="shared" si="43"/>
        <v>1954.7840799999999</v>
      </c>
      <c r="AR36" s="226">
        <f>SUM(AR26:AR35)</f>
        <v>1953.53926</v>
      </c>
      <c r="AS36" s="226">
        <f>SUM(AS26:AS35)</f>
        <v>1448.5294200000005</v>
      </c>
      <c r="AT36" s="226">
        <f>SUM(AT26:AT35)</f>
        <v>1925.0779199999999</v>
      </c>
      <c r="AU36" s="226">
        <f>SUM(AU26:AU35)</f>
        <v>2369.2345799999998</v>
      </c>
      <c r="AV36" s="226">
        <f>SUM(AV26:AV35)</f>
        <v>2033.6148099999998</v>
      </c>
      <c r="AW36" s="268">
        <f>SUM(AK36:AV36)</f>
        <v>25729.91779</v>
      </c>
      <c r="AX36" s="195">
        <f t="shared" si="33"/>
        <v>25729.91779</v>
      </c>
      <c r="AY36" s="226">
        <f>SUM(AY26:AY35)</f>
        <v>2033.5558600000004</v>
      </c>
      <c r="AZ36" s="226">
        <f>SUM(AZ26:AZ35)</f>
        <v>2095.6995999999999</v>
      </c>
      <c r="BA36" s="226">
        <f>SUM(BA26:BA35)</f>
        <v>2374.04529</v>
      </c>
      <c r="BB36" s="226">
        <f>SUM(BB26:BB35)</f>
        <v>2470.8996199999997</v>
      </c>
      <c r="BC36" s="226">
        <f t="shared" ref="BC36:BJ36" si="44">SUM(BC26:BC35)</f>
        <v>2137.8016750000002</v>
      </c>
      <c r="BD36" s="226">
        <f t="shared" si="44"/>
        <v>1576.48714</v>
      </c>
      <c r="BE36" s="226">
        <f t="shared" si="44"/>
        <v>1496.5533000000003</v>
      </c>
      <c r="BF36" s="226">
        <f t="shared" si="44"/>
        <v>1517.6723649999997</v>
      </c>
      <c r="BG36" s="226">
        <f t="shared" si="44"/>
        <v>2188.0308899999995</v>
      </c>
      <c r="BH36" s="226">
        <f t="shared" si="44"/>
        <v>1931.1593</v>
      </c>
      <c r="BI36" s="226">
        <f t="shared" si="44"/>
        <v>2539.1625299999996</v>
      </c>
      <c r="BJ36" s="226">
        <f t="shared" si="44"/>
        <v>2142.0861000000004</v>
      </c>
      <c r="BK36" s="268">
        <v>24503.15367</v>
      </c>
      <c r="BL36" s="195">
        <f>SUM(AY36:BC36)</f>
        <v>11112.002045000001</v>
      </c>
      <c r="BM36" s="172">
        <f>SUM(BM26:BM35)</f>
        <v>2015.8455500000002</v>
      </c>
      <c r="BN36" s="172">
        <f t="shared" ref="BN36:BW36" si="45">SUM(BN26:BN35)</f>
        <v>2034.69037</v>
      </c>
      <c r="BO36" s="172">
        <f t="shared" si="45"/>
        <v>2064.83907</v>
      </c>
      <c r="BP36" s="172">
        <f t="shared" si="45"/>
        <v>2389.9523899999999</v>
      </c>
      <c r="BQ36" s="172">
        <f t="shared" si="45"/>
        <v>1727.1999899999998</v>
      </c>
      <c r="BR36" s="172">
        <f t="shared" si="45"/>
        <v>1950.1810599999999</v>
      </c>
      <c r="BS36" s="172">
        <f t="shared" si="45"/>
        <v>2050.4954299999995</v>
      </c>
      <c r="BT36" s="172">
        <f t="shared" si="45"/>
        <v>1302.1203399999999</v>
      </c>
      <c r="BU36" s="172">
        <f t="shared" si="45"/>
        <v>1409.5531399999998</v>
      </c>
      <c r="BV36" s="172">
        <f t="shared" si="45"/>
        <v>1804.1464599999999</v>
      </c>
      <c r="BW36" s="172">
        <f t="shared" si="45"/>
        <v>1753.1240699999998</v>
      </c>
      <c r="BX36" s="172">
        <f>SUM(BX26:BX35)</f>
        <v>2054.11654</v>
      </c>
      <c r="BY36" s="195">
        <v>22556.26441</v>
      </c>
      <c r="BZ36" s="195">
        <f>SUM(BM36:BQ36)</f>
        <v>10232.52737</v>
      </c>
      <c r="CA36" s="172">
        <f>SUM(CA26:CA35)</f>
        <v>1700.7193400000001</v>
      </c>
      <c r="CB36" s="172">
        <f>SUM(CB26:CB35)</f>
        <v>1480.3906500000001</v>
      </c>
      <c r="CC36" s="172">
        <f>SUM(CC26:CC35)</f>
        <v>1791.0406499999999</v>
      </c>
      <c r="CD36" s="172">
        <f>SUM(CD26:CD35)</f>
        <v>2761.7226599999999</v>
      </c>
      <c r="CE36" s="172">
        <f>SUM(CE26:CE35)</f>
        <v>1556.3403800000003</v>
      </c>
      <c r="CF36" s="195">
        <f>SUM(CA36:CE36)</f>
        <v>9290.2136799999989</v>
      </c>
      <c r="CG36" s="291">
        <f t="shared" si="36"/>
        <v>-16.394780685085824</v>
      </c>
      <c r="CH36" s="153">
        <f t="shared" si="37"/>
        <v>-9.2090023894067627</v>
      </c>
      <c r="CI36" s="154">
        <f t="shared" si="40"/>
        <v>100</v>
      </c>
      <c r="CK36" s="282"/>
      <c r="CM36" s="282"/>
      <c r="CP36" s="306"/>
      <c r="CQ36" s="306"/>
    </row>
    <row r="37" spans="1:95" x14ac:dyDescent="0.2">
      <c r="A37" s="11"/>
      <c r="B37" s="113"/>
      <c r="C37" s="23"/>
      <c r="D37" s="23"/>
      <c r="E37" s="23"/>
      <c r="F37" s="104"/>
      <c r="G37" s="104"/>
      <c r="H37" s="99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99"/>
      <c r="CH37" s="122"/>
      <c r="CI37" s="119"/>
      <c r="CL37"/>
      <c r="CM37" s="288"/>
    </row>
    <row r="38" spans="1:95" x14ac:dyDescent="0.2">
      <c r="A38" s="13" t="s">
        <v>169</v>
      </c>
      <c r="B38" s="96"/>
      <c r="C38" s="24"/>
      <c r="D38" s="14"/>
      <c r="E38" s="14"/>
      <c r="F38" s="102"/>
      <c r="G38" s="102"/>
      <c r="H38" s="97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97"/>
      <c r="CH38" s="102"/>
      <c r="CI38" s="102"/>
    </row>
    <row r="39" spans="1:95" ht="31.5" customHeight="1" x14ac:dyDescent="0.2">
      <c r="A39" s="4" t="s">
        <v>5</v>
      </c>
      <c r="B39" s="107">
        <v>2014</v>
      </c>
      <c r="C39" s="4" t="s">
        <v>64</v>
      </c>
      <c r="D39" s="4" t="s">
        <v>63</v>
      </c>
      <c r="E39" s="4">
        <v>2017</v>
      </c>
      <c r="F39" s="186">
        <v>2018</v>
      </c>
      <c r="G39" s="186">
        <v>2019</v>
      </c>
      <c r="H39" s="107">
        <v>2020</v>
      </c>
      <c r="I39" s="95" t="s">
        <v>129</v>
      </c>
      <c r="J39" s="95" t="s">
        <v>130</v>
      </c>
      <c r="K39" s="95" t="s">
        <v>131</v>
      </c>
      <c r="L39" s="95" t="s">
        <v>132</v>
      </c>
      <c r="M39" s="95" t="s">
        <v>133</v>
      </c>
      <c r="N39" s="95" t="s">
        <v>134</v>
      </c>
      <c r="O39" s="95" t="s">
        <v>135</v>
      </c>
      <c r="P39" s="95" t="s">
        <v>136</v>
      </c>
      <c r="Q39" s="95" t="s">
        <v>137</v>
      </c>
      <c r="R39" s="95" t="s">
        <v>138</v>
      </c>
      <c r="S39" s="95" t="s">
        <v>139</v>
      </c>
      <c r="T39" s="95" t="s">
        <v>140</v>
      </c>
      <c r="U39" s="193">
        <v>2020</v>
      </c>
      <c r="V39" s="193" t="s">
        <v>146</v>
      </c>
      <c r="W39" s="95" t="s">
        <v>117</v>
      </c>
      <c r="X39" s="95" t="s">
        <v>118</v>
      </c>
      <c r="Y39" s="95" t="s">
        <v>119</v>
      </c>
      <c r="Z39" s="95" t="s">
        <v>120</v>
      </c>
      <c r="AA39" s="95" t="s">
        <v>121</v>
      </c>
      <c r="AB39" s="95" t="s">
        <v>153</v>
      </c>
      <c r="AC39" s="95" t="s">
        <v>123</v>
      </c>
      <c r="AD39" s="95" t="s">
        <v>124</v>
      </c>
      <c r="AE39" s="95" t="s">
        <v>125</v>
      </c>
      <c r="AF39" s="95" t="s">
        <v>126</v>
      </c>
      <c r="AG39" s="95" t="s">
        <v>127</v>
      </c>
      <c r="AH39" s="95" t="s">
        <v>128</v>
      </c>
      <c r="AI39" s="193">
        <v>2021</v>
      </c>
      <c r="AJ39" s="193" t="s">
        <v>162</v>
      </c>
      <c r="AK39" s="95" t="s">
        <v>116</v>
      </c>
      <c r="AL39" s="95" t="s">
        <v>115</v>
      </c>
      <c r="AM39" s="95" t="s">
        <v>114</v>
      </c>
      <c r="AN39" s="95" t="s">
        <v>113</v>
      </c>
      <c r="AO39" s="95" t="s">
        <v>112</v>
      </c>
      <c r="AP39" s="95" t="s">
        <v>145</v>
      </c>
      <c r="AQ39" s="95" t="s">
        <v>111</v>
      </c>
      <c r="AR39" s="95" t="s">
        <v>110</v>
      </c>
      <c r="AS39" s="95" t="s">
        <v>141</v>
      </c>
      <c r="AT39" s="95" t="s">
        <v>144</v>
      </c>
      <c r="AU39" s="95" t="s">
        <v>142</v>
      </c>
      <c r="AV39" s="95" t="s">
        <v>143</v>
      </c>
      <c r="AW39" s="193">
        <v>2022</v>
      </c>
      <c r="AX39" s="193" t="s">
        <v>187</v>
      </c>
      <c r="AY39" s="95" t="s">
        <v>147</v>
      </c>
      <c r="AZ39" s="95" t="s">
        <v>148</v>
      </c>
      <c r="BA39" s="95" t="s">
        <v>149</v>
      </c>
      <c r="BB39" s="95" t="s">
        <v>150</v>
      </c>
      <c r="BC39" s="95" t="s">
        <v>151</v>
      </c>
      <c r="BD39" s="95" t="s">
        <v>152</v>
      </c>
      <c r="BE39" s="95" t="s">
        <v>155</v>
      </c>
      <c r="BF39" s="95" t="s">
        <v>156</v>
      </c>
      <c r="BG39" s="95" t="s">
        <v>158</v>
      </c>
      <c r="BH39" s="95" t="s">
        <v>159</v>
      </c>
      <c r="BI39" s="95" t="s">
        <v>160</v>
      </c>
      <c r="BJ39" s="95" t="s">
        <v>161</v>
      </c>
      <c r="BK39" s="193">
        <v>2023</v>
      </c>
      <c r="BL39" s="193" t="s">
        <v>205</v>
      </c>
      <c r="BM39" s="95" t="s">
        <v>170</v>
      </c>
      <c r="BN39" s="95" t="s">
        <v>171</v>
      </c>
      <c r="BO39" s="95" t="s">
        <v>172</v>
      </c>
      <c r="BP39" s="95" t="s">
        <v>174</v>
      </c>
      <c r="BQ39" s="95" t="s">
        <v>173</v>
      </c>
      <c r="BR39" s="95" t="s">
        <v>175</v>
      </c>
      <c r="BS39" s="95" t="s">
        <v>176</v>
      </c>
      <c r="BT39" s="95" t="s">
        <v>177</v>
      </c>
      <c r="BU39" s="95" t="s">
        <v>179</v>
      </c>
      <c r="BV39" s="95" t="s">
        <v>180</v>
      </c>
      <c r="BW39" s="95" t="s">
        <v>185</v>
      </c>
      <c r="BX39" s="95" t="s">
        <v>186</v>
      </c>
      <c r="BY39" s="193">
        <v>2024</v>
      </c>
      <c r="BZ39" s="193" t="s">
        <v>204</v>
      </c>
      <c r="CA39" s="95" t="s">
        <v>188</v>
      </c>
      <c r="CB39" s="95" t="s">
        <v>198</v>
      </c>
      <c r="CC39" s="95" t="s">
        <v>199</v>
      </c>
      <c r="CD39" s="95" t="s">
        <v>201</v>
      </c>
      <c r="CE39" s="95" t="s">
        <v>202</v>
      </c>
      <c r="CF39" s="193" t="s">
        <v>203</v>
      </c>
      <c r="CG39" s="309" t="s">
        <v>189</v>
      </c>
      <c r="CH39" s="310" t="s">
        <v>190</v>
      </c>
      <c r="CI39" s="165" t="s">
        <v>6</v>
      </c>
      <c r="CK39"/>
    </row>
    <row r="40" spans="1:95" x14ac:dyDescent="0.2">
      <c r="A40" s="5" t="s">
        <v>12</v>
      </c>
      <c r="B40" s="108">
        <v>1636.3798259999999</v>
      </c>
      <c r="C40" s="6">
        <v>2392.2172270000001</v>
      </c>
      <c r="D40" s="25">
        <v>1846.7438190000003</v>
      </c>
      <c r="E40" s="15">
        <v>2288.273314</v>
      </c>
      <c r="F40" s="187">
        <v>2626.0755049999998</v>
      </c>
      <c r="G40" s="187">
        <v>2913.2812389999999</v>
      </c>
      <c r="H40" s="159">
        <v>2409.219008</v>
      </c>
      <c r="I40" s="168">
        <v>262.42685499999999</v>
      </c>
      <c r="J40" s="168">
        <v>228.529572</v>
      </c>
      <c r="K40" s="168">
        <v>181.99365599999999</v>
      </c>
      <c r="L40" s="168">
        <v>49.042233000000003</v>
      </c>
      <c r="M40" s="168">
        <v>85.957121000000001</v>
      </c>
      <c r="N40" s="168">
        <v>368.85240399999998</v>
      </c>
      <c r="O40" s="168">
        <v>267.18859800000001</v>
      </c>
      <c r="P40" s="168">
        <v>116.537373</v>
      </c>
      <c r="Q40" s="168">
        <v>239.57623100000001</v>
      </c>
      <c r="R40" s="168">
        <v>278.80971299999999</v>
      </c>
      <c r="S40" s="168">
        <v>150.39325600000001</v>
      </c>
      <c r="T40" s="168">
        <v>179.91199599999999</v>
      </c>
      <c r="U40" s="194">
        <f t="shared" ref="U40:U51" si="46">SUM(I40:T40)</f>
        <v>2409.2190079999996</v>
      </c>
      <c r="V40" s="194">
        <f t="shared" ref="V40:V51" si="47">SUM(I40:T40)</f>
        <v>2409.2190079999996</v>
      </c>
      <c r="W40" s="168">
        <v>168.087816</v>
      </c>
      <c r="X40" s="168">
        <v>199.88910899999999</v>
      </c>
      <c r="Y40" s="168">
        <v>369.64371799999998</v>
      </c>
      <c r="Z40" s="168">
        <v>248.217962</v>
      </c>
      <c r="AA40" s="168">
        <v>180.289411</v>
      </c>
      <c r="AB40" s="168">
        <v>154.62770800000001</v>
      </c>
      <c r="AC40" s="168">
        <v>988.56718499999999</v>
      </c>
      <c r="AD40" s="168">
        <v>191.57964699999999</v>
      </c>
      <c r="AE40" s="168">
        <v>253.19833</v>
      </c>
      <c r="AF40" s="168">
        <v>337.98854899999998</v>
      </c>
      <c r="AG40" s="168">
        <v>683.82216400000004</v>
      </c>
      <c r="AH40" s="168">
        <v>416.76492999999999</v>
      </c>
      <c r="AI40" s="197">
        <f t="shared" ref="AI40:AI51" si="48">SUM(W40:AH40)</f>
        <v>4192.6765290000003</v>
      </c>
      <c r="AJ40" s="197">
        <f t="shared" ref="AJ40:AJ51" si="49">SUM(W40:AH40)</f>
        <v>4192.6765290000003</v>
      </c>
      <c r="AK40" s="168">
        <v>358.25767500000001</v>
      </c>
      <c r="AL40" s="168">
        <v>291.84865500000001</v>
      </c>
      <c r="AM40" s="168">
        <v>404.31372499999998</v>
      </c>
      <c r="AN40" s="168">
        <v>328.00633199999999</v>
      </c>
      <c r="AO40" s="168">
        <v>455.29848099999998</v>
      </c>
      <c r="AP40" s="168">
        <v>1100.692591</v>
      </c>
      <c r="AQ40" s="168">
        <v>491.76095400000003</v>
      </c>
      <c r="AR40" s="168">
        <v>834.87278400000002</v>
      </c>
      <c r="AS40" s="168">
        <v>623.13874199999998</v>
      </c>
      <c r="AT40" s="168">
        <v>661.63976700000001</v>
      </c>
      <c r="AU40" s="168">
        <v>816.58824300000003</v>
      </c>
      <c r="AV40" s="168">
        <v>776.53892800000006</v>
      </c>
      <c r="AW40" s="197">
        <f>SUM(AK40:AV40)</f>
        <v>7142.9568769999996</v>
      </c>
      <c r="AX40" s="194">
        <f t="shared" ref="AX40:AX51" si="50">SUM(AK40:AV40)</f>
        <v>7142.9568769999996</v>
      </c>
      <c r="AY40" s="168">
        <v>799.91020700000001</v>
      </c>
      <c r="AZ40" s="168">
        <v>724.09421099999997</v>
      </c>
      <c r="BA40" s="168">
        <v>782.69732499999998</v>
      </c>
      <c r="BB40" s="168">
        <v>680.99692500000003</v>
      </c>
      <c r="BC40" s="168">
        <v>728.86141599999996</v>
      </c>
      <c r="BD40" s="168">
        <v>615.74030200000004</v>
      </c>
      <c r="BE40" s="168">
        <v>574.99614999999994</v>
      </c>
      <c r="BF40" s="168">
        <v>648.51219300000002</v>
      </c>
      <c r="BG40" s="168">
        <v>817.87381600000003</v>
      </c>
      <c r="BH40" s="168">
        <v>801.30186800000001</v>
      </c>
      <c r="BI40" s="168">
        <v>801.79504799999995</v>
      </c>
      <c r="BJ40" s="168">
        <v>664.19892700000003</v>
      </c>
      <c r="BK40" s="197">
        <v>8640.9783879999995</v>
      </c>
      <c r="BL40" s="194">
        <f t="shared" ref="BL40:BL50" si="51">SUM(AY40:BC40)</f>
        <v>3716.5600839999997</v>
      </c>
      <c r="BM40" s="166">
        <v>708.42995599999995</v>
      </c>
      <c r="BN40" s="166">
        <v>512.39811799999995</v>
      </c>
      <c r="BO40" s="166">
        <v>582.52159099999994</v>
      </c>
      <c r="BP40" s="166">
        <v>828.32126400000004</v>
      </c>
      <c r="BQ40" s="166">
        <v>604.57586800000001</v>
      </c>
      <c r="BR40" s="166">
        <v>717.92123700000002</v>
      </c>
      <c r="BS40" s="166">
        <v>590.56213200000002</v>
      </c>
      <c r="BT40" s="166">
        <v>512.38864000000001</v>
      </c>
      <c r="BU40" s="166">
        <v>652.69483000000002</v>
      </c>
      <c r="BV40" s="166">
        <v>579.485679</v>
      </c>
      <c r="BW40" s="166">
        <v>523.53630699999997</v>
      </c>
      <c r="BX40" s="166">
        <v>579.25987599999996</v>
      </c>
      <c r="BY40" s="194">
        <v>7392.0954980000006</v>
      </c>
      <c r="BZ40" s="194">
        <f>SUM(BM40:BQ40)</f>
        <v>3236.2467969999998</v>
      </c>
      <c r="CA40" s="166">
        <v>465.15410000000003</v>
      </c>
      <c r="CB40" s="166">
        <v>222.72417999999999</v>
      </c>
      <c r="CC40" s="166">
        <v>511.11683699999998</v>
      </c>
      <c r="CD40" s="166">
        <v>928.89274699999999</v>
      </c>
      <c r="CE40" s="166">
        <v>258.780215</v>
      </c>
      <c r="CF40" s="194">
        <f t="shared" ref="CF40:CF51" si="52">SUM(CA40:CE40)</f>
        <v>2386.668079</v>
      </c>
      <c r="CG40" s="290">
        <f>+(CF40-BL40)/BL40*100</f>
        <v>-35.782873811868662</v>
      </c>
      <c r="CH40" s="151">
        <f>+(CF40-BZ40)/BZ40*100</f>
        <v>-26.251975553519564</v>
      </c>
      <c r="CI40" s="152">
        <f>+CF40/CF$51*100</f>
        <v>7.2420976683576335</v>
      </c>
      <c r="CK40"/>
      <c r="CL40" s="299"/>
    </row>
    <row r="41" spans="1:95" x14ac:dyDescent="0.2">
      <c r="A41" s="5" t="s">
        <v>18</v>
      </c>
      <c r="B41" s="108">
        <v>3375.4132079999995</v>
      </c>
      <c r="C41" s="6">
        <v>1970.8159659999999</v>
      </c>
      <c r="D41" s="25">
        <v>2464.2145910000004</v>
      </c>
      <c r="E41" s="15">
        <v>3213.2371929999999</v>
      </c>
      <c r="F41" s="187">
        <v>3485.1060510000002</v>
      </c>
      <c r="G41" s="187">
        <v>3521.6065840000001</v>
      </c>
      <c r="H41" s="159">
        <v>3235.0548290000002</v>
      </c>
      <c r="I41" s="168">
        <v>204.574071</v>
      </c>
      <c r="J41" s="168">
        <v>237.69166000000001</v>
      </c>
      <c r="K41" s="168">
        <v>144.18789899999999</v>
      </c>
      <c r="L41" s="168">
        <v>43.214987000000001</v>
      </c>
      <c r="M41" s="168">
        <v>109.35444</v>
      </c>
      <c r="N41" s="168">
        <v>367.42091900000003</v>
      </c>
      <c r="O41" s="168">
        <v>376.38949300000002</v>
      </c>
      <c r="P41" s="168">
        <v>391.77072399999997</v>
      </c>
      <c r="Q41" s="168">
        <v>258.39831500000003</v>
      </c>
      <c r="R41" s="168">
        <v>255.865927</v>
      </c>
      <c r="S41" s="168">
        <v>419.11795999999998</v>
      </c>
      <c r="T41" s="168">
        <v>427.06843400000002</v>
      </c>
      <c r="U41" s="194">
        <f t="shared" si="46"/>
        <v>3235.0548289999997</v>
      </c>
      <c r="V41" s="194">
        <f t="shared" si="47"/>
        <v>3235.0548289999997</v>
      </c>
      <c r="W41" s="168">
        <v>494.07820700000002</v>
      </c>
      <c r="X41" s="168">
        <v>472.89584200000002</v>
      </c>
      <c r="Y41" s="168">
        <v>389.53406200000001</v>
      </c>
      <c r="Z41" s="168">
        <v>302.75819200000001</v>
      </c>
      <c r="AA41" s="168">
        <v>214.620679</v>
      </c>
      <c r="AB41" s="168">
        <v>425.33223800000002</v>
      </c>
      <c r="AC41" s="168">
        <v>964.70753400000001</v>
      </c>
      <c r="AD41" s="168">
        <v>956.81233199999997</v>
      </c>
      <c r="AE41" s="168">
        <v>1599.053551</v>
      </c>
      <c r="AF41" s="168">
        <v>929.35050000000001</v>
      </c>
      <c r="AG41" s="168">
        <v>1042.071136</v>
      </c>
      <c r="AH41" s="168">
        <v>671.19293300000004</v>
      </c>
      <c r="AI41" s="197">
        <f t="shared" si="48"/>
        <v>8462.4072059999999</v>
      </c>
      <c r="AJ41" s="197">
        <f t="shared" si="49"/>
        <v>8462.4072059999999</v>
      </c>
      <c r="AK41" s="168">
        <v>694.21767999999997</v>
      </c>
      <c r="AL41" s="168">
        <v>657.12785099999996</v>
      </c>
      <c r="AM41" s="168">
        <v>751.23013400000002</v>
      </c>
      <c r="AN41" s="168">
        <v>1072.3369110000001</v>
      </c>
      <c r="AO41" s="168">
        <v>739.71258399999999</v>
      </c>
      <c r="AP41" s="168">
        <v>2449.1783770000002</v>
      </c>
      <c r="AQ41" s="168">
        <v>2128.6977919999999</v>
      </c>
      <c r="AR41" s="168">
        <v>1362.755488</v>
      </c>
      <c r="AS41" s="168">
        <v>1104.902012</v>
      </c>
      <c r="AT41" s="168">
        <v>804.25325499999997</v>
      </c>
      <c r="AU41" s="168">
        <v>721.90717299999994</v>
      </c>
      <c r="AV41" s="168">
        <v>688.17509900000005</v>
      </c>
      <c r="AW41" s="197">
        <f t="shared" ref="AW41:AW50" si="53">SUM(AK41:AV41)</f>
        <v>13174.494355999999</v>
      </c>
      <c r="AX41" s="194">
        <f t="shared" si="50"/>
        <v>13174.494355999999</v>
      </c>
      <c r="AY41" s="168">
        <v>631.20384300000001</v>
      </c>
      <c r="AZ41" s="168">
        <v>725.93501500000002</v>
      </c>
      <c r="BA41" s="168">
        <v>971.01644599999997</v>
      </c>
      <c r="BB41" s="168">
        <v>920.11175900000001</v>
      </c>
      <c r="BC41" s="168">
        <v>1125.12283</v>
      </c>
      <c r="BD41" s="168">
        <v>684.69352900000001</v>
      </c>
      <c r="BE41" s="168">
        <v>556.86198100000001</v>
      </c>
      <c r="BF41" s="168">
        <v>754.56104000000005</v>
      </c>
      <c r="BG41" s="168">
        <v>979.50011300000006</v>
      </c>
      <c r="BH41" s="168">
        <v>817.43592200000001</v>
      </c>
      <c r="BI41" s="168">
        <v>1300.837066</v>
      </c>
      <c r="BJ41" s="168">
        <v>925.51013999999998</v>
      </c>
      <c r="BK41" s="197">
        <v>10392.789684000001</v>
      </c>
      <c r="BL41" s="194">
        <f t="shared" si="51"/>
        <v>4373.3898929999996</v>
      </c>
      <c r="BM41" s="166">
        <v>808.05830300000002</v>
      </c>
      <c r="BN41" s="166">
        <v>925.07846160767997</v>
      </c>
      <c r="BO41" s="166">
        <v>910.09592899999996</v>
      </c>
      <c r="BP41" s="166">
        <v>727.51168700000005</v>
      </c>
      <c r="BQ41" s="166">
        <v>571.63434199999995</v>
      </c>
      <c r="BR41" s="166">
        <v>612.90865399999996</v>
      </c>
      <c r="BS41" s="166">
        <v>764.253781</v>
      </c>
      <c r="BT41" s="166">
        <v>569.57790299999999</v>
      </c>
      <c r="BU41" s="166">
        <v>712.75506581550007</v>
      </c>
      <c r="BV41" s="166">
        <v>1045.2360140000001</v>
      </c>
      <c r="BW41" s="166">
        <v>705.20618999999999</v>
      </c>
      <c r="BX41" s="166">
        <v>568.54990099999998</v>
      </c>
      <c r="BY41" s="194">
        <v>8920.8662314231824</v>
      </c>
      <c r="BZ41" s="194">
        <f t="shared" ref="BZ41:BZ51" si="54">SUM(BM41:BQ41)</f>
        <v>3942.3787226076802</v>
      </c>
      <c r="CA41" s="166">
        <v>395.84969799999999</v>
      </c>
      <c r="CB41" s="166">
        <v>397.564707</v>
      </c>
      <c r="CC41" s="166">
        <v>584.514183</v>
      </c>
      <c r="CD41" s="166">
        <v>691.81410400000004</v>
      </c>
      <c r="CE41" s="166">
        <v>526.19079299999999</v>
      </c>
      <c r="CF41" s="194">
        <f t="shared" si="52"/>
        <v>2595.9334849999996</v>
      </c>
      <c r="CG41" s="290">
        <f t="shared" ref="CG41:CG51" si="55">+(CF41-BL41)/BL41*100</f>
        <v>-40.642532485955059</v>
      </c>
      <c r="CH41" s="151">
        <f t="shared" ref="CH41:CH48" si="56">+(CF41-BZ41)/BZ41*100</f>
        <v>-34.153117504577963</v>
      </c>
      <c r="CI41" s="152">
        <f t="shared" ref="CI41:CI51" si="57">+CF41/CF$51*100</f>
        <v>7.87709191921111</v>
      </c>
      <c r="CK41"/>
      <c r="CL41" s="299"/>
    </row>
    <row r="42" spans="1:95" ht="15.75" x14ac:dyDescent="0.2">
      <c r="A42" s="5" t="s">
        <v>106</v>
      </c>
      <c r="B42" s="108">
        <v>1148.130085</v>
      </c>
      <c r="C42" s="6">
        <v>776.71258399999999</v>
      </c>
      <c r="D42" s="25">
        <v>656.75401500000009</v>
      </c>
      <c r="E42" s="15">
        <v>781.56231000000002</v>
      </c>
      <c r="F42" s="187">
        <v>971.33000900000002</v>
      </c>
      <c r="G42" s="187">
        <v>1002.712907</v>
      </c>
      <c r="H42" s="159">
        <v>352.07174500000002</v>
      </c>
      <c r="I42" s="168">
        <v>85.007142000000002</v>
      </c>
      <c r="J42" s="168">
        <v>2.9315999999999998E-2</v>
      </c>
      <c r="K42" s="168">
        <v>13.121466</v>
      </c>
      <c r="L42" s="168">
        <v>15.715441</v>
      </c>
      <c r="M42" s="168">
        <v>22.899608000000001</v>
      </c>
      <c r="N42" s="168">
        <v>44.572597000000002</v>
      </c>
      <c r="O42" s="168">
        <v>15.173254999999999</v>
      </c>
      <c r="P42" s="168">
        <v>18.079826000000001</v>
      </c>
      <c r="Q42" s="168">
        <v>1.6184179999999999</v>
      </c>
      <c r="R42" s="168">
        <v>3.587126</v>
      </c>
      <c r="S42" s="168">
        <v>36.502707000000001</v>
      </c>
      <c r="T42" s="168">
        <v>95.764842999999999</v>
      </c>
      <c r="U42" s="194">
        <f t="shared" si="46"/>
        <v>352.07174499999996</v>
      </c>
      <c r="V42" s="194">
        <f t="shared" si="47"/>
        <v>352.07174499999996</v>
      </c>
      <c r="W42" s="168">
        <v>132.73822200000001</v>
      </c>
      <c r="X42" s="168">
        <v>41.389364999999998</v>
      </c>
      <c r="Y42" s="168">
        <v>94.251157000000006</v>
      </c>
      <c r="Z42" s="168">
        <v>123.554592</v>
      </c>
      <c r="AA42" s="168">
        <v>37.568517</v>
      </c>
      <c r="AB42" s="168">
        <v>80.504015999999993</v>
      </c>
      <c r="AC42" s="168">
        <v>31.770935000000001</v>
      </c>
      <c r="AD42" s="168">
        <v>30.214828000000001</v>
      </c>
      <c r="AE42" s="168">
        <v>43.530529999999999</v>
      </c>
      <c r="AF42" s="168">
        <v>1.8585240000000001</v>
      </c>
      <c r="AG42" s="168">
        <v>139.82083299999999</v>
      </c>
      <c r="AH42" s="168">
        <v>121.841478</v>
      </c>
      <c r="AI42" s="197">
        <f t="shared" si="48"/>
        <v>879.04299700000001</v>
      </c>
      <c r="AJ42" s="197">
        <f t="shared" si="49"/>
        <v>879.04299700000001</v>
      </c>
      <c r="AK42" s="168">
        <v>96.263158000000004</v>
      </c>
      <c r="AL42" s="168">
        <v>8.0131969999999999</v>
      </c>
      <c r="AM42" s="168">
        <v>71.161810000000003</v>
      </c>
      <c r="AN42" s="168">
        <v>68.789700999999994</v>
      </c>
      <c r="AO42" s="168">
        <v>73.007771000000005</v>
      </c>
      <c r="AP42" s="168">
        <v>97.016098</v>
      </c>
      <c r="AQ42" s="168">
        <v>44.834338000000002</v>
      </c>
      <c r="AR42" s="168">
        <v>45.983441999999997</v>
      </c>
      <c r="AS42" s="168">
        <v>0.54356199999999999</v>
      </c>
      <c r="AT42" s="168">
        <v>0</v>
      </c>
      <c r="AU42" s="168">
        <v>318.986333</v>
      </c>
      <c r="AV42" s="168">
        <v>235.94124099999999</v>
      </c>
      <c r="AW42" s="197">
        <f t="shared" si="53"/>
        <v>1060.540651</v>
      </c>
      <c r="AX42" s="194">
        <f t="shared" si="50"/>
        <v>1060.540651</v>
      </c>
      <c r="AY42" s="168">
        <v>134.69251399999999</v>
      </c>
      <c r="AZ42" s="168">
        <v>17.854671</v>
      </c>
      <c r="BA42" s="168">
        <v>194.70561599999999</v>
      </c>
      <c r="BB42" s="168">
        <v>193.781812</v>
      </c>
      <c r="BC42" s="168">
        <v>122.389081</v>
      </c>
      <c r="BD42" s="168">
        <v>79.418467000000007</v>
      </c>
      <c r="BE42" s="168">
        <v>59.595388</v>
      </c>
      <c r="BF42" s="168">
        <v>45.488278999999999</v>
      </c>
      <c r="BG42" s="168">
        <v>75.849160999999995</v>
      </c>
      <c r="BH42" s="168">
        <v>0</v>
      </c>
      <c r="BI42" s="168">
        <v>363.91816599999999</v>
      </c>
      <c r="BJ42" s="168">
        <v>149.58550099999999</v>
      </c>
      <c r="BK42" s="197">
        <v>1437.278656</v>
      </c>
      <c r="BL42" s="194">
        <f t="shared" si="51"/>
        <v>663.42369400000007</v>
      </c>
      <c r="BM42" s="166">
        <v>138.052356</v>
      </c>
      <c r="BN42" s="166">
        <v>24.237013000000001</v>
      </c>
      <c r="BO42" s="166">
        <v>85.512173000000004</v>
      </c>
      <c r="BP42" s="166">
        <v>103.65321</v>
      </c>
      <c r="BQ42" s="166">
        <v>47.515542000000003</v>
      </c>
      <c r="BR42" s="166">
        <v>60.099254000000002</v>
      </c>
      <c r="BS42" s="166">
        <v>24.768383</v>
      </c>
      <c r="BT42" s="166">
        <v>25.736236999999999</v>
      </c>
      <c r="BU42" s="166">
        <v>78.283370000000005</v>
      </c>
      <c r="BV42" s="166">
        <v>10.293594000000001</v>
      </c>
      <c r="BW42" s="166">
        <v>40.416902999999998</v>
      </c>
      <c r="BX42" s="166">
        <v>151.28276399999999</v>
      </c>
      <c r="BY42" s="194">
        <v>789.85079900000005</v>
      </c>
      <c r="BZ42" s="194">
        <f t="shared" si="54"/>
        <v>398.97029399999997</v>
      </c>
      <c r="CA42" s="166">
        <v>41.594948000000002</v>
      </c>
      <c r="CB42" s="166">
        <v>0</v>
      </c>
      <c r="CC42" s="166">
        <v>193.382633</v>
      </c>
      <c r="CD42" s="166">
        <v>138.217084</v>
      </c>
      <c r="CE42" s="166">
        <v>28.858511</v>
      </c>
      <c r="CF42" s="194">
        <f t="shared" si="52"/>
        <v>402.05317600000001</v>
      </c>
      <c r="CG42" s="290">
        <f t="shared" si="55"/>
        <v>-39.397223880279448</v>
      </c>
      <c r="CH42" s="151">
        <f t="shared" si="56"/>
        <v>0.77270965943144654</v>
      </c>
      <c r="CI42" s="152">
        <f t="shared" si="57"/>
        <v>1.2199888179194864</v>
      </c>
      <c r="CK42"/>
      <c r="CL42" s="299"/>
    </row>
    <row r="43" spans="1:95" x14ac:dyDescent="0.2">
      <c r="A43" s="5" t="s">
        <v>0</v>
      </c>
      <c r="B43" s="108">
        <v>2617.0293879999999</v>
      </c>
      <c r="C43" s="6">
        <v>2049.6074430000003</v>
      </c>
      <c r="D43" s="25">
        <v>2623.1322999999998</v>
      </c>
      <c r="E43" s="15">
        <v>3336.0660330000001</v>
      </c>
      <c r="F43" s="187">
        <v>4315.9996440000004</v>
      </c>
      <c r="G43" s="187">
        <v>5028.5696269999999</v>
      </c>
      <c r="H43" s="159">
        <v>3068.3615209999998</v>
      </c>
      <c r="I43" s="168">
        <v>373.72916300000003</v>
      </c>
      <c r="J43" s="168">
        <v>362.66928300000001</v>
      </c>
      <c r="K43" s="168">
        <v>321.02247699999998</v>
      </c>
      <c r="L43" s="168">
        <v>65.353696999999997</v>
      </c>
      <c r="M43" s="168">
        <v>165.60960600000001</v>
      </c>
      <c r="N43" s="168">
        <v>249.85936899999999</v>
      </c>
      <c r="O43" s="168">
        <v>210.81287599999999</v>
      </c>
      <c r="P43" s="168">
        <v>133.69195500000001</v>
      </c>
      <c r="Q43" s="168">
        <v>366.44785899999999</v>
      </c>
      <c r="R43" s="168">
        <v>283.29286100000002</v>
      </c>
      <c r="S43" s="168">
        <v>289.41305599999998</v>
      </c>
      <c r="T43" s="168">
        <v>246.45931899999999</v>
      </c>
      <c r="U43" s="194">
        <f t="shared" si="46"/>
        <v>3068.3615209999998</v>
      </c>
      <c r="V43" s="194">
        <f t="shared" si="47"/>
        <v>3068.3615209999998</v>
      </c>
      <c r="W43" s="168">
        <v>473.16830299999998</v>
      </c>
      <c r="X43" s="168">
        <v>336.974692</v>
      </c>
      <c r="Y43" s="168">
        <v>444.65509900000001</v>
      </c>
      <c r="Z43" s="168">
        <v>543.77388800000006</v>
      </c>
      <c r="AA43" s="168">
        <v>585.689931</v>
      </c>
      <c r="AB43" s="168">
        <v>452.476359</v>
      </c>
      <c r="AC43" s="168">
        <v>721.10224300000004</v>
      </c>
      <c r="AD43" s="168">
        <v>324.914064</v>
      </c>
      <c r="AE43" s="168">
        <v>344.09323899999998</v>
      </c>
      <c r="AF43" s="168">
        <v>512.836724</v>
      </c>
      <c r="AG43" s="168">
        <v>670.19264899999996</v>
      </c>
      <c r="AH43" s="168">
        <v>702.78001600000005</v>
      </c>
      <c r="AI43" s="197">
        <f t="shared" si="48"/>
        <v>6112.6572069999993</v>
      </c>
      <c r="AJ43" s="197">
        <f t="shared" si="49"/>
        <v>6112.6572069999993</v>
      </c>
      <c r="AK43" s="168">
        <v>432.51026999999999</v>
      </c>
      <c r="AL43" s="168">
        <v>427.12111700000003</v>
      </c>
      <c r="AM43" s="168">
        <v>795.78965300000004</v>
      </c>
      <c r="AN43" s="168">
        <v>991.30431199999998</v>
      </c>
      <c r="AO43" s="168">
        <v>653.98448900000005</v>
      </c>
      <c r="AP43" s="168">
        <v>469.26313499999998</v>
      </c>
      <c r="AQ43" s="168">
        <v>741.13350000000003</v>
      </c>
      <c r="AR43" s="168">
        <v>434.00591400000002</v>
      </c>
      <c r="AS43" s="168">
        <v>481.44451800000002</v>
      </c>
      <c r="AT43" s="168">
        <v>867.24885500000005</v>
      </c>
      <c r="AU43" s="168">
        <v>701.37061500000004</v>
      </c>
      <c r="AV43" s="168">
        <v>801.49111200000004</v>
      </c>
      <c r="AW43" s="197">
        <f t="shared" si="53"/>
        <v>7796.6674900000007</v>
      </c>
      <c r="AX43" s="194">
        <f t="shared" si="50"/>
        <v>7796.6674900000007</v>
      </c>
      <c r="AY43" s="168">
        <v>507.47390000000001</v>
      </c>
      <c r="AZ43" s="168">
        <v>648.19049700000005</v>
      </c>
      <c r="BA43" s="168">
        <v>701.20858699999997</v>
      </c>
      <c r="BB43" s="168">
        <v>845.84820200000001</v>
      </c>
      <c r="BC43" s="168">
        <v>524.93952400000001</v>
      </c>
      <c r="BD43" s="168">
        <v>648.03941599999996</v>
      </c>
      <c r="BE43" s="168">
        <v>637.43032300000004</v>
      </c>
      <c r="BF43" s="168">
        <v>400.58653099999998</v>
      </c>
      <c r="BG43" s="168">
        <v>406.91633899999999</v>
      </c>
      <c r="BH43" s="168">
        <v>781.73474199999998</v>
      </c>
      <c r="BI43" s="168">
        <v>1059.602185</v>
      </c>
      <c r="BJ43" s="168">
        <v>715.57810800000004</v>
      </c>
      <c r="BK43" s="197">
        <v>7877.5483539999996</v>
      </c>
      <c r="BL43" s="194">
        <f t="shared" si="51"/>
        <v>3227.6607100000001</v>
      </c>
      <c r="BM43" s="166">
        <v>871.43638399999998</v>
      </c>
      <c r="BN43" s="166">
        <v>921.68840370000009</v>
      </c>
      <c r="BO43" s="166">
        <v>643.59294999999997</v>
      </c>
      <c r="BP43" s="166">
        <v>852.94173499999999</v>
      </c>
      <c r="BQ43" s="166">
        <v>537.065788</v>
      </c>
      <c r="BR43" s="166">
        <v>742.210961</v>
      </c>
      <c r="BS43" s="166">
        <v>374.56221199999999</v>
      </c>
      <c r="BT43" s="166">
        <v>385.46490799999998</v>
      </c>
      <c r="BU43" s="166">
        <v>885.65329582000004</v>
      </c>
      <c r="BV43" s="166">
        <v>1005.288319</v>
      </c>
      <c r="BW43" s="166">
        <v>1029.0024579999999</v>
      </c>
      <c r="BX43" s="166">
        <v>807.47087399999998</v>
      </c>
      <c r="BY43" s="194">
        <v>9056.3782885199998</v>
      </c>
      <c r="BZ43" s="194">
        <f t="shared" si="54"/>
        <v>3826.7252606999996</v>
      </c>
      <c r="CA43" s="166">
        <v>968.318533</v>
      </c>
      <c r="CB43" s="166">
        <v>600.26866099999995</v>
      </c>
      <c r="CC43" s="166">
        <v>870.22044500000004</v>
      </c>
      <c r="CD43" s="166">
        <v>807.17179799999997</v>
      </c>
      <c r="CE43" s="166">
        <v>481.46437500000002</v>
      </c>
      <c r="CF43" s="194">
        <f t="shared" si="52"/>
        <v>3727.443812</v>
      </c>
      <c r="CG43" s="290">
        <f t="shared" si="55"/>
        <v>15.484375431765871</v>
      </c>
      <c r="CH43" s="151">
        <f t="shared" si="56"/>
        <v>-2.59442321923677</v>
      </c>
      <c r="CI43" s="152">
        <f>+CF43/CF$51*100</f>
        <v>11.310543086129442</v>
      </c>
      <c r="CK43"/>
      <c r="CL43" s="299"/>
    </row>
    <row r="44" spans="1:95" x14ac:dyDescent="0.2">
      <c r="A44" s="5" t="s">
        <v>19</v>
      </c>
      <c r="B44" s="108">
        <v>521.27360500000009</v>
      </c>
      <c r="C44" s="6">
        <v>481.47986099999991</v>
      </c>
      <c r="D44" s="25">
        <v>383.45451800000006</v>
      </c>
      <c r="E44" s="15">
        <v>494.45658400000002</v>
      </c>
      <c r="F44" s="187">
        <v>1399.865481</v>
      </c>
      <c r="G44" s="187">
        <v>2272.306</v>
      </c>
      <c r="H44" s="159">
        <v>1580.6971160000001</v>
      </c>
      <c r="I44" s="168">
        <v>93.102971999999994</v>
      </c>
      <c r="J44" s="168">
        <v>215.80828399999999</v>
      </c>
      <c r="K44" s="168">
        <v>38.889164999999998</v>
      </c>
      <c r="L44" s="168">
        <v>12.995604999999999</v>
      </c>
      <c r="M44" s="168">
        <v>83.272897999999998</v>
      </c>
      <c r="N44" s="168">
        <v>218.40581</v>
      </c>
      <c r="O44" s="168">
        <v>182.095934</v>
      </c>
      <c r="P44" s="168">
        <v>206.94282999999999</v>
      </c>
      <c r="Q44" s="168">
        <v>123.801807</v>
      </c>
      <c r="R44" s="168">
        <v>218.61761899999999</v>
      </c>
      <c r="S44" s="168">
        <v>100.37675</v>
      </c>
      <c r="T44" s="168">
        <v>86.387441999999993</v>
      </c>
      <c r="U44" s="194">
        <f t="shared" si="46"/>
        <v>1580.6971160000001</v>
      </c>
      <c r="V44" s="194">
        <f t="shared" si="47"/>
        <v>1580.6971160000001</v>
      </c>
      <c r="W44" s="168">
        <v>85.668175000000005</v>
      </c>
      <c r="X44" s="168">
        <v>101.631173</v>
      </c>
      <c r="Y44" s="168">
        <v>107.125696</v>
      </c>
      <c r="Z44" s="168">
        <v>71.197614999999999</v>
      </c>
      <c r="AA44" s="168">
        <v>138.56118000000001</v>
      </c>
      <c r="AB44" s="168">
        <v>43.937311999999999</v>
      </c>
      <c r="AC44" s="168">
        <v>169.05528799999999</v>
      </c>
      <c r="AD44" s="168">
        <v>193.0172</v>
      </c>
      <c r="AE44" s="168">
        <v>212.78277800000001</v>
      </c>
      <c r="AF44" s="168">
        <v>271.38933200000002</v>
      </c>
      <c r="AG44" s="168">
        <v>301.905123</v>
      </c>
      <c r="AH44" s="168">
        <v>271.06543599999998</v>
      </c>
      <c r="AI44" s="197">
        <f t="shared" si="48"/>
        <v>1967.3363079999999</v>
      </c>
      <c r="AJ44" s="197">
        <f t="shared" si="49"/>
        <v>1967.3363079999999</v>
      </c>
      <c r="AK44" s="168">
        <v>141.201042</v>
      </c>
      <c r="AL44" s="168">
        <v>163.80167800000001</v>
      </c>
      <c r="AM44" s="168">
        <v>143.01646400000001</v>
      </c>
      <c r="AN44" s="168">
        <v>286.24006200000002</v>
      </c>
      <c r="AO44" s="168">
        <v>142.151126</v>
      </c>
      <c r="AP44" s="168">
        <v>762.331188</v>
      </c>
      <c r="AQ44" s="168">
        <v>124.01643</v>
      </c>
      <c r="AR44" s="168">
        <v>446.12204400000002</v>
      </c>
      <c r="AS44" s="168">
        <v>318.884906</v>
      </c>
      <c r="AT44" s="168">
        <v>224.432074</v>
      </c>
      <c r="AU44" s="168">
        <v>625.10655699999995</v>
      </c>
      <c r="AV44" s="168">
        <v>428.647806</v>
      </c>
      <c r="AW44" s="197">
        <f t="shared" si="53"/>
        <v>3805.9513769999999</v>
      </c>
      <c r="AX44" s="194">
        <f t="shared" si="50"/>
        <v>3805.9513769999999</v>
      </c>
      <c r="AY44" s="168">
        <v>188.009557</v>
      </c>
      <c r="AZ44" s="168">
        <v>283.79555900000003</v>
      </c>
      <c r="BA44" s="168">
        <v>472.46799700000003</v>
      </c>
      <c r="BB44" s="168">
        <v>419.82997399999999</v>
      </c>
      <c r="BC44" s="168">
        <v>583.96168299999999</v>
      </c>
      <c r="BD44" s="168">
        <v>447.77671199999997</v>
      </c>
      <c r="BE44" s="168">
        <v>343.09343699999999</v>
      </c>
      <c r="BF44" s="168">
        <v>294.32647100000003</v>
      </c>
      <c r="BG44" s="168">
        <v>559.36732500000005</v>
      </c>
      <c r="BH44" s="168">
        <v>505.066124</v>
      </c>
      <c r="BI44" s="168">
        <v>405.77217400000001</v>
      </c>
      <c r="BJ44" s="168">
        <v>393.41209300000003</v>
      </c>
      <c r="BK44" s="197">
        <v>4896.8791059999994</v>
      </c>
      <c r="BL44" s="194">
        <f t="shared" si="51"/>
        <v>1948.06477</v>
      </c>
      <c r="BM44" s="166">
        <v>462.60196400000001</v>
      </c>
      <c r="BN44" s="166">
        <v>181.09991199999999</v>
      </c>
      <c r="BO44" s="166">
        <v>319.87674800000002</v>
      </c>
      <c r="BP44" s="166">
        <v>434.57100200000002</v>
      </c>
      <c r="BQ44" s="166">
        <v>426.93288699999999</v>
      </c>
      <c r="BR44" s="166">
        <v>269.421468</v>
      </c>
      <c r="BS44" s="166">
        <v>299.11173100000002</v>
      </c>
      <c r="BT44" s="166">
        <v>116.672242</v>
      </c>
      <c r="BU44" s="166">
        <v>124.763417</v>
      </c>
      <c r="BV44" s="166">
        <v>129.95835</v>
      </c>
      <c r="BW44" s="166">
        <v>246.71974621999999</v>
      </c>
      <c r="BX44" s="166">
        <v>190.23511099999999</v>
      </c>
      <c r="BY44" s="194">
        <v>3201.96457822</v>
      </c>
      <c r="BZ44" s="194">
        <f t="shared" si="54"/>
        <v>1825.0825129999998</v>
      </c>
      <c r="CA44" s="166">
        <v>87.912277000000003</v>
      </c>
      <c r="CB44" s="166">
        <v>35.984910999999997</v>
      </c>
      <c r="CC44" s="166">
        <v>94.383150999999998</v>
      </c>
      <c r="CD44" s="166">
        <v>367.85008599999998</v>
      </c>
      <c r="CE44" s="166">
        <v>126.088836</v>
      </c>
      <c r="CF44" s="194">
        <f t="shared" si="52"/>
        <v>712.21926099999996</v>
      </c>
      <c r="CG44" s="290">
        <f t="shared" si="55"/>
        <v>-63.439651906440467</v>
      </c>
      <c r="CH44" s="151">
        <f t="shared" si="56"/>
        <v>-60.976051442776601</v>
      </c>
      <c r="CI44" s="152">
        <f t="shared" si="57"/>
        <v>2.1611557530063639</v>
      </c>
      <c r="CK44"/>
      <c r="CL44" s="299"/>
    </row>
    <row r="45" spans="1:95" x14ac:dyDescent="0.2">
      <c r="A45" s="5" t="s">
        <v>20</v>
      </c>
      <c r="B45" s="108">
        <v>1139.365468</v>
      </c>
      <c r="C45" s="6">
        <v>738.99773700000003</v>
      </c>
      <c r="D45" s="25">
        <v>1038.2457550000001</v>
      </c>
      <c r="E45" s="15">
        <v>2648.012702</v>
      </c>
      <c r="F45" s="187">
        <v>3396.7962729999999</v>
      </c>
      <c r="G45" s="187">
        <v>2287.1562210000002</v>
      </c>
      <c r="H45" s="159">
        <v>1409.3927719999999</v>
      </c>
      <c r="I45" s="168">
        <v>200.38915800000001</v>
      </c>
      <c r="J45" s="168">
        <v>241.46914200000001</v>
      </c>
      <c r="K45" s="168">
        <v>107.701092</v>
      </c>
      <c r="L45" s="168">
        <v>72.426719000000006</v>
      </c>
      <c r="M45" s="168">
        <v>70.447181</v>
      </c>
      <c r="N45" s="168">
        <v>134.841455</v>
      </c>
      <c r="O45" s="168">
        <v>88.303790000000006</v>
      </c>
      <c r="P45" s="168">
        <v>109.469458</v>
      </c>
      <c r="Q45" s="168">
        <v>97.223231999999996</v>
      </c>
      <c r="R45" s="168">
        <v>76.354519999999994</v>
      </c>
      <c r="S45" s="168">
        <v>100.432997</v>
      </c>
      <c r="T45" s="168">
        <v>110.334028</v>
      </c>
      <c r="U45" s="194">
        <f t="shared" si="46"/>
        <v>1409.3927720000004</v>
      </c>
      <c r="V45" s="194">
        <f>SUM(I45:T45)</f>
        <v>1409.3927720000004</v>
      </c>
      <c r="W45" s="168">
        <v>167.76310100000001</v>
      </c>
      <c r="X45" s="168">
        <v>182.86032800000001</v>
      </c>
      <c r="Y45" s="168">
        <v>147.698892</v>
      </c>
      <c r="Z45" s="168">
        <v>80.913257000000002</v>
      </c>
      <c r="AA45" s="168">
        <v>142.836164</v>
      </c>
      <c r="AB45" s="168">
        <v>81.462325000000007</v>
      </c>
      <c r="AC45" s="168">
        <v>314.82297</v>
      </c>
      <c r="AD45" s="168">
        <v>182.93194700000001</v>
      </c>
      <c r="AE45" s="168">
        <v>147.64300499999999</v>
      </c>
      <c r="AF45" s="168">
        <v>208.10841300000001</v>
      </c>
      <c r="AG45" s="168">
        <v>329.15091200000001</v>
      </c>
      <c r="AH45" s="168">
        <v>242.02764400000001</v>
      </c>
      <c r="AI45" s="197">
        <f t="shared" si="48"/>
        <v>2228.2189579999999</v>
      </c>
      <c r="AJ45" s="197">
        <f t="shared" si="49"/>
        <v>2228.2189579999999</v>
      </c>
      <c r="AK45" s="168">
        <v>160.60639</v>
      </c>
      <c r="AL45" s="168">
        <v>253.79436999999999</v>
      </c>
      <c r="AM45" s="168">
        <v>252.689153</v>
      </c>
      <c r="AN45" s="168">
        <v>182.108791</v>
      </c>
      <c r="AO45" s="168">
        <v>241.78230400000001</v>
      </c>
      <c r="AP45" s="168">
        <v>360.97242699999998</v>
      </c>
      <c r="AQ45" s="168">
        <v>344.97197599999998</v>
      </c>
      <c r="AR45" s="168">
        <v>271.63939900000003</v>
      </c>
      <c r="AS45" s="168">
        <v>172.69343799999999</v>
      </c>
      <c r="AT45" s="168">
        <v>420.48611</v>
      </c>
      <c r="AU45" s="168">
        <v>683.235365</v>
      </c>
      <c r="AV45" s="168">
        <v>536.90746899999999</v>
      </c>
      <c r="AW45" s="197">
        <f t="shared" si="53"/>
        <v>3881.8871919999992</v>
      </c>
      <c r="AX45" s="194">
        <f t="shared" si="50"/>
        <v>3881.8871919999992</v>
      </c>
      <c r="AY45" s="168">
        <v>469.91396700000001</v>
      </c>
      <c r="AZ45" s="168">
        <v>894.65040999999997</v>
      </c>
      <c r="BA45" s="168">
        <v>566.64786100000003</v>
      </c>
      <c r="BB45" s="168">
        <v>357.37135599999999</v>
      </c>
      <c r="BC45" s="168">
        <v>467.26567899999998</v>
      </c>
      <c r="BD45" s="168">
        <v>265.29356100000001</v>
      </c>
      <c r="BE45" s="168">
        <v>349.18307600000003</v>
      </c>
      <c r="BF45" s="168">
        <v>454.10657900000001</v>
      </c>
      <c r="BG45" s="168">
        <v>501.58203400000002</v>
      </c>
      <c r="BH45" s="168">
        <v>403.60930400000001</v>
      </c>
      <c r="BI45" s="168">
        <v>817.077238846</v>
      </c>
      <c r="BJ45" s="168">
        <v>537.57152299999996</v>
      </c>
      <c r="BK45" s="197">
        <v>6084.272588846</v>
      </c>
      <c r="BL45" s="194">
        <f>SUM(AY45:BC45)</f>
        <v>2755.8492730000003</v>
      </c>
      <c r="BM45" s="166">
        <v>480.57968099999999</v>
      </c>
      <c r="BN45" s="166">
        <v>846.57620099999997</v>
      </c>
      <c r="BO45" s="166">
        <v>481.01556599999998</v>
      </c>
      <c r="BP45" s="166">
        <v>456.86971199999999</v>
      </c>
      <c r="BQ45" s="166">
        <v>170.22980799999999</v>
      </c>
      <c r="BR45" s="166">
        <v>312.33060899999998</v>
      </c>
      <c r="BS45" s="166">
        <v>244.382463</v>
      </c>
      <c r="BT45" s="166">
        <v>255.88267500000001</v>
      </c>
      <c r="BU45" s="166">
        <v>173.96110300000001</v>
      </c>
      <c r="BV45" s="166">
        <v>278.91418700000003</v>
      </c>
      <c r="BW45" s="166">
        <v>232.938861</v>
      </c>
      <c r="BX45" s="166">
        <v>433.47298499999999</v>
      </c>
      <c r="BY45" s="194">
        <v>4367.153851</v>
      </c>
      <c r="BZ45" s="194">
        <f t="shared" si="54"/>
        <v>2435.2709680000003</v>
      </c>
      <c r="CA45" s="166">
        <v>300.52495800000003</v>
      </c>
      <c r="CB45" s="166">
        <v>593.16253400000005</v>
      </c>
      <c r="CC45" s="166">
        <v>421.00418200000001</v>
      </c>
      <c r="CD45" s="166">
        <v>532.70213999999999</v>
      </c>
      <c r="CE45" s="166">
        <v>332.17942399999998</v>
      </c>
      <c r="CF45" s="194">
        <f t="shared" si="52"/>
        <v>2179.5732379999999</v>
      </c>
      <c r="CG45" s="290">
        <f t="shared" si="55"/>
        <v>-20.911014279553459</v>
      </c>
      <c r="CH45" s="151">
        <f t="shared" si="56"/>
        <v>-10.499765051196565</v>
      </c>
      <c r="CI45" s="152">
        <f t="shared" si="57"/>
        <v>6.6136897727094874</v>
      </c>
      <c r="CK45"/>
      <c r="CL45" s="299"/>
    </row>
    <row r="46" spans="1:95" x14ac:dyDescent="0.2">
      <c r="A46" s="5" t="s">
        <v>21</v>
      </c>
      <c r="B46" s="108">
        <v>150.72083700000002</v>
      </c>
      <c r="C46" s="6">
        <v>171.21752000000004</v>
      </c>
      <c r="D46" s="25">
        <v>133.00841800000001</v>
      </c>
      <c r="E46" s="15">
        <v>213.57621700000001</v>
      </c>
      <c r="F46" s="187">
        <v>339</v>
      </c>
      <c r="G46" s="187">
        <v>500.49215700000002</v>
      </c>
      <c r="H46" s="159">
        <v>341.18674099999998</v>
      </c>
      <c r="I46" s="168">
        <v>77.503099000000006</v>
      </c>
      <c r="J46" s="168">
        <v>21.712885</v>
      </c>
      <c r="K46" s="168">
        <v>21.539137</v>
      </c>
      <c r="L46" s="168">
        <v>0</v>
      </c>
      <c r="M46" s="168">
        <v>13.414599000000001</v>
      </c>
      <c r="N46" s="168">
        <v>34.389049</v>
      </c>
      <c r="O46" s="168">
        <v>42.522663999999999</v>
      </c>
      <c r="P46" s="168">
        <v>18.087343000000001</v>
      </c>
      <c r="Q46" s="168">
        <v>20.10041</v>
      </c>
      <c r="R46" s="168">
        <v>27.258900000000001</v>
      </c>
      <c r="S46" s="168">
        <v>24.719602999999999</v>
      </c>
      <c r="T46" s="168">
        <v>39.939051999999997</v>
      </c>
      <c r="U46" s="194">
        <f t="shared" si="46"/>
        <v>341.18674100000004</v>
      </c>
      <c r="V46" s="194">
        <f t="shared" si="47"/>
        <v>341.18674100000004</v>
      </c>
      <c r="W46" s="168">
        <v>23.135553000000002</v>
      </c>
      <c r="X46" s="168">
        <v>37.624473000000002</v>
      </c>
      <c r="Y46" s="168">
        <v>96.511622000000003</v>
      </c>
      <c r="Z46" s="168">
        <v>95.065224000000001</v>
      </c>
      <c r="AA46" s="168">
        <v>24.582011000000001</v>
      </c>
      <c r="AB46" s="168">
        <v>13.488911999999999</v>
      </c>
      <c r="AC46" s="168">
        <v>114.358217</v>
      </c>
      <c r="AD46" s="168">
        <v>49.304141000000001</v>
      </c>
      <c r="AE46" s="168">
        <v>2.0283679999999999</v>
      </c>
      <c r="AF46" s="168">
        <v>29.668982</v>
      </c>
      <c r="AG46" s="168">
        <v>194.46634299999999</v>
      </c>
      <c r="AH46" s="168">
        <v>0</v>
      </c>
      <c r="AI46" s="197">
        <f t="shared" si="48"/>
        <v>680.23384599999986</v>
      </c>
      <c r="AJ46" s="197">
        <f t="shared" si="49"/>
        <v>680.23384599999986</v>
      </c>
      <c r="AK46" s="168">
        <v>0</v>
      </c>
      <c r="AL46" s="168">
        <v>17.958120999999998</v>
      </c>
      <c r="AM46" s="168">
        <v>163.31724</v>
      </c>
      <c r="AN46" s="168">
        <v>130.30942300000001</v>
      </c>
      <c r="AO46" s="168">
        <v>30.267606000000001</v>
      </c>
      <c r="AP46" s="168">
        <v>82.713014000000001</v>
      </c>
      <c r="AQ46" s="168">
        <v>38.229978000000003</v>
      </c>
      <c r="AR46" s="168">
        <v>23.517420999999999</v>
      </c>
      <c r="AS46" s="168">
        <v>36.181944000000001</v>
      </c>
      <c r="AT46" s="168">
        <v>83.892420999999999</v>
      </c>
      <c r="AU46" s="168">
        <v>279.72247499999997</v>
      </c>
      <c r="AV46" s="168">
        <v>36.304299999999998</v>
      </c>
      <c r="AW46" s="197">
        <f t="shared" si="53"/>
        <v>922.41394300000002</v>
      </c>
      <c r="AX46" s="194">
        <f t="shared" si="50"/>
        <v>922.41394300000002</v>
      </c>
      <c r="AY46" s="168">
        <v>62.859679999999997</v>
      </c>
      <c r="AZ46" s="168">
        <v>67.628827000000001</v>
      </c>
      <c r="BA46" s="168">
        <v>234.52073200000001</v>
      </c>
      <c r="BB46" s="168">
        <v>63.715636000000003</v>
      </c>
      <c r="BC46" s="168">
        <v>146.51944800000001</v>
      </c>
      <c r="BD46" s="168">
        <v>53.752837999999997</v>
      </c>
      <c r="BE46" s="168">
        <v>141.11097799999999</v>
      </c>
      <c r="BF46" s="168">
        <v>106.06538500000001</v>
      </c>
      <c r="BG46" s="168">
        <v>200.33754999999999</v>
      </c>
      <c r="BH46" s="168">
        <v>21.947444999999998</v>
      </c>
      <c r="BI46" s="168">
        <v>66.384621999999993</v>
      </c>
      <c r="BJ46" s="168">
        <v>149.39580599999999</v>
      </c>
      <c r="BK46" s="197">
        <v>1314.2389470000001</v>
      </c>
      <c r="BL46" s="194">
        <f t="shared" si="51"/>
        <v>575.24432300000001</v>
      </c>
      <c r="BM46" s="166">
        <v>98.638238999999999</v>
      </c>
      <c r="BN46" s="166">
        <v>55.291009000000003</v>
      </c>
      <c r="BO46" s="166">
        <v>93.463594999999998</v>
      </c>
      <c r="BP46" s="166">
        <v>104.80741500000001</v>
      </c>
      <c r="BQ46" s="166">
        <v>162.472992</v>
      </c>
      <c r="BR46" s="166">
        <v>112.750422</v>
      </c>
      <c r="BS46" s="166">
        <v>90.702340000000007</v>
      </c>
      <c r="BT46" s="166">
        <v>113.60662000000001</v>
      </c>
      <c r="BU46" s="166">
        <v>61.297911999999997</v>
      </c>
      <c r="BV46" s="166">
        <v>66.109538000000001</v>
      </c>
      <c r="BW46" s="166">
        <v>115.448897</v>
      </c>
      <c r="BX46" s="166">
        <v>100.17053199999999</v>
      </c>
      <c r="BY46" s="194">
        <v>1174.7595110000002</v>
      </c>
      <c r="BZ46" s="194">
        <f t="shared" si="54"/>
        <v>514.67325000000005</v>
      </c>
      <c r="CA46" s="166">
        <v>65.844970000000004</v>
      </c>
      <c r="CB46" s="166">
        <v>10.177376000000001</v>
      </c>
      <c r="CC46" s="166">
        <v>61.234127999999998</v>
      </c>
      <c r="CD46" s="166">
        <v>72.478181000000006</v>
      </c>
      <c r="CE46" s="166">
        <v>50.159894000000001</v>
      </c>
      <c r="CF46" s="194">
        <f t="shared" si="52"/>
        <v>259.89454899999998</v>
      </c>
      <c r="CG46" s="290">
        <f t="shared" si="55"/>
        <v>-54.820145352394903</v>
      </c>
      <c r="CH46" s="151">
        <f t="shared" si="56"/>
        <v>-49.503000398796722</v>
      </c>
      <c r="CI46" s="152">
        <f t="shared" si="57"/>
        <v>0.78862315371494052</v>
      </c>
      <c r="CK46"/>
      <c r="CL46" s="299"/>
    </row>
    <row r="47" spans="1:95" x14ac:dyDescent="0.2">
      <c r="A47" s="5" t="s">
        <v>22</v>
      </c>
      <c r="B47" s="108">
        <v>20.076605000000004</v>
      </c>
      <c r="C47" s="6">
        <v>6.1281169999999996</v>
      </c>
      <c r="D47" s="25">
        <v>15.710575999999998</v>
      </c>
      <c r="E47" s="15">
        <v>35.878715</v>
      </c>
      <c r="F47" s="187">
        <v>67.735724000000005</v>
      </c>
      <c r="G47" s="187">
        <v>77.041613999999996</v>
      </c>
      <c r="H47" s="159">
        <v>34.085017999999998</v>
      </c>
      <c r="I47" s="168">
        <v>1.249412</v>
      </c>
      <c r="J47" s="168">
        <v>1.685408</v>
      </c>
      <c r="K47" s="168">
        <v>0.79331399999999996</v>
      </c>
      <c r="L47" s="168">
        <v>2.15029</v>
      </c>
      <c r="M47" s="168">
        <v>0.25093900000000002</v>
      </c>
      <c r="N47" s="168">
        <v>4.2955709999999998</v>
      </c>
      <c r="O47" s="168">
        <v>7.9576000000000002</v>
      </c>
      <c r="P47" s="168">
        <v>8.9145020000000006</v>
      </c>
      <c r="Q47" s="168">
        <v>1.0538080000000001</v>
      </c>
      <c r="R47" s="168">
        <v>2.8298809999999999</v>
      </c>
      <c r="S47" s="168">
        <v>0</v>
      </c>
      <c r="T47" s="168">
        <v>2.904293</v>
      </c>
      <c r="U47" s="194">
        <f t="shared" si="46"/>
        <v>34.085017999999998</v>
      </c>
      <c r="V47" s="194">
        <f t="shared" si="47"/>
        <v>34.085017999999998</v>
      </c>
      <c r="W47" s="168">
        <v>0</v>
      </c>
      <c r="X47" s="168">
        <v>1.9599999999999999E-3</v>
      </c>
      <c r="Y47" s="168">
        <v>7.9114269999999998</v>
      </c>
      <c r="Z47" s="168">
        <v>12.855810999999999</v>
      </c>
      <c r="AA47" s="168">
        <v>2.7697929999999999</v>
      </c>
      <c r="AB47" s="168">
        <v>7.2583760000000002</v>
      </c>
      <c r="AC47" s="168">
        <v>16.008548999999999</v>
      </c>
      <c r="AD47" s="168">
        <v>3.9970840000000001</v>
      </c>
      <c r="AE47" s="168">
        <v>2.2048519999999998</v>
      </c>
      <c r="AF47" s="168">
        <v>6.1660199999999996</v>
      </c>
      <c r="AG47" s="168">
        <v>11.159475</v>
      </c>
      <c r="AH47" s="168">
        <v>5.6369020000000001</v>
      </c>
      <c r="AI47" s="197">
        <f t="shared" si="48"/>
        <v>75.97024900000001</v>
      </c>
      <c r="AJ47" s="197">
        <f t="shared" si="49"/>
        <v>75.97024900000001</v>
      </c>
      <c r="AK47" s="168">
        <v>0.207871</v>
      </c>
      <c r="AL47" s="168">
        <v>0.54809799999999997</v>
      </c>
      <c r="AM47" s="168">
        <v>9.6061379999999996</v>
      </c>
      <c r="AN47" s="168">
        <v>1.880986</v>
      </c>
      <c r="AO47" s="168">
        <v>7.127974</v>
      </c>
      <c r="AP47" s="168">
        <v>30.020755000000001</v>
      </c>
      <c r="AQ47" s="168">
        <v>1.119119</v>
      </c>
      <c r="AR47" s="168">
        <v>16.103854999999999</v>
      </c>
      <c r="AS47" s="168">
        <v>41.764428000000002</v>
      </c>
      <c r="AT47" s="168">
        <v>2.3305159999999998</v>
      </c>
      <c r="AU47" s="168">
        <v>42.735832000000002</v>
      </c>
      <c r="AV47" s="168">
        <v>2.0559289999999999</v>
      </c>
      <c r="AW47" s="197">
        <f t="shared" si="53"/>
        <v>155.50150099999999</v>
      </c>
      <c r="AX47" s="194">
        <f t="shared" si="50"/>
        <v>155.50150099999999</v>
      </c>
      <c r="AY47" s="168">
        <v>14.864402</v>
      </c>
      <c r="AZ47" s="168">
        <v>9.5229189999999999</v>
      </c>
      <c r="BA47" s="168">
        <v>2.2624119999999999</v>
      </c>
      <c r="BB47" s="168">
        <v>32.961339000000002</v>
      </c>
      <c r="BC47" s="168">
        <v>46.485022999999998</v>
      </c>
      <c r="BD47" s="168">
        <v>44.613574999999997</v>
      </c>
      <c r="BE47" s="168">
        <v>1.4742649999999999</v>
      </c>
      <c r="BF47" s="168">
        <v>31.875098000000001</v>
      </c>
      <c r="BG47" s="168">
        <v>40.942154000000002</v>
      </c>
      <c r="BH47" s="168">
        <v>5.5145390000000001</v>
      </c>
      <c r="BI47" s="168">
        <v>7.9263139999999996</v>
      </c>
      <c r="BJ47" s="168">
        <v>0</v>
      </c>
      <c r="BK47" s="197">
        <v>238.44204000000002</v>
      </c>
      <c r="BL47" s="194">
        <f t="shared" si="51"/>
        <v>106.09609500000001</v>
      </c>
      <c r="BM47" s="166">
        <v>22.853840999999999</v>
      </c>
      <c r="BN47" s="166">
        <v>8.2086970000000008</v>
      </c>
      <c r="BO47" s="166">
        <v>3.613518</v>
      </c>
      <c r="BP47" s="166">
        <v>65.280384999999995</v>
      </c>
      <c r="BQ47" s="166">
        <v>52.484380999999999</v>
      </c>
      <c r="BR47" s="166">
        <v>18.484041000000001</v>
      </c>
      <c r="BS47" s="166">
        <v>53.532021</v>
      </c>
      <c r="BT47" s="166">
        <v>1.048338</v>
      </c>
      <c r="BU47" s="166">
        <v>24.856549999999999</v>
      </c>
      <c r="BV47" s="166">
        <v>6.4283700000000001</v>
      </c>
      <c r="BW47" s="166">
        <v>2.024098</v>
      </c>
      <c r="BX47" s="166">
        <v>31.359452000000001</v>
      </c>
      <c r="BY47" s="194">
        <v>290.17369199999996</v>
      </c>
      <c r="BZ47" s="194">
        <f t="shared" si="54"/>
        <v>152.440822</v>
      </c>
      <c r="CA47" s="166">
        <v>0</v>
      </c>
      <c r="CB47" s="166">
        <v>0</v>
      </c>
      <c r="CC47" s="166">
        <v>38.916789999999999</v>
      </c>
      <c r="CD47" s="166">
        <v>25.946966</v>
      </c>
      <c r="CE47" s="166">
        <v>0</v>
      </c>
      <c r="CF47" s="194">
        <f t="shared" si="52"/>
        <v>64.863755999999995</v>
      </c>
      <c r="CG47" s="290">
        <f t="shared" si="55"/>
        <v>-38.863201327061105</v>
      </c>
      <c r="CH47" s="151">
        <f t="shared" si="56"/>
        <v>-57.449877828656682</v>
      </c>
      <c r="CI47" s="152">
        <f t="shared" si="57"/>
        <v>0.19682236512977574</v>
      </c>
      <c r="CK47"/>
      <c r="CL47" s="299"/>
    </row>
    <row r="48" spans="1:95" x14ac:dyDescent="0.2">
      <c r="A48" s="5" t="s">
        <v>23</v>
      </c>
      <c r="B48" s="108">
        <v>124.055736</v>
      </c>
      <c r="C48" s="6">
        <v>109.28511800000001</v>
      </c>
      <c r="D48" s="25">
        <v>113.21851000000001</v>
      </c>
      <c r="E48" s="15">
        <v>147.184189</v>
      </c>
      <c r="F48" s="187">
        <v>123.212658</v>
      </c>
      <c r="G48" s="187">
        <v>149.17772299999999</v>
      </c>
      <c r="H48" s="159">
        <v>140.815021</v>
      </c>
      <c r="I48" s="169">
        <v>0.319411</v>
      </c>
      <c r="J48" s="169">
        <v>36.461376000000001</v>
      </c>
      <c r="K48" s="169">
        <v>8.351763</v>
      </c>
      <c r="L48" s="169">
        <v>0</v>
      </c>
      <c r="M48" s="169">
        <v>0</v>
      </c>
      <c r="N48" s="169">
        <v>16.957509000000002</v>
      </c>
      <c r="O48" s="169">
        <v>27.061440000000001</v>
      </c>
      <c r="P48" s="169">
        <v>22.159497000000002</v>
      </c>
      <c r="Q48" s="169">
        <v>3.5065170000000001</v>
      </c>
      <c r="R48" s="169">
        <v>8.8577870000000001</v>
      </c>
      <c r="S48" s="169">
        <v>11.142758000000001</v>
      </c>
      <c r="T48" s="169">
        <v>5.996963</v>
      </c>
      <c r="U48" s="194">
        <f t="shared" si="46"/>
        <v>140.815021</v>
      </c>
      <c r="V48" s="194">
        <f t="shared" si="47"/>
        <v>140.815021</v>
      </c>
      <c r="W48" s="168">
        <v>13.77275</v>
      </c>
      <c r="X48" s="168">
        <v>32.361781000000001</v>
      </c>
      <c r="Y48" s="168">
        <v>20.053661000000002</v>
      </c>
      <c r="Z48" s="168">
        <v>6.8267550000000004</v>
      </c>
      <c r="AA48" s="168">
        <v>12.781328</v>
      </c>
      <c r="AB48" s="168">
        <v>12.413695000000001</v>
      </c>
      <c r="AC48" s="168">
        <v>0.132856</v>
      </c>
      <c r="AD48" s="168">
        <v>11.979568</v>
      </c>
      <c r="AE48" s="168">
        <v>19.182725000000001</v>
      </c>
      <c r="AF48" s="168">
        <v>6.4980039999999999</v>
      </c>
      <c r="AG48" s="168">
        <v>36.443381000000002</v>
      </c>
      <c r="AH48" s="168">
        <v>28.932299</v>
      </c>
      <c r="AI48" s="197">
        <f t="shared" si="48"/>
        <v>201.378803</v>
      </c>
      <c r="AJ48" s="197">
        <f t="shared" si="49"/>
        <v>201.378803</v>
      </c>
      <c r="AK48" s="168">
        <v>7.9924229999999996</v>
      </c>
      <c r="AL48" s="168">
        <v>17.706402000000001</v>
      </c>
      <c r="AM48" s="168">
        <v>7.5740499999999997</v>
      </c>
      <c r="AN48" s="168">
        <v>28.334195000000001</v>
      </c>
      <c r="AO48" s="168">
        <v>26.993694000000001</v>
      </c>
      <c r="AP48" s="168">
        <v>17.549337999999999</v>
      </c>
      <c r="AQ48" s="168">
        <v>12.487292999999999</v>
      </c>
      <c r="AR48" s="168">
        <v>19.508534999999998</v>
      </c>
      <c r="AS48" s="168">
        <v>37.797060000000002</v>
      </c>
      <c r="AT48" s="168">
        <v>14.663582999999999</v>
      </c>
      <c r="AU48" s="168">
        <v>19.656991999999999</v>
      </c>
      <c r="AV48" s="168">
        <v>17.967275999999998</v>
      </c>
      <c r="AW48" s="197">
        <f t="shared" si="53"/>
        <v>228.230841</v>
      </c>
      <c r="AX48" s="194">
        <f t="shared" si="50"/>
        <v>228.230841</v>
      </c>
      <c r="AY48" s="168">
        <v>26.573613000000002</v>
      </c>
      <c r="AZ48" s="168">
        <v>5.901389</v>
      </c>
      <c r="BA48" s="168">
        <v>35.943505999999999</v>
      </c>
      <c r="BB48" s="168">
        <v>34.855535000000003</v>
      </c>
      <c r="BC48" s="168">
        <v>6.4809140000000003</v>
      </c>
      <c r="BD48" s="168">
        <v>15.046564</v>
      </c>
      <c r="BE48" s="168">
        <v>28.668991999999999</v>
      </c>
      <c r="BF48" s="168">
        <v>0</v>
      </c>
      <c r="BG48" s="168">
        <v>10.846743999999999</v>
      </c>
      <c r="BH48" s="168">
        <v>10.405817000000001</v>
      </c>
      <c r="BI48" s="168">
        <v>32.944467000000003</v>
      </c>
      <c r="BJ48" s="168">
        <v>47.363486000000002</v>
      </c>
      <c r="BK48" s="197">
        <v>255.03102700000002</v>
      </c>
      <c r="BL48" s="194">
        <f t="shared" si="51"/>
        <v>109.754957</v>
      </c>
      <c r="BM48" s="166">
        <v>29.079564999999999</v>
      </c>
      <c r="BN48" s="166">
        <v>24.787136</v>
      </c>
      <c r="BO48" s="166">
        <v>31.472604</v>
      </c>
      <c r="BP48" s="166">
        <v>6.6395759999999999</v>
      </c>
      <c r="BQ48" s="166">
        <v>18.331904000000002</v>
      </c>
      <c r="BR48" s="166">
        <v>27.424712</v>
      </c>
      <c r="BS48" s="166">
        <v>35.573416999999999</v>
      </c>
      <c r="BT48" s="166">
        <v>6.7256819999999999</v>
      </c>
      <c r="BU48" s="166">
        <v>2.9021170000000001</v>
      </c>
      <c r="BV48" s="166">
        <v>24.377618999999999</v>
      </c>
      <c r="BW48" s="166">
        <v>6.6722479999999997</v>
      </c>
      <c r="BX48" s="166">
        <v>20.164995000000001</v>
      </c>
      <c r="BY48" s="194">
        <v>234.15157500000004</v>
      </c>
      <c r="BZ48" s="194">
        <f t="shared" si="54"/>
        <v>110.31078500000001</v>
      </c>
      <c r="CA48" s="166">
        <v>26.501004999999999</v>
      </c>
      <c r="CB48" s="166">
        <v>7.9643100000000002</v>
      </c>
      <c r="CC48" s="166">
        <v>17.645015000000001</v>
      </c>
      <c r="CD48" s="166">
        <v>28.044765999999999</v>
      </c>
      <c r="CE48" s="166">
        <v>2.0303360000000001</v>
      </c>
      <c r="CF48" s="194">
        <f t="shared" si="52"/>
        <v>82.185432000000006</v>
      </c>
      <c r="CG48" s="290">
        <f t="shared" si="55"/>
        <v>-25.119161588300742</v>
      </c>
      <c r="CH48" s="151">
        <f t="shared" si="56"/>
        <v>-25.496467095216484</v>
      </c>
      <c r="CI48" s="152">
        <f t="shared" si="57"/>
        <v>0.24938320108154632</v>
      </c>
      <c r="CK48"/>
      <c r="CL48" s="299"/>
    </row>
    <row r="49" spans="1:91" x14ac:dyDescent="0.2">
      <c r="A49" s="5" t="s">
        <v>24</v>
      </c>
      <c r="B49" s="108">
        <v>23582.965734999994</v>
      </c>
      <c r="C49" s="6">
        <v>15528.346741689997</v>
      </c>
      <c r="D49" s="25">
        <v>16877.448832999995</v>
      </c>
      <c r="E49" s="15">
        <v>24689.739339310003</v>
      </c>
      <c r="F49" s="187">
        <v>29758.73272032</v>
      </c>
      <c r="G49" s="187">
        <v>34278.033371999998</v>
      </c>
      <c r="H49" s="159">
        <v>25498.396149</v>
      </c>
      <c r="I49" s="168">
        <v>3403.9864130000001</v>
      </c>
      <c r="J49" s="168">
        <v>2827.1460489999999</v>
      </c>
      <c r="K49" s="168">
        <v>1879.6456760000001</v>
      </c>
      <c r="L49" s="168">
        <v>971.24803599999996</v>
      </c>
      <c r="M49" s="168">
        <v>1704.0150369999999</v>
      </c>
      <c r="N49" s="168">
        <v>3408.4011820000001</v>
      </c>
      <c r="O49" s="168">
        <v>2428.271193</v>
      </c>
      <c r="P49" s="168">
        <v>1922.158412</v>
      </c>
      <c r="Q49" s="168">
        <v>2222.709476</v>
      </c>
      <c r="R49" s="168">
        <v>1995.3312209999999</v>
      </c>
      <c r="S49" s="168">
        <v>1040.720581</v>
      </c>
      <c r="T49" s="168">
        <v>1694.7628729999999</v>
      </c>
      <c r="U49" s="194">
        <f t="shared" si="46"/>
        <v>25498.396149</v>
      </c>
      <c r="V49" s="194">
        <f t="shared" si="47"/>
        <v>25498.396149</v>
      </c>
      <c r="W49" s="168">
        <v>1994.01973</v>
      </c>
      <c r="X49" s="168">
        <v>1686.0834219999999</v>
      </c>
      <c r="Y49" s="168">
        <v>3874.808391</v>
      </c>
      <c r="Z49" s="168">
        <v>2858.5416329999998</v>
      </c>
      <c r="AA49" s="168">
        <v>2201.7400929999999</v>
      </c>
      <c r="AB49" s="168">
        <v>2280.2272050000001</v>
      </c>
      <c r="AC49" s="168">
        <v>6198.9706420000002</v>
      </c>
      <c r="AD49" s="168">
        <v>2123.0315249999999</v>
      </c>
      <c r="AE49" s="168">
        <v>2345.7461760000001</v>
      </c>
      <c r="AF49" s="168">
        <v>3226.3678839999998</v>
      </c>
      <c r="AG49" s="168">
        <v>4615.7777580000002</v>
      </c>
      <c r="AH49" s="168">
        <v>3793.0831640000001</v>
      </c>
      <c r="AI49" s="197">
        <f t="shared" si="48"/>
        <v>37198.397623000004</v>
      </c>
      <c r="AJ49" s="197">
        <f t="shared" si="49"/>
        <v>37198.397623000004</v>
      </c>
      <c r="AK49" s="168">
        <v>3530.3125789999999</v>
      </c>
      <c r="AL49" s="168">
        <v>2942.8436529999999</v>
      </c>
      <c r="AM49" s="168">
        <v>4088.3055760000002</v>
      </c>
      <c r="AN49" s="168">
        <v>4391.3071579999996</v>
      </c>
      <c r="AO49" s="168">
        <v>4355.8419809999996</v>
      </c>
      <c r="AP49" s="168">
        <v>8704.9212790000001</v>
      </c>
      <c r="AQ49" s="168">
        <v>4401.735533</v>
      </c>
      <c r="AR49" s="168">
        <v>6545.5483059999997</v>
      </c>
      <c r="AS49" s="168">
        <v>3843.7929899999999</v>
      </c>
      <c r="AT49" s="168">
        <v>4781.9278770000001</v>
      </c>
      <c r="AU49" s="168">
        <v>4943.7980939999998</v>
      </c>
      <c r="AV49" s="168">
        <v>4997.7255409999998</v>
      </c>
      <c r="AW49" s="197">
        <f t="shared" si="53"/>
        <v>57528.060567</v>
      </c>
      <c r="AX49" s="194">
        <f t="shared" si="50"/>
        <v>57528.060567</v>
      </c>
      <c r="AY49" s="168">
        <v>5701.6662340000003</v>
      </c>
      <c r="AZ49" s="168">
        <v>4741.0795260000004</v>
      </c>
      <c r="BA49" s="168">
        <v>5526.4408810000004</v>
      </c>
      <c r="BB49" s="168">
        <v>5527.4323219999997</v>
      </c>
      <c r="BC49" s="168">
        <v>4289.1744399999998</v>
      </c>
      <c r="BD49" s="168">
        <v>3467.4548100000002</v>
      </c>
      <c r="BE49" s="168">
        <v>3759.2806599999999</v>
      </c>
      <c r="BF49" s="168">
        <v>3681.314625</v>
      </c>
      <c r="BG49" s="168">
        <v>5609.672235</v>
      </c>
      <c r="BH49" s="168">
        <v>4488.6465209999997</v>
      </c>
      <c r="BI49" s="168">
        <v>4709.4741480000002</v>
      </c>
      <c r="BJ49" s="168">
        <v>5201.8323309999996</v>
      </c>
      <c r="BK49" s="197">
        <v>56703.468732999994</v>
      </c>
      <c r="BL49" s="194">
        <f t="shared" si="51"/>
        <v>25785.793403</v>
      </c>
      <c r="BM49" s="166">
        <v>4887.6703479999996</v>
      </c>
      <c r="BN49" s="166">
        <v>4032.4301136429999</v>
      </c>
      <c r="BO49" s="166">
        <v>3930.1940810000001</v>
      </c>
      <c r="BP49" s="166">
        <v>5898.6305080000002</v>
      </c>
      <c r="BQ49" s="166">
        <v>3685.9016190000002</v>
      </c>
      <c r="BR49" s="166">
        <v>4788.985334</v>
      </c>
      <c r="BS49" s="166">
        <v>5396.5273260000004</v>
      </c>
      <c r="BT49" s="166">
        <v>2960.3951780000002</v>
      </c>
      <c r="BU49" s="166">
        <v>3140.5400001399998</v>
      </c>
      <c r="BV49" s="166">
        <v>3443.5421449999999</v>
      </c>
      <c r="BW49" s="166">
        <v>3271.6060130000001</v>
      </c>
      <c r="BX49" s="166">
        <v>4294.9975100000001</v>
      </c>
      <c r="BY49" s="194">
        <v>49731.420175782994</v>
      </c>
      <c r="BZ49" s="194">
        <f t="shared" si="54"/>
        <v>22434.826669643</v>
      </c>
      <c r="CA49" s="166">
        <v>4334.3225380000003</v>
      </c>
      <c r="CB49" s="166">
        <v>3005.9360209049996</v>
      </c>
      <c r="CC49" s="166">
        <v>3648.30109681255</v>
      </c>
      <c r="CD49" s="166">
        <v>6025.1067700000003</v>
      </c>
      <c r="CE49" s="166">
        <v>3071.764083</v>
      </c>
      <c r="CF49" s="194">
        <f t="shared" si="52"/>
        <v>20085.430508717553</v>
      </c>
      <c r="CG49" s="290">
        <f>+(CF49-BL49)/BL49*100</f>
        <v>-22.106602675329157</v>
      </c>
      <c r="CH49" s="151">
        <f>+(CF49-BZ49)/BZ49*100</f>
        <v>-10.47209410404967</v>
      </c>
      <c r="CI49" s="152">
        <f>+CF49/CF$51*100</f>
        <v>60.947163426298403</v>
      </c>
      <c r="CK49"/>
      <c r="CL49" s="299"/>
    </row>
    <row r="50" spans="1:91" x14ac:dyDescent="0.2">
      <c r="A50" s="5" t="s">
        <v>26</v>
      </c>
      <c r="B50" s="108">
        <v>481.75768599999998</v>
      </c>
      <c r="C50" s="6">
        <v>491.26304875000005</v>
      </c>
      <c r="D50" s="25">
        <v>649.71622559999992</v>
      </c>
      <c r="E50" s="15">
        <v>1381.6862305100001</v>
      </c>
      <c r="F50" s="187">
        <v>1465</v>
      </c>
      <c r="G50" s="187">
        <v>1452.539135</v>
      </c>
      <c r="H50" s="159">
        <v>1804.694808</v>
      </c>
      <c r="I50" s="168">
        <v>94.192885000000004</v>
      </c>
      <c r="J50" s="168">
        <v>159.91831099999999</v>
      </c>
      <c r="K50" s="168">
        <v>197.802233</v>
      </c>
      <c r="L50" s="168">
        <v>57.533000000000001</v>
      </c>
      <c r="M50" s="168">
        <v>74.071243999999993</v>
      </c>
      <c r="N50" s="168">
        <v>215.326245</v>
      </c>
      <c r="O50" s="168">
        <v>180.44933499999999</v>
      </c>
      <c r="P50" s="168">
        <v>275.38883700000002</v>
      </c>
      <c r="Q50" s="168">
        <v>117.116356</v>
      </c>
      <c r="R50" s="168">
        <v>139.386788</v>
      </c>
      <c r="S50" s="168">
        <v>76.512728999999993</v>
      </c>
      <c r="T50" s="168">
        <v>216.99684500000001</v>
      </c>
      <c r="U50" s="194">
        <f t="shared" si="46"/>
        <v>1804.6948080000002</v>
      </c>
      <c r="V50" s="194">
        <f t="shared" si="47"/>
        <v>1804.6948080000002</v>
      </c>
      <c r="W50" s="168">
        <v>128.85294500000001</v>
      </c>
      <c r="X50" s="168">
        <v>170.64204799999999</v>
      </c>
      <c r="Y50" s="168">
        <v>153.56200000000001</v>
      </c>
      <c r="Z50" s="168">
        <v>89.102519999999998</v>
      </c>
      <c r="AA50" s="168">
        <v>78.114515999999995</v>
      </c>
      <c r="AB50" s="168">
        <v>60.238126999999999</v>
      </c>
      <c r="AC50" s="168">
        <v>77.103234999999998</v>
      </c>
      <c r="AD50" s="168">
        <v>83.851378999999994</v>
      </c>
      <c r="AE50" s="168">
        <v>74.633750000000006</v>
      </c>
      <c r="AF50" s="168">
        <v>95.680695</v>
      </c>
      <c r="AG50" s="168">
        <v>139.68489400000001</v>
      </c>
      <c r="AH50" s="168">
        <v>72.699522000000002</v>
      </c>
      <c r="AI50" s="197">
        <f t="shared" si="48"/>
        <v>1224.1656309999998</v>
      </c>
      <c r="AJ50" s="197">
        <f t="shared" si="49"/>
        <v>1224.1656309999998</v>
      </c>
      <c r="AK50" s="168">
        <v>66.383059000000003</v>
      </c>
      <c r="AL50" s="168">
        <v>68.786686000000003</v>
      </c>
      <c r="AM50" s="168">
        <v>89.695459</v>
      </c>
      <c r="AN50" s="168">
        <v>190.71711500000001</v>
      </c>
      <c r="AO50" s="168">
        <v>73.851742000000002</v>
      </c>
      <c r="AP50" s="168">
        <v>178.56363999999999</v>
      </c>
      <c r="AQ50" s="168">
        <v>103.706284</v>
      </c>
      <c r="AR50" s="168">
        <v>96.840359000000007</v>
      </c>
      <c r="AS50" s="168">
        <v>160.18387899999999</v>
      </c>
      <c r="AT50" s="168">
        <v>129.13762700000001</v>
      </c>
      <c r="AU50" s="168">
        <v>177.53016500000001</v>
      </c>
      <c r="AV50" s="168">
        <v>210.739195</v>
      </c>
      <c r="AW50" s="197">
        <f t="shared" si="53"/>
        <v>1546.1352100000004</v>
      </c>
      <c r="AX50" s="194">
        <f t="shared" si="50"/>
        <v>1546.1352100000004</v>
      </c>
      <c r="AY50" s="168">
        <v>101.943366</v>
      </c>
      <c r="AZ50" s="168">
        <v>107.10474000000001</v>
      </c>
      <c r="BA50" s="168">
        <v>137.23903100000001</v>
      </c>
      <c r="BB50" s="168">
        <v>139.981944</v>
      </c>
      <c r="BC50" s="168">
        <v>85.146767999999994</v>
      </c>
      <c r="BD50" s="168">
        <v>79.374296999999999</v>
      </c>
      <c r="BE50" s="168">
        <v>127.769048</v>
      </c>
      <c r="BF50" s="168">
        <v>106.16606899999999</v>
      </c>
      <c r="BG50" s="168">
        <v>100.884807</v>
      </c>
      <c r="BH50" s="168">
        <v>108.21904600000001</v>
      </c>
      <c r="BI50" s="168">
        <v>124.605543</v>
      </c>
      <c r="BJ50" s="168">
        <v>58.685881999999999</v>
      </c>
      <c r="BK50" s="197">
        <v>1277.1205409999998</v>
      </c>
      <c r="BL50" s="194">
        <f t="shared" si="51"/>
        <v>571.41584899999998</v>
      </c>
      <c r="BM50" s="166">
        <v>109.55095</v>
      </c>
      <c r="BN50" s="166">
        <v>71.356341999999998</v>
      </c>
      <c r="BO50" s="166">
        <v>123.877297</v>
      </c>
      <c r="BP50" s="166">
        <v>69.121733000000006</v>
      </c>
      <c r="BQ50" s="166">
        <v>88.161295999999993</v>
      </c>
      <c r="BR50" s="166">
        <v>105.30661550000001</v>
      </c>
      <c r="BS50" s="166">
        <v>57.725574602999998</v>
      </c>
      <c r="BT50" s="166">
        <v>104.10953000000001</v>
      </c>
      <c r="BU50" s="166">
        <v>83.529134999999997</v>
      </c>
      <c r="BV50" s="166">
        <v>89.803372999999993</v>
      </c>
      <c r="BW50" s="166">
        <v>84.787030000000001</v>
      </c>
      <c r="BX50" s="166">
        <v>94.763930999999999</v>
      </c>
      <c r="BY50" s="194">
        <v>1082.0928071029998</v>
      </c>
      <c r="BZ50" s="194">
        <f t="shared" si="54"/>
        <v>462.06761799999998</v>
      </c>
      <c r="CA50" s="166">
        <v>63.066664000000003</v>
      </c>
      <c r="CB50" s="166">
        <v>108.838739</v>
      </c>
      <c r="CC50" s="166">
        <v>75.307130999999998</v>
      </c>
      <c r="CD50" s="166">
        <v>128.81413499999999</v>
      </c>
      <c r="CE50" s="166">
        <v>83.188452999999996</v>
      </c>
      <c r="CF50" s="194">
        <f t="shared" si="52"/>
        <v>459.21512199999995</v>
      </c>
      <c r="CG50" s="290">
        <f t="shared" si="55"/>
        <v>-19.635564396114614</v>
      </c>
      <c r="CH50" s="151">
        <f>+(CF50-BZ50)/BZ50*100</f>
        <v>-0.61733302418955283</v>
      </c>
      <c r="CI50" s="152">
        <f t="shared" si="57"/>
        <v>1.393440836441826</v>
      </c>
      <c r="CK50"/>
      <c r="CL50" s="299"/>
    </row>
    <row r="51" spans="1:91" s="42" customFormat="1" x14ac:dyDescent="0.2">
      <c r="A51" s="8" t="s">
        <v>2</v>
      </c>
      <c r="B51" s="109">
        <v>34797.168178999993</v>
      </c>
      <c r="C51" s="9">
        <v>24716.071363440002</v>
      </c>
      <c r="D51" s="26">
        <v>26801.647560599999</v>
      </c>
      <c r="E51" s="16">
        <v>39229.672826820002</v>
      </c>
      <c r="F51" s="190">
        <v>47948.854065320003</v>
      </c>
      <c r="G51" s="190">
        <v>53482.916578999997</v>
      </c>
      <c r="H51" s="161">
        <v>39873.974728000001</v>
      </c>
      <c r="I51" s="170">
        <f>SUM(I40:I50)</f>
        <v>4796.4805810000007</v>
      </c>
      <c r="J51" s="170">
        <f t="shared" ref="J51:T51" si="58">SUM(J40:J50)</f>
        <v>4333.1212860000005</v>
      </c>
      <c r="K51" s="170">
        <f t="shared" si="58"/>
        <v>2915.0478779999999</v>
      </c>
      <c r="L51" s="170">
        <f t="shared" si="58"/>
        <v>1289.6800079999998</v>
      </c>
      <c r="M51" s="170">
        <f t="shared" si="58"/>
        <v>2329.2926730000004</v>
      </c>
      <c r="N51" s="170">
        <f t="shared" si="58"/>
        <v>5063.3221100000001</v>
      </c>
      <c r="O51" s="170">
        <f t="shared" si="58"/>
        <v>3826.2261779999999</v>
      </c>
      <c r="P51" s="170">
        <f t="shared" si="58"/>
        <v>3223.2007570000001</v>
      </c>
      <c r="Q51" s="170">
        <f t="shared" si="58"/>
        <v>3451.5524289999998</v>
      </c>
      <c r="R51" s="170">
        <f t="shared" si="58"/>
        <v>3290.1923429999997</v>
      </c>
      <c r="S51" s="170">
        <f t="shared" si="58"/>
        <v>2249.3323970000001</v>
      </c>
      <c r="T51" s="170">
        <f t="shared" si="58"/>
        <v>3106.5260880000001</v>
      </c>
      <c r="U51" s="195">
        <f t="shared" si="46"/>
        <v>39873.974727999994</v>
      </c>
      <c r="V51" s="195">
        <f t="shared" si="47"/>
        <v>39873.974727999994</v>
      </c>
      <c r="W51" s="170">
        <f>SUM(W40:W50)</f>
        <v>3681.2848020000001</v>
      </c>
      <c r="X51" s="170">
        <f t="shared" ref="X51:AH51" si="59">SUM(X40:X50)</f>
        <v>3262.3541930000001</v>
      </c>
      <c r="Y51" s="170">
        <f t="shared" si="59"/>
        <v>5705.755725</v>
      </c>
      <c r="Z51" s="170">
        <f t="shared" si="59"/>
        <v>4432.8074489999999</v>
      </c>
      <c r="AA51" s="170">
        <f t="shared" si="59"/>
        <v>3619.5536229999998</v>
      </c>
      <c r="AB51" s="170">
        <f t="shared" si="59"/>
        <v>3611.9662730000005</v>
      </c>
      <c r="AC51" s="170">
        <f t="shared" si="59"/>
        <v>9596.5996540000015</v>
      </c>
      <c r="AD51" s="170">
        <f t="shared" si="59"/>
        <v>4151.6337149999999</v>
      </c>
      <c r="AE51" s="170">
        <f t="shared" si="59"/>
        <v>5044.0973039999999</v>
      </c>
      <c r="AF51" s="170">
        <f t="shared" si="59"/>
        <v>5625.9136269999999</v>
      </c>
      <c r="AG51" s="170">
        <f t="shared" si="59"/>
        <v>8164.4946680000003</v>
      </c>
      <c r="AH51" s="170">
        <f t="shared" si="59"/>
        <v>6326.0243240000009</v>
      </c>
      <c r="AI51" s="198">
        <f t="shared" si="48"/>
        <v>63222.485357000005</v>
      </c>
      <c r="AJ51" s="198">
        <f t="shared" si="49"/>
        <v>63222.485357000005</v>
      </c>
      <c r="AK51" s="170">
        <f>SUM(AK40:AK50)</f>
        <v>5487.952147</v>
      </c>
      <c r="AL51" s="170">
        <f>SUM(AL40:AL50)</f>
        <v>4849.5498280000002</v>
      </c>
      <c r="AM51" s="170">
        <f>SUM(AM40:AM50)</f>
        <v>6776.6994019999993</v>
      </c>
      <c r="AN51" s="170">
        <f>SUM(AN40:AN50)</f>
        <v>7671.3349860000008</v>
      </c>
      <c r="AO51" s="170">
        <f>SUM(AO40:AO50)</f>
        <v>6800.0197519999992</v>
      </c>
      <c r="AP51" s="170">
        <v>14253.221842000001</v>
      </c>
      <c r="AQ51" s="170">
        <v>8432.6931970000005</v>
      </c>
      <c r="AR51" s="170">
        <v>10096.897547</v>
      </c>
      <c r="AS51" s="170">
        <v>6821.3274789999996</v>
      </c>
      <c r="AT51" s="170">
        <v>7990.0120850000003</v>
      </c>
      <c r="AU51" s="170">
        <v>9330.6378440000008</v>
      </c>
      <c r="AV51" s="170">
        <v>8732.4938959999999</v>
      </c>
      <c r="AW51" s="198">
        <f>SUM(AK51:AV51)</f>
        <v>97242.840004999991</v>
      </c>
      <c r="AX51" s="195">
        <f t="shared" si="50"/>
        <v>97242.840004999991</v>
      </c>
      <c r="AY51" s="170">
        <v>8639.1112830000002</v>
      </c>
      <c r="AZ51" s="170">
        <v>8225.757764</v>
      </c>
      <c r="BA51" s="170">
        <v>9625.1503940000002</v>
      </c>
      <c r="BB51" s="170">
        <v>9216.8868039999998</v>
      </c>
      <c r="BC51" s="170">
        <v>8126.3468059999996</v>
      </c>
      <c r="BD51" s="170">
        <v>6401.2040710000001</v>
      </c>
      <c r="BE51" s="170">
        <v>6579.4642979999999</v>
      </c>
      <c r="BF51" s="170">
        <v>6523.00227</v>
      </c>
      <c r="BG51" s="170">
        <v>9303.7722780000004</v>
      </c>
      <c r="BH51" s="170">
        <v>7943.8813280000004</v>
      </c>
      <c r="BI51" s="170">
        <v>9690.3369718459999</v>
      </c>
      <c r="BJ51" s="170">
        <v>8843.1337970000004</v>
      </c>
      <c r="BK51" s="198">
        <v>99118.048064846007</v>
      </c>
      <c r="BL51" s="195">
        <f>SUM(AY51:BC51)</f>
        <v>43833.253051</v>
      </c>
      <c r="BM51" s="172">
        <v>8616.9515869999996</v>
      </c>
      <c r="BN51" s="172">
        <v>7603.1514069506802</v>
      </c>
      <c r="BO51" s="172">
        <v>7205.2360520000002</v>
      </c>
      <c r="BP51" s="172">
        <v>9548.3482270000004</v>
      </c>
      <c r="BQ51" s="172">
        <v>6365.3064270000004</v>
      </c>
      <c r="BR51" s="172">
        <v>7767.8433075000003</v>
      </c>
      <c r="BS51" s="172">
        <v>7931.701380603</v>
      </c>
      <c r="BT51" s="172">
        <v>5051.6079529999997</v>
      </c>
      <c r="BU51" s="172">
        <v>5941.2367957754996</v>
      </c>
      <c r="BV51" s="172">
        <v>6679.4371879999999</v>
      </c>
      <c r="BW51" s="172">
        <v>6258.3587512199992</v>
      </c>
      <c r="BX51" s="172">
        <v>7271.7279310000004</v>
      </c>
      <c r="BY51" s="195">
        <v>86240.907007049187</v>
      </c>
      <c r="BZ51" s="195">
        <f t="shared" si="54"/>
        <v>39338.993699950683</v>
      </c>
      <c r="CA51" s="172">
        <v>6749.0896910000001</v>
      </c>
      <c r="CB51" s="172">
        <v>4982.6214389050001</v>
      </c>
      <c r="CC51" s="172">
        <v>6516.0255918125495</v>
      </c>
      <c r="CD51" s="172">
        <v>9747.0387769999998</v>
      </c>
      <c r="CE51" s="172">
        <v>4960.7049200000001</v>
      </c>
      <c r="CF51" s="195">
        <f t="shared" si="52"/>
        <v>32955.480418717547</v>
      </c>
      <c r="CG51" s="291">
        <f t="shared" si="55"/>
        <v>-24.816256780271733</v>
      </c>
      <c r="CH51" s="153">
        <f>+(CF51-BZ51)/BZ51*100</f>
        <v>-16.226935874165839</v>
      </c>
      <c r="CI51" s="154">
        <f t="shared" si="57"/>
        <v>100</v>
      </c>
      <c r="CJ51" s="114"/>
      <c r="CL51" s="299"/>
      <c r="CM51" s="114"/>
    </row>
    <row r="52" spans="1:91" x14ac:dyDescent="0.2">
      <c r="A52" s="164" t="s">
        <v>200</v>
      </c>
      <c r="B52" s="94"/>
      <c r="C52" s="27"/>
      <c r="D52" s="27"/>
      <c r="H52" s="100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0"/>
      <c r="CH52" s="42"/>
      <c r="CI52" s="42"/>
    </row>
    <row r="53" spans="1:91" x14ac:dyDescent="0.2">
      <c r="A53" s="29" t="s">
        <v>65</v>
      </c>
      <c r="B53" s="29"/>
      <c r="C53" s="3"/>
      <c r="D53" s="3"/>
    </row>
    <row r="54" spans="1:91" x14ac:dyDescent="0.2">
      <c r="A54" s="3" t="s">
        <v>81</v>
      </c>
      <c r="B54" s="3"/>
      <c r="C54" s="3"/>
      <c r="D54" s="3"/>
      <c r="BP54" s="376"/>
      <c r="BQ54" s="376"/>
      <c r="BR54" s="376"/>
      <c r="BS54" s="376"/>
      <c r="BT54" s="376"/>
      <c r="BU54" s="376"/>
      <c r="BV54" s="376"/>
      <c r="BW54" s="376"/>
      <c r="BX54" s="376"/>
    </row>
    <row r="55" spans="1:91" x14ac:dyDescent="0.2">
      <c r="A55" s="3" t="s">
        <v>82</v>
      </c>
      <c r="B55" s="11"/>
      <c r="C55" s="3"/>
      <c r="D55" s="3"/>
    </row>
    <row r="56" spans="1:91" x14ac:dyDescent="0.2">
      <c r="A56" s="118" t="s">
        <v>85</v>
      </c>
      <c r="B56" s="30"/>
      <c r="C56" s="11"/>
      <c r="D56" s="11"/>
      <c r="G56" s="191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</row>
    <row r="57" spans="1:91" ht="15.75" x14ac:dyDescent="0.25">
      <c r="A57" s="31"/>
      <c r="B57" s="31"/>
      <c r="C57" s="12"/>
      <c r="D57" s="12"/>
      <c r="E57" s="12"/>
      <c r="F57" s="101"/>
      <c r="G57" s="101"/>
      <c r="H57" s="117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17"/>
      <c r="CH57" s="64"/>
      <c r="CI57" s="64"/>
    </row>
    <row r="58" spans="1:91" ht="15.75" x14ac:dyDescent="0.25">
      <c r="A58" s="32"/>
      <c r="B58" s="32"/>
      <c r="C58" s="27"/>
      <c r="D58" s="27"/>
      <c r="E58" s="27"/>
      <c r="F58" s="192"/>
      <c r="G58" s="192"/>
      <c r="H58" s="117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17"/>
      <c r="CH58" s="64"/>
      <c r="CI58" s="64"/>
    </row>
    <row r="59" spans="1:91" x14ac:dyDescent="0.2">
      <c r="A59" s="3"/>
      <c r="B59" s="3"/>
      <c r="C59" s="3"/>
      <c r="D59" s="3"/>
      <c r="H59" s="117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17"/>
      <c r="CH59" s="64"/>
      <c r="CI59" s="64"/>
    </row>
    <row r="60" spans="1:91" x14ac:dyDescent="0.2">
      <c r="A60" s="3"/>
      <c r="B60" s="3"/>
      <c r="C60" s="3"/>
      <c r="D60" s="3"/>
      <c r="H60" s="117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17"/>
      <c r="CH60" s="64"/>
      <c r="CI60" s="64"/>
    </row>
    <row r="61" spans="1:91" x14ac:dyDescent="0.2">
      <c r="A61" s="3"/>
      <c r="B61" s="3"/>
      <c r="C61" s="3"/>
      <c r="D61" s="3"/>
      <c r="H61" s="117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17"/>
      <c r="CH61" s="64"/>
      <c r="CI61" s="64"/>
    </row>
    <row r="62" spans="1:91" x14ac:dyDescent="0.2">
      <c r="A62" s="3"/>
      <c r="B62" s="3"/>
      <c r="C62" s="3"/>
      <c r="D62" s="3"/>
      <c r="H62" s="117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17"/>
      <c r="CH62" s="64"/>
      <c r="CI62" s="64"/>
    </row>
    <row r="63" spans="1:91" x14ac:dyDescent="0.2">
      <c r="A63" s="3"/>
      <c r="B63" s="3"/>
      <c r="C63" s="3"/>
      <c r="D63" s="3"/>
      <c r="H63" s="117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17"/>
      <c r="CH63" s="64"/>
      <c r="CI63" s="64"/>
    </row>
    <row r="64" spans="1:91" x14ac:dyDescent="0.2">
      <c r="A64" s="3"/>
      <c r="B64" s="3"/>
      <c r="C64" s="3"/>
      <c r="D64" s="3"/>
      <c r="H64" s="117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17"/>
      <c r="CH64" s="64"/>
      <c r="CI64" s="64"/>
    </row>
    <row r="65" spans="1:87" x14ac:dyDescent="0.2">
      <c r="A65" s="3"/>
      <c r="B65" s="3"/>
      <c r="C65" s="3"/>
      <c r="D65" s="3"/>
      <c r="H65" s="117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17"/>
      <c r="CH65" s="64"/>
      <c r="CI65" s="64"/>
    </row>
    <row r="66" spans="1:87" x14ac:dyDescent="0.2">
      <c r="A66" s="3"/>
      <c r="B66" s="3"/>
      <c r="C66" s="3"/>
      <c r="D66" s="3"/>
      <c r="H66" s="117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17"/>
      <c r="CH66" s="64"/>
      <c r="CI66" s="64"/>
    </row>
    <row r="67" spans="1:87" x14ac:dyDescent="0.2">
      <c r="A67" s="3"/>
      <c r="B67" s="3"/>
      <c r="C67" s="3"/>
      <c r="D67" s="3"/>
      <c r="H67" s="117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17"/>
      <c r="CH67" s="64"/>
      <c r="CI67" s="64"/>
    </row>
    <row r="68" spans="1:87" x14ac:dyDescent="0.2">
      <c r="A68" s="3"/>
      <c r="B68" s="3"/>
      <c r="C68" s="3"/>
      <c r="D68" s="3"/>
      <c r="H68" s="117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17"/>
      <c r="CH68" s="64"/>
      <c r="CI68" s="64"/>
    </row>
    <row r="69" spans="1:87" x14ac:dyDescent="0.2">
      <c r="A69" s="3"/>
      <c r="B69" s="3"/>
      <c r="C69" s="3"/>
      <c r="D69" s="3"/>
    </row>
    <row r="70" spans="1:87" x14ac:dyDescent="0.2">
      <c r="A70" s="3"/>
      <c r="B70" s="3"/>
      <c r="C70" s="3"/>
      <c r="D70" s="3"/>
    </row>
    <row r="71" spans="1:87" x14ac:dyDescent="0.2">
      <c r="A71" s="3"/>
      <c r="B71" s="3"/>
      <c r="C71" s="3"/>
      <c r="D71" s="3"/>
    </row>
    <row r="72" spans="1:87" x14ac:dyDescent="0.2">
      <c r="A72" s="3"/>
      <c r="B72" s="3"/>
      <c r="C72" s="3"/>
      <c r="D72" s="3"/>
    </row>
    <row r="73" spans="1:87" x14ac:dyDescent="0.2">
      <c r="A73" s="3"/>
      <c r="B73" s="3"/>
      <c r="C73" s="3"/>
      <c r="D73" s="3"/>
    </row>
    <row r="74" spans="1:87" x14ac:dyDescent="0.2">
      <c r="A74" s="3"/>
      <c r="B74" s="3"/>
      <c r="C74" s="3"/>
      <c r="D74" s="3"/>
    </row>
    <row r="75" spans="1:87" x14ac:dyDescent="0.2">
      <c r="A75" s="11"/>
      <c r="B75" s="11"/>
      <c r="C75" s="11"/>
      <c r="D75" s="11"/>
    </row>
    <row r="76" spans="1:87" x14ac:dyDescent="0.2">
      <c r="A76" s="11"/>
      <c r="B76" s="11"/>
      <c r="C76" s="11"/>
      <c r="D76" s="11"/>
    </row>
    <row r="77" spans="1:87" x14ac:dyDescent="0.2">
      <c r="A77" s="11"/>
      <c r="B77" s="11"/>
      <c r="C77" s="11"/>
      <c r="D77" s="11"/>
    </row>
    <row r="78" spans="1:87" x14ac:dyDescent="0.2">
      <c r="A78" s="11"/>
      <c r="B78" s="11"/>
      <c r="C78" s="11"/>
      <c r="D78" s="11"/>
    </row>
    <row r="79" spans="1:87" x14ac:dyDescent="0.2">
      <c r="A79" s="11"/>
      <c r="B79" s="11"/>
      <c r="C79" s="11"/>
      <c r="D79" s="11"/>
    </row>
    <row r="80" spans="1:87" x14ac:dyDescent="0.2">
      <c r="A80" s="11"/>
      <c r="B80" s="11"/>
      <c r="C80" s="11"/>
      <c r="D80" s="11"/>
    </row>
  </sheetData>
  <pageMargins left="0.78740157480314965" right="0.43307086614173229" top="0.74803149606299213" bottom="0.51181102362204722" header="0.31496062992125984" footer="0.31496062992125984"/>
  <pageSetup paperSize="9" scale="95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3"/>
  <sheetViews>
    <sheetView topLeftCell="A7" zoomScaleNormal="100" workbookViewId="0"/>
  </sheetViews>
  <sheetFormatPr defaultColWidth="8.85546875" defaultRowHeight="15" x14ac:dyDescent="0.25"/>
  <cols>
    <col min="1" max="1" width="15" style="37" customWidth="1"/>
    <col min="2" max="2" width="10" style="37" customWidth="1"/>
    <col min="3" max="3" width="11.7109375" style="37" customWidth="1"/>
    <col min="4" max="4" width="7.7109375" style="37" customWidth="1"/>
    <col min="5" max="5" width="11.7109375" style="37" customWidth="1"/>
    <col min="6" max="6" width="7.7109375" style="37" customWidth="1"/>
    <col min="7" max="7" width="11.7109375" style="37" customWidth="1"/>
    <col min="8" max="8" width="7.7109375" style="37" customWidth="1"/>
    <col min="9" max="9" width="11.7109375" style="37" customWidth="1"/>
    <col min="10" max="10" width="7.7109375" style="37" customWidth="1"/>
    <col min="11" max="11" width="11.7109375" style="37" customWidth="1"/>
    <col min="12" max="12" width="7.7109375" style="37" customWidth="1"/>
    <col min="13" max="13" width="6" style="79" hidden="1" customWidth="1"/>
    <col min="14" max="14" width="2" style="79" bestFit="1" customWidth="1"/>
    <col min="15" max="16" width="9.42578125" style="37" bestFit="1" customWidth="1"/>
    <col min="17" max="17" width="11.28515625" style="37" customWidth="1"/>
    <col min="18" max="16384" width="8.85546875" style="37"/>
  </cols>
  <sheetData>
    <row r="1" spans="1:13" x14ac:dyDescent="0.25">
      <c r="A1" s="38" t="s">
        <v>45</v>
      </c>
    </row>
    <row r="2" spans="1:13" x14ac:dyDescent="0.25">
      <c r="A2" s="424" t="s">
        <v>27</v>
      </c>
      <c r="B2" s="425" t="s">
        <v>28</v>
      </c>
      <c r="C2" s="426" t="s">
        <v>29</v>
      </c>
      <c r="D2" s="426"/>
      <c r="E2" s="426"/>
      <c r="F2" s="426"/>
      <c r="G2" s="426"/>
      <c r="H2" s="426"/>
      <c r="I2" s="426"/>
      <c r="J2" s="426"/>
      <c r="K2" s="426"/>
      <c r="L2" s="426"/>
    </row>
    <row r="3" spans="1:13" x14ac:dyDescent="0.25">
      <c r="A3" s="424"/>
      <c r="B3" s="425"/>
      <c r="C3" s="425" t="s">
        <v>30</v>
      </c>
      <c r="D3" s="425"/>
      <c r="E3" s="425" t="s">
        <v>31</v>
      </c>
      <c r="F3" s="425"/>
      <c r="G3" s="425" t="s">
        <v>32</v>
      </c>
      <c r="H3" s="425"/>
      <c r="I3" s="425" t="s">
        <v>33</v>
      </c>
      <c r="J3" s="425"/>
      <c r="K3" s="425" t="s">
        <v>34</v>
      </c>
      <c r="L3" s="425"/>
    </row>
    <row r="4" spans="1:13" ht="28.5" x14ac:dyDescent="0.25">
      <c r="A4" s="424"/>
      <c r="B4" s="425"/>
      <c r="C4" s="387" t="s">
        <v>35</v>
      </c>
      <c r="D4" s="387" t="s">
        <v>36</v>
      </c>
      <c r="E4" s="387" t="s">
        <v>35</v>
      </c>
      <c r="F4" s="387" t="s">
        <v>36</v>
      </c>
      <c r="G4" s="387" t="s">
        <v>35</v>
      </c>
      <c r="H4" s="387" t="s">
        <v>36</v>
      </c>
      <c r="I4" s="387" t="s">
        <v>35</v>
      </c>
      <c r="J4" s="387" t="s">
        <v>36</v>
      </c>
      <c r="K4" s="387" t="s">
        <v>35</v>
      </c>
      <c r="L4" s="387" t="s">
        <v>36</v>
      </c>
    </row>
    <row r="5" spans="1:13" hidden="1" x14ac:dyDescent="0.25">
      <c r="A5" s="33">
        <v>2008</v>
      </c>
      <c r="B5" s="34">
        <f t="shared" ref="B5:B15" si="0">+C5+E5+G5+I5+K5</f>
        <v>20593.669000000016</v>
      </c>
      <c r="C5" s="77">
        <v>11536.577000000018</v>
      </c>
      <c r="D5" s="76">
        <f t="shared" ref="D5:D15" si="1">+C5/B5*100</f>
        <v>56.020017608324238</v>
      </c>
      <c r="E5" s="77">
        <v>527.78899999999965</v>
      </c>
      <c r="F5" s="76">
        <f t="shared" ref="F5:F15" si="2">+E5/B5*100</f>
        <v>2.5628701714104429</v>
      </c>
      <c r="G5" s="77">
        <v>1313</v>
      </c>
      <c r="H5" s="76">
        <f t="shared" ref="H5:H15" si="3">+G5/B5*100</f>
        <v>6.3757458663630988</v>
      </c>
      <c r="I5" s="77">
        <v>2221.3030000000008</v>
      </c>
      <c r="J5" s="76">
        <f t="shared" ref="J5:J15" si="4">+I5/B5*100</f>
        <v>10.786339238530051</v>
      </c>
      <c r="K5" s="77">
        <v>4995</v>
      </c>
      <c r="L5" s="76">
        <f t="shared" ref="L5:L15" si="5">+K5/B5*100</f>
        <v>24.255027115372187</v>
      </c>
      <c r="M5" s="75"/>
    </row>
    <row r="6" spans="1:13" hidden="1" x14ac:dyDescent="0.25">
      <c r="A6" s="33">
        <v>2009</v>
      </c>
      <c r="B6" s="34">
        <f t="shared" si="0"/>
        <v>18713.972999999991</v>
      </c>
      <c r="C6" s="77">
        <v>11017.556999999984</v>
      </c>
      <c r="D6" s="76">
        <f t="shared" si="1"/>
        <v>58.873425755182986</v>
      </c>
      <c r="E6" s="77">
        <v>388.82499999999993</v>
      </c>
      <c r="F6" s="76">
        <f t="shared" si="2"/>
        <v>2.0777255583301319</v>
      </c>
      <c r="G6" s="77">
        <v>1427.9440000000004</v>
      </c>
      <c r="H6" s="76">
        <f t="shared" si="3"/>
        <v>7.6303626172806869</v>
      </c>
      <c r="I6" s="77">
        <v>2461.0329999999999</v>
      </c>
      <c r="J6" s="76">
        <f t="shared" si="4"/>
        <v>13.150777763759738</v>
      </c>
      <c r="K6" s="77">
        <v>3418.6140000000059</v>
      </c>
      <c r="L6" s="76">
        <f t="shared" si="5"/>
        <v>18.267708305446458</v>
      </c>
      <c r="M6" s="75"/>
    </row>
    <row r="7" spans="1:13" ht="15.6" customHeight="1" x14ac:dyDescent="0.25">
      <c r="A7" s="33">
        <v>2010</v>
      </c>
      <c r="B7" s="34">
        <f t="shared" si="0"/>
        <v>18325.280000000006</v>
      </c>
      <c r="C7" s="77">
        <v>10219.808000000006</v>
      </c>
      <c r="D7" s="76">
        <f t="shared" si="1"/>
        <v>55.768905031737589</v>
      </c>
      <c r="E7" s="77">
        <v>468</v>
      </c>
      <c r="F7" s="76">
        <f t="shared" si="2"/>
        <v>2.5538491089904212</v>
      </c>
      <c r="G7" s="77">
        <v>1175.7449999999992</v>
      </c>
      <c r="H7" s="76">
        <f t="shared" si="3"/>
        <v>6.4159729073716685</v>
      </c>
      <c r="I7" s="77">
        <v>2147.7270000000017</v>
      </c>
      <c r="J7" s="76">
        <f t="shared" si="4"/>
        <v>11.720022831847594</v>
      </c>
      <c r="K7" s="77">
        <v>4314</v>
      </c>
      <c r="L7" s="76">
        <f t="shared" si="5"/>
        <v>23.54125012005273</v>
      </c>
      <c r="M7" s="75"/>
    </row>
    <row r="8" spans="1:13" ht="15.6" hidden="1" customHeight="1" x14ac:dyDescent="0.25">
      <c r="A8" s="33">
        <v>2011</v>
      </c>
      <c r="B8" s="34">
        <f t="shared" si="0"/>
        <v>18461.832999999984</v>
      </c>
      <c r="C8" s="77">
        <v>7969.6969999999901</v>
      </c>
      <c r="D8" s="76">
        <f t="shared" si="1"/>
        <v>43.168503365835868</v>
      </c>
      <c r="E8" s="77">
        <v>603.7320000000002</v>
      </c>
      <c r="F8" s="76">
        <f t="shared" si="2"/>
        <v>3.2701628272772303</v>
      </c>
      <c r="G8" s="77">
        <v>1648.9110000000005</v>
      </c>
      <c r="H8" s="76">
        <f t="shared" si="3"/>
        <v>8.93145875601844</v>
      </c>
      <c r="I8" s="77">
        <v>3239.083999999998</v>
      </c>
      <c r="J8" s="76">
        <f t="shared" si="4"/>
        <v>17.544758421333356</v>
      </c>
      <c r="K8" s="77">
        <v>5000.4089999999978</v>
      </c>
      <c r="L8" s="76">
        <f t="shared" si="5"/>
        <v>27.085116629535115</v>
      </c>
      <c r="M8" s="115"/>
    </row>
    <row r="9" spans="1:13" ht="15.6" hidden="1" customHeight="1" x14ac:dyDescent="0.25">
      <c r="A9" s="74">
        <v>2012</v>
      </c>
      <c r="B9" s="34">
        <f t="shared" si="0"/>
        <v>18631.178</v>
      </c>
      <c r="C9" s="34">
        <v>6054.1130000000003</v>
      </c>
      <c r="D9" s="76">
        <f t="shared" si="1"/>
        <v>32.494526111016711</v>
      </c>
      <c r="E9" s="77">
        <v>472.59999999999997</v>
      </c>
      <c r="F9" s="76">
        <f t="shared" si="2"/>
        <v>2.5366082595528847</v>
      </c>
      <c r="G9" s="77">
        <v>3198.6620000000003</v>
      </c>
      <c r="H9" s="76">
        <f t="shared" si="3"/>
        <v>17.168329345573319</v>
      </c>
      <c r="I9" s="77">
        <v>4355.8530000000001</v>
      </c>
      <c r="J9" s="76">
        <f t="shared" si="4"/>
        <v>23.37937515276812</v>
      </c>
      <c r="K9" s="77">
        <v>4549.95</v>
      </c>
      <c r="L9" s="76">
        <f t="shared" si="5"/>
        <v>24.421161131088972</v>
      </c>
      <c r="M9" s="115"/>
    </row>
    <row r="10" spans="1:13" ht="15.6" hidden="1" customHeight="1" x14ac:dyDescent="0.25">
      <c r="A10" s="74">
        <v>2013</v>
      </c>
      <c r="B10" s="34">
        <f t="shared" si="0"/>
        <v>23910.33</v>
      </c>
      <c r="C10" s="34">
        <v>7822.6</v>
      </c>
      <c r="D10" s="76">
        <f t="shared" si="1"/>
        <v>32.716403328603164</v>
      </c>
      <c r="E10" s="77">
        <v>403.7</v>
      </c>
      <c r="F10" s="76">
        <f t="shared" si="2"/>
        <v>1.6883915863980126</v>
      </c>
      <c r="G10" s="77">
        <v>3884.31</v>
      </c>
      <c r="H10" s="76">
        <f t="shared" si="3"/>
        <v>16.245321582763601</v>
      </c>
      <c r="I10" s="77">
        <v>4153.17</v>
      </c>
      <c r="J10" s="76">
        <f t="shared" si="4"/>
        <v>17.369772813675095</v>
      </c>
      <c r="K10" s="77">
        <v>7646.55</v>
      </c>
      <c r="L10" s="76">
        <f t="shared" si="5"/>
        <v>31.980110688560131</v>
      </c>
      <c r="M10" s="39"/>
    </row>
    <row r="11" spans="1:13" ht="15.6" customHeight="1" x14ac:dyDescent="0.25">
      <c r="A11" s="74">
        <v>2014</v>
      </c>
      <c r="B11" s="34">
        <f t="shared" si="0"/>
        <v>26320.079999999998</v>
      </c>
      <c r="C11" s="73">
        <v>8447.85</v>
      </c>
      <c r="D11" s="76">
        <f t="shared" si="1"/>
        <v>32.096596970829879</v>
      </c>
      <c r="E11" s="73">
        <v>547.32000000000005</v>
      </c>
      <c r="F11" s="76">
        <f t="shared" si="2"/>
        <v>2.0794769620761033</v>
      </c>
      <c r="G11" s="73">
        <v>4324.3599999999997</v>
      </c>
      <c r="H11" s="76">
        <f t="shared" si="3"/>
        <v>16.42988927085328</v>
      </c>
      <c r="I11" s="73">
        <v>3076.85</v>
      </c>
      <c r="J11" s="76">
        <f t="shared" si="4"/>
        <v>11.690124042176164</v>
      </c>
      <c r="K11" s="73">
        <v>9923.7000000000007</v>
      </c>
      <c r="L11" s="76">
        <f t="shared" si="5"/>
        <v>37.703912754064582</v>
      </c>
      <c r="M11" s="39"/>
    </row>
    <row r="12" spans="1:13" ht="15.6" customHeight="1" x14ac:dyDescent="0.25">
      <c r="A12" s="74">
        <v>2015</v>
      </c>
      <c r="B12" s="34">
        <f t="shared" si="0"/>
        <v>17461.13</v>
      </c>
      <c r="C12" s="73">
        <v>2064.94</v>
      </c>
      <c r="D12" s="76">
        <f t="shared" si="1"/>
        <v>11.825924209945175</v>
      </c>
      <c r="E12" s="73">
        <v>673.21</v>
      </c>
      <c r="F12" s="76">
        <f t="shared" si="2"/>
        <v>3.8554778528079225</v>
      </c>
      <c r="G12" s="73">
        <v>4391.67</v>
      </c>
      <c r="H12" s="76">
        <f t="shared" si="3"/>
        <v>25.151121376451581</v>
      </c>
      <c r="I12" s="73">
        <v>2288.61</v>
      </c>
      <c r="J12" s="76">
        <f t="shared" si="4"/>
        <v>13.106883689658114</v>
      </c>
      <c r="K12" s="73">
        <v>8042.7</v>
      </c>
      <c r="L12" s="76">
        <f t="shared" si="5"/>
        <v>46.060592871137203</v>
      </c>
      <c r="M12" s="236"/>
    </row>
    <row r="13" spans="1:13" ht="15.6" hidden="1" customHeight="1" x14ac:dyDescent="0.25">
      <c r="A13" s="74">
        <v>2016</v>
      </c>
      <c r="B13" s="34">
        <f t="shared" si="0"/>
        <v>17593.035884000012</v>
      </c>
      <c r="C13" s="73">
        <v>2541.5950700000026</v>
      </c>
      <c r="D13" s="76">
        <f t="shared" si="1"/>
        <v>14.44659743069959</v>
      </c>
      <c r="E13" s="73">
        <v>612.80560000000082</v>
      </c>
      <c r="F13" s="76">
        <f t="shared" si="2"/>
        <v>3.483228273053868</v>
      </c>
      <c r="G13" s="73">
        <v>4719.2110999999968</v>
      </c>
      <c r="H13" s="76">
        <f t="shared" si="3"/>
        <v>26.824313501752613</v>
      </c>
      <c r="I13" s="73">
        <v>2052.4930099999997</v>
      </c>
      <c r="J13" s="76">
        <f t="shared" si="4"/>
        <v>11.66650840442291</v>
      </c>
      <c r="K13" s="73">
        <v>7666.9311040000102</v>
      </c>
      <c r="L13" s="76">
        <f t="shared" si="5"/>
        <v>43.579352390071016</v>
      </c>
      <c r="M13" s="236"/>
    </row>
    <row r="14" spans="1:13" ht="15.6" hidden="1" customHeight="1" x14ac:dyDescent="0.25">
      <c r="A14" s="74">
        <v>2017</v>
      </c>
      <c r="B14" s="34">
        <f t="shared" si="0"/>
        <v>24826.800000000003</v>
      </c>
      <c r="C14" s="77">
        <v>5725.2</v>
      </c>
      <c r="D14" s="76">
        <f t="shared" si="1"/>
        <v>23.060563584513506</v>
      </c>
      <c r="E14" s="77">
        <v>855.8</v>
      </c>
      <c r="F14" s="76">
        <f t="shared" si="2"/>
        <v>3.4470813797992488</v>
      </c>
      <c r="G14" s="77">
        <v>4408</v>
      </c>
      <c r="H14" s="76">
        <f t="shared" si="3"/>
        <v>17.755006686322844</v>
      </c>
      <c r="I14" s="77">
        <v>2030.1</v>
      </c>
      <c r="J14" s="76">
        <f t="shared" si="4"/>
        <v>8.1770506066025419</v>
      </c>
      <c r="K14" s="77">
        <v>11807.7</v>
      </c>
      <c r="L14" s="76">
        <f t="shared" si="5"/>
        <v>47.560297742761854</v>
      </c>
      <c r="M14" s="236"/>
    </row>
    <row r="15" spans="1:13" ht="15.6" hidden="1" customHeight="1" x14ac:dyDescent="0.25">
      <c r="A15" s="74">
        <v>2018</v>
      </c>
      <c r="B15" s="34">
        <f t="shared" si="0"/>
        <v>27998.1</v>
      </c>
      <c r="C15" s="35">
        <v>7597</v>
      </c>
      <c r="D15" s="76">
        <f t="shared" si="1"/>
        <v>27.133984091777659</v>
      </c>
      <c r="E15" s="77">
        <v>848.9</v>
      </c>
      <c r="F15" s="76">
        <f t="shared" si="2"/>
        <v>3.0319914565631239</v>
      </c>
      <c r="G15" s="77">
        <v>4193</v>
      </c>
      <c r="H15" s="76">
        <f t="shared" si="3"/>
        <v>14.976016229672728</v>
      </c>
      <c r="I15" s="77">
        <v>2184.6999999999998</v>
      </c>
      <c r="J15" s="76">
        <f t="shared" si="4"/>
        <v>7.8030294912869085</v>
      </c>
      <c r="K15" s="77">
        <v>13174.5</v>
      </c>
      <c r="L15" s="76">
        <f t="shared" si="5"/>
        <v>47.054978730699588</v>
      </c>
      <c r="M15" s="236"/>
    </row>
    <row r="16" spans="1:13" s="60" customFormat="1" ht="15.6" customHeight="1" x14ac:dyDescent="0.25">
      <c r="A16" s="87">
        <v>2019</v>
      </c>
      <c r="B16" s="88">
        <f t="shared" ref="B16:B21" si="6">+C16+E16+G16+I16+K16</f>
        <v>28770.800000000003</v>
      </c>
      <c r="C16" s="89">
        <v>8979.7000000000007</v>
      </c>
      <c r="D16" s="90">
        <f t="shared" ref="D16:D21" si="7">+C16/B16*100</f>
        <v>31.211158535737621</v>
      </c>
      <c r="E16" s="91">
        <v>1034.0999999999999</v>
      </c>
      <c r="F16" s="90">
        <f t="shared" ref="F16:F21" si="8">+E16/B16*100</f>
        <v>3.5942691895950056</v>
      </c>
      <c r="G16" s="91">
        <v>3498.8</v>
      </c>
      <c r="H16" s="90">
        <f t="shared" ref="H16:H21" si="9">+G16/B16*100</f>
        <v>12.160940954022829</v>
      </c>
      <c r="I16" s="91">
        <v>1732.7</v>
      </c>
      <c r="J16" s="90">
        <f t="shared" ref="J16:J21" si="10">+I16/B16*100</f>
        <v>6.0224255147580186</v>
      </c>
      <c r="K16" s="91">
        <v>13525.5</v>
      </c>
      <c r="L16" s="90">
        <f t="shared" ref="L16:L21" si="11">+K16/B16*100</f>
        <v>47.011205805886519</v>
      </c>
      <c r="M16" s="236"/>
    </row>
    <row r="17" spans="1:18" s="60" customFormat="1" ht="15.6" customHeight="1" x14ac:dyDescent="0.25">
      <c r="A17" s="294">
        <v>2020</v>
      </c>
      <c r="B17" s="88">
        <f t="shared" si="6"/>
        <v>21298.340255000006</v>
      </c>
      <c r="C17" s="89">
        <v>6750.2323100000058</v>
      </c>
      <c r="D17" s="90">
        <f t="shared" si="7"/>
        <v>31.693701148451314</v>
      </c>
      <c r="E17" s="91">
        <v>2015.3392400000002</v>
      </c>
      <c r="F17" s="90">
        <f t="shared" si="8"/>
        <v>9.4624239066087714</v>
      </c>
      <c r="G17" s="91">
        <v>1718.5234599999997</v>
      </c>
      <c r="H17" s="90">
        <f t="shared" si="9"/>
        <v>8.0688139987648029</v>
      </c>
      <c r="I17" s="91">
        <v>1461.9841399999996</v>
      </c>
      <c r="J17" s="90">
        <f t="shared" si="10"/>
        <v>6.8643101880052999</v>
      </c>
      <c r="K17" s="91">
        <v>9352.2611050000014</v>
      </c>
      <c r="L17" s="90">
        <f t="shared" si="11"/>
        <v>43.910750758169812</v>
      </c>
      <c r="M17" s="236"/>
    </row>
    <row r="18" spans="1:18" s="60" customFormat="1" ht="15.6" customHeight="1" x14ac:dyDescent="0.25">
      <c r="A18" s="294">
        <v>2021</v>
      </c>
      <c r="B18" s="88">
        <f t="shared" si="6"/>
        <v>26749.257730000016</v>
      </c>
      <c r="C18" s="89">
        <v>8526.9323700000077</v>
      </c>
      <c r="D18" s="90">
        <f t="shared" si="7"/>
        <v>31.877267235108441</v>
      </c>
      <c r="E18" s="91">
        <v>3108.3167499999968</v>
      </c>
      <c r="F18" s="90">
        <f t="shared" si="8"/>
        <v>11.620198142971031</v>
      </c>
      <c r="G18" s="91">
        <v>2140.6112999999987</v>
      </c>
      <c r="H18" s="90">
        <f t="shared" si="9"/>
        <v>8.0025072905078964</v>
      </c>
      <c r="I18" s="91">
        <v>2141.6185599999999</v>
      </c>
      <c r="J18" s="90">
        <f t="shared" si="10"/>
        <v>8.006272852940203</v>
      </c>
      <c r="K18" s="91">
        <v>10831.778750000012</v>
      </c>
      <c r="L18" s="90">
        <f t="shared" si="11"/>
        <v>40.493754478472418</v>
      </c>
      <c r="M18" s="279"/>
    </row>
    <row r="19" spans="1:18" s="60" customFormat="1" ht="15.6" customHeight="1" x14ac:dyDescent="0.25">
      <c r="A19" s="294">
        <v>2022</v>
      </c>
      <c r="B19" s="88">
        <f t="shared" si="6"/>
        <v>25729.917790000021</v>
      </c>
      <c r="C19" s="89">
        <v>8211.4652100000094</v>
      </c>
      <c r="D19" s="90">
        <f t="shared" si="7"/>
        <v>31.914074802024473</v>
      </c>
      <c r="E19" s="305">
        <v>2981.928370000001</v>
      </c>
      <c r="F19" s="90">
        <f t="shared" si="8"/>
        <v>11.589342781184216</v>
      </c>
      <c r="G19" s="305">
        <v>2172.5441099999998</v>
      </c>
      <c r="H19" s="90">
        <f t="shared" si="9"/>
        <v>8.4436496367056524</v>
      </c>
      <c r="I19" s="305">
        <v>2046.3772000000001</v>
      </c>
      <c r="J19" s="90">
        <f t="shared" si="10"/>
        <v>7.9532986335281972</v>
      </c>
      <c r="K19" s="305">
        <v>10317.602900000011</v>
      </c>
      <c r="L19" s="90">
        <f t="shared" si="11"/>
        <v>40.099634146557463</v>
      </c>
      <c r="M19" s="279"/>
    </row>
    <row r="20" spans="1:18" s="60" customFormat="1" ht="15.6" customHeight="1" x14ac:dyDescent="0.25">
      <c r="A20" s="294">
        <v>2023</v>
      </c>
      <c r="B20" s="88">
        <f t="shared" si="6"/>
        <v>24503.15367</v>
      </c>
      <c r="C20" s="89">
        <v>7492.1120700000001</v>
      </c>
      <c r="D20" s="90">
        <f t="shared" si="7"/>
        <v>30.576113470540058</v>
      </c>
      <c r="E20" s="305">
        <v>2861.2570099999998</v>
      </c>
      <c r="F20" s="90">
        <f t="shared" si="8"/>
        <v>11.67709695059836</v>
      </c>
      <c r="G20" s="305">
        <v>2703.5434299999997</v>
      </c>
      <c r="H20" s="90">
        <f t="shared" si="9"/>
        <v>11.033450903546489</v>
      </c>
      <c r="I20" s="305">
        <v>1492.2399600000003</v>
      </c>
      <c r="J20" s="90">
        <f t="shared" si="10"/>
        <v>6.0899914357840306</v>
      </c>
      <c r="K20" s="305">
        <v>9954.001199999997</v>
      </c>
      <c r="L20" s="90">
        <f t="shared" si="11"/>
        <v>40.623347239531057</v>
      </c>
      <c r="M20" s="279"/>
    </row>
    <row r="21" spans="1:18" s="207" customFormat="1" ht="15.6" customHeight="1" x14ac:dyDescent="0.2">
      <c r="A21" s="295">
        <v>2024</v>
      </c>
      <c r="B21" s="208">
        <f t="shared" si="6"/>
        <v>22556.264409999996</v>
      </c>
      <c r="C21" s="204">
        <v>6617.6382799999983</v>
      </c>
      <c r="D21" s="205">
        <f t="shared" si="7"/>
        <v>29.338360996806561</v>
      </c>
      <c r="E21" s="296">
        <v>3108.9607699999988</v>
      </c>
      <c r="F21" s="205">
        <f t="shared" si="8"/>
        <v>13.783136753006342</v>
      </c>
      <c r="G21" s="296">
        <v>3437.9847200000004</v>
      </c>
      <c r="H21" s="205">
        <f t="shared" si="9"/>
        <v>15.241817782894135</v>
      </c>
      <c r="I21" s="296">
        <v>908.99251000000015</v>
      </c>
      <c r="J21" s="205">
        <f t="shared" si="10"/>
        <v>4.0298894066741449</v>
      </c>
      <c r="K21" s="296">
        <v>8482.6881300000005</v>
      </c>
      <c r="L21" s="205">
        <f t="shared" si="11"/>
        <v>37.606795060618822</v>
      </c>
      <c r="M21"/>
      <c r="R21" s="409"/>
    </row>
    <row r="22" spans="1:18" s="207" customFormat="1" ht="15.6" customHeight="1" x14ac:dyDescent="0.2">
      <c r="A22" s="295" t="s">
        <v>207</v>
      </c>
      <c r="B22" s="208">
        <f>+C22+E22+G22+I22+K22</f>
        <v>9290.2136799999971</v>
      </c>
      <c r="C22" s="204">
        <v>3230.1402400000002</v>
      </c>
      <c r="D22" s="205">
        <f>+C22/B22*100</f>
        <v>34.769278202436368</v>
      </c>
      <c r="E22" s="296">
        <v>1104.0739299999996</v>
      </c>
      <c r="F22" s="205">
        <f>+E22/B22*100</f>
        <v>11.884268414373004</v>
      </c>
      <c r="G22" s="296">
        <v>950.9905</v>
      </c>
      <c r="H22" s="205">
        <f>+G22/B22*100</f>
        <v>10.236476067792665</v>
      </c>
      <c r="I22" s="296">
        <v>234.31299000000004</v>
      </c>
      <c r="J22" s="205">
        <f>+I22/B22*100</f>
        <v>2.5221485540685662</v>
      </c>
      <c r="K22" s="296">
        <v>3770.6960199999971</v>
      </c>
      <c r="L22" s="205">
        <f>+K22/B22*100</f>
        <v>40.587828761329398</v>
      </c>
      <c r="M22"/>
      <c r="R22" s="409"/>
    </row>
    <row r="23" spans="1:18" x14ac:dyDescent="0.25">
      <c r="A23" s="72"/>
      <c r="B23" s="36"/>
      <c r="C23" s="36"/>
      <c r="H23" s="78"/>
      <c r="I23" s="71"/>
      <c r="J23" s="78"/>
      <c r="K23" s="71"/>
      <c r="L23" s="70"/>
      <c r="M23" s="234"/>
    </row>
    <row r="24" spans="1:18" x14ac:dyDescent="0.25">
      <c r="A24" s="38" t="s">
        <v>46</v>
      </c>
      <c r="M24"/>
      <c r="N24" s="209"/>
    </row>
    <row r="25" spans="1:18" x14ac:dyDescent="0.25">
      <c r="A25" s="424" t="s">
        <v>27</v>
      </c>
      <c r="B25" s="425" t="s">
        <v>37</v>
      </c>
      <c r="C25" s="426" t="s">
        <v>38</v>
      </c>
      <c r="D25" s="426"/>
      <c r="E25" s="426"/>
      <c r="F25" s="426"/>
      <c r="G25" s="426"/>
      <c r="H25" s="426"/>
      <c r="I25" s="426"/>
      <c r="J25" s="426"/>
      <c r="K25" s="426"/>
      <c r="L25" s="426"/>
      <c r="N25" s="209"/>
    </row>
    <row r="26" spans="1:18" x14ac:dyDescent="0.25">
      <c r="A26" s="424"/>
      <c r="B26" s="425"/>
      <c r="C26" s="425" t="s">
        <v>30</v>
      </c>
      <c r="D26" s="425"/>
      <c r="E26" s="425" t="s">
        <v>31</v>
      </c>
      <c r="F26" s="425"/>
      <c r="G26" s="425" t="s">
        <v>32</v>
      </c>
      <c r="H26" s="425"/>
      <c r="I26" s="425" t="s">
        <v>33</v>
      </c>
      <c r="J26" s="425"/>
      <c r="K26" s="425" t="s">
        <v>34</v>
      </c>
      <c r="L26" s="425"/>
      <c r="N26" s="229"/>
    </row>
    <row r="27" spans="1:18" ht="28.5" x14ac:dyDescent="0.25">
      <c r="A27" s="424"/>
      <c r="B27" s="425"/>
      <c r="C27" s="387" t="s">
        <v>39</v>
      </c>
      <c r="D27" s="387" t="s">
        <v>36</v>
      </c>
      <c r="E27" s="387" t="s">
        <v>39</v>
      </c>
      <c r="F27" s="387" t="s">
        <v>36</v>
      </c>
      <c r="G27" s="387" t="s">
        <v>39</v>
      </c>
      <c r="H27" s="387" t="s">
        <v>36</v>
      </c>
      <c r="I27" s="387" t="s">
        <v>39</v>
      </c>
      <c r="J27" s="387" t="s">
        <v>36</v>
      </c>
      <c r="K27" s="387" t="s">
        <v>39</v>
      </c>
      <c r="L27" s="387" t="s">
        <v>36</v>
      </c>
      <c r="N27" s="66"/>
    </row>
    <row r="28" spans="1:18" hidden="1" x14ac:dyDescent="0.25">
      <c r="A28" s="33">
        <v>2008</v>
      </c>
      <c r="B28" s="34">
        <f t="shared" ref="B28:B38" si="12">+C28+E28+G28+I28+K28</f>
        <v>19077.283744000015</v>
      </c>
      <c r="C28" s="77">
        <v>13829.852680000013</v>
      </c>
      <c r="D28" s="76">
        <f t="shared" ref="D28:D38" si="13">+C28/B28*100</f>
        <v>72.493824936422783</v>
      </c>
      <c r="E28" s="77">
        <v>463.82043700000003</v>
      </c>
      <c r="F28" s="76">
        <f t="shared" ref="F28:F38" si="14">+E28/B28*100</f>
        <v>2.4312708414051656</v>
      </c>
      <c r="G28" s="77">
        <v>766.96457199999998</v>
      </c>
      <c r="H28" s="76">
        <f t="shared" ref="H28:H38" si="15">+G28/B28*100</f>
        <v>4.0203027972533958</v>
      </c>
      <c r="I28" s="77">
        <v>1290.646054999999</v>
      </c>
      <c r="J28" s="76">
        <f t="shared" ref="J28:J38" si="16">+I28/B28*100</f>
        <v>6.7653554474489548</v>
      </c>
      <c r="K28" s="77">
        <v>2726</v>
      </c>
      <c r="L28" s="76">
        <f t="shared" ref="L28:L38" si="17">+K28/B28*100</f>
        <v>14.289245977469683</v>
      </c>
      <c r="M28" s="75"/>
      <c r="N28" s="66"/>
    </row>
    <row r="29" spans="1:18" hidden="1" x14ac:dyDescent="0.25">
      <c r="A29" s="33">
        <v>2009</v>
      </c>
      <c r="B29" s="34">
        <f t="shared" si="12"/>
        <v>21014.972463000006</v>
      </c>
      <c r="C29" s="77">
        <v>14853.127467000004</v>
      </c>
      <c r="D29" s="76">
        <f t="shared" si="13"/>
        <v>70.678786247049104</v>
      </c>
      <c r="E29" s="77">
        <v>428.98210599999982</v>
      </c>
      <c r="F29" s="76">
        <f t="shared" si="14"/>
        <v>2.0413165268490681</v>
      </c>
      <c r="G29" s="77">
        <v>1095.6838119999998</v>
      </c>
      <c r="H29" s="76">
        <f t="shared" si="15"/>
        <v>5.2138246382626221</v>
      </c>
      <c r="I29" s="77">
        <v>1951.1790780000019</v>
      </c>
      <c r="J29" s="76">
        <f t="shared" si="16"/>
        <v>9.2847091826332093</v>
      </c>
      <c r="K29" s="77">
        <v>2686</v>
      </c>
      <c r="L29" s="76">
        <f t="shared" si="17"/>
        <v>12.781363405205997</v>
      </c>
      <c r="M29" s="75"/>
      <c r="N29" s="66"/>
    </row>
    <row r="30" spans="1:18" ht="15.6" customHeight="1" x14ac:dyDescent="0.25">
      <c r="A30" s="33">
        <v>2010</v>
      </c>
      <c r="B30" s="34">
        <f t="shared" si="12"/>
        <v>19834.013771000002</v>
      </c>
      <c r="C30" s="77">
        <v>12987</v>
      </c>
      <c r="D30" s="76">
        <f t="shared" si="13"/>
        <v>65.478425849379732</v>
      </c>
      <c r="E30" s="77">
        <v>446.1771470000001</v>
      </c>
      <c r="F30" s="76">
        <f t="shared" si="14"/>
        <v>2.2495554966910993</v>
      </c>
      <c r="G30" s="77">
        <v>1150.0035589999998</v>
      </c>
      <c r="H30" s="76">
        <f t="shared" si="15"/>
        <v>5.7981383510051794</v>
      </c>
      <c r="I30" s="77">
        <v>1866.8330650000019</v>
      </c>
      <c r="J30" s="76">
        <f t="shared" si="16"/>
        <v>9.4122807746032873</v>
      </c>
      <c r="K30" s="77">
        <v>3384</v>
      </c>
      <c r="L30" s="76">
        <f t="shared" si="17"/>
        <v>17.061599528320706</v>
      </c>
      <c r="M30"/>
      <c r="N30" s="66"/>
    </row>
    <row r="31" spans="1:18" ht="15.6" hidden="1" customHeight="1" x14ac:dyDescent="0.25">
      <c r="A31" s="33">
        <v>2011</v>
      </c>
      <c r="B31" s="34">
        <f t="shared" si="12"/>
        <v>21875.852472000002</v>
      </c>
      <c r="C31" s="77">
        <v>11272</v>
      </c>
      <c r="D31" s="76">
        <f t="shared" si="13"/>
        <v>51.527134837042787</v>
      </c>
      <c r="E31" s="77">
        <v>632.7753409999998</v>
      </c>
      <c r="F31" s="76">
        <f t="shared" si="14"/>
        <v>2.8925745490829242</v>
      </c>
      <c r="G31" s="77">
        <v>1920.6013349999998</v>
      </c>
      <c r="H31" s="76">
        <f t="shared" si="15"/>
        <v>8.7795496767875605</v>
      </c>
      <c r="I31" s="77">
        <v>3429.4757960000015</v>
      </c>
      <c r="J31" s="76">
        <f t="shared" si="16"/>
        <v>15.676992704122316</v>
      </c>
      <c r="K31" s="77">
        <v>4621</v>
      </c>
      <c r="L31" s="76">
        <f t="shared" si="17"/>
        <v>21.123748232964402</v>
      </c>
      <c r="M31" s="150"/>
      <c r="N31" s="66"/>
    </row>
    <row r="32" spans="1:18" ht="15.6" hidden="1" customHeight="1" x14ac:dyDescent="0.25">
      <c r="A32" s="74">
        <v>2012</v>
      </c>
      <c r="B32" s="34">
        <f t="shared" si="12"/>
        <v>26363.092374</v>
      </c>
      <c r="C32" s="77">
        <v>10676.860244</v>
      </c>
      <c r="D32" s="76">
        <f t="shared" si="13"/>
        <v>40.499271073866169</v>
      </c>
      <c r="E32" s="77">
        <v>619.58471699999996</v>
      </c>
      <c r="F32" s="76">
        <f t="shared" si="14"/>
        <v>2.3501974207360106</v>
      </c>
      <c r="G32" s="77">
        <v>5100.7020149999998</v>
      </c>
      <c r="H32" s="76">
        <f t="shared" si="15"/>
        <v>19.347889627813355</v>
      </c>
      <c r="I32" s="77">
        <v>5375.5066720000004</v>
      </c>
      <c r="J32" s="76">
        <f t="shared" si="16"/>
        <v>20.39027362852725</v>
      </c>
      <c r="K32" s="77">
        <v>4590.4387259999994</v>
      </c>
      <c r="L32" s="76">
        <f t="shared" si="17"/>
        <v>17.412368249057213</v>
      </c>
      <c r="M32" s="39"/>
      <c r="N32" s="66"/>
    </row>
    <row r="33" spans="1:250" ht="15.6" hidden="1" customHeight="1" x14ac:dyDescent="0.25">
      <c r="A33" s="74">
        <v>2013</v>
      </c>
      <c r="B33" s="34">
        <f t="shared" si="12"/>
        <v>31792.05</v>
      </c>
      <c r="C33" s="77">
        <v>13376.65</v>
      </c>
      <c r="D33" s="76">
        <f t="shared" si="13"/>
        <v>42.075455970910966</v>
      </c>
      <c r="E33" s="77">
        <v>610</v>
      </c>
      <c r="F33" s="76">
        <f t="shared" si="14"/>
        <v>1.9187186733790367</v>
      </c>
      <c r="G33" s="77">
        <v>5623.76</v>
      </c>
      <c r="H33" s="76">
        <f t="shared" si="15"/>
        <v>17.689202174757526</v>
      </c>
      <c r="I33" s="77">
        <v>4909.37</v>
      </c>
      <c r="J33" s="76">
        <f t="shared" si="16"/>
        <v>15.442130972994821</v>
      </c>
      <c r="K33" s="77">
        <v>7272.27</v>
      </c>
      <c r="L33" s="76">
        <f t="shared" si="17"/>
        <v>22.874492207957651</v>
      </c>
      <c r="M33" s="39"/>
      <c r="N33" s="66"/>
    </row>
    <row r="34" spans="1:250" ht="15.6" customHeight="1" x14ac:dyDescent="0.25">
      <c r="A34" s="74">
        <v>2014</v>
      </c>
      <c r="B34" s="34">
        <f t="shared" si="12"/>
        <v>34797.17</v>
      </c>
      <c r="C34" s="73">
        <v>14138.17</v>
      </c>
      <c r="D34" s="76">
        <f t="shared" si="13"/>
        <v>40.630229412334394</v>
      </c>
      <c r="E34" s="73">
        <v>855.29</v>
      </c>
      <c r="F34" s="76">
        <f t="shared" si="14"/>
        <v>2.4579297684265704</v>
      </c>
      <c r="G34" s="73">
        <v>6880.78</v>
      </c>
      <c r="H34" s="76">
        <f t="shared" si="15"/>
        <v>19.773964376988129</v>
      </c>
      <c r="I34" s="73">
        <v>4260.63</v>
      </c>
      <c r="J34" s="76">
        <f t="shared" si="16"/>
        <v>12.244185374845138</v>
      </c>
      <c r="K34" s="77">
        <v>8662.2999999999993</v>
      </c>
      <c r="L34" s="76">
        <f t="shared" si="17"/>
        <v>24.893691067405769</v>
      </c>
      <c r="M34" s="39"/>
      <c r="N34" s="66"/>
    </row>
    <row r="35" spans="1:250" ht="15.6" customHeight="1" x14ac:dyDescent="0.25">
      <c r="A35" s="74">
        <v>2015</v>
      </c>
      <c r="B35" s="34">
        <f t="shared" si="12"/>
        <v>24716.07</v>
      </c>
      <c r="C35" s="73">
        <v>4773.88</v>
      </c>
      <c r="D35" s="76">
        <f t="shared" si="13"/>
        <v>19.314882989083621</v>
      </c>
      <c r="E35" s="73">
        <v>1096.0899999999999</v>
      </c>
      <c r="F35" s="76">
        <f t="shared" si="14"/>
        <v>4.4347260709327978</v>
      </c>
      <c r="G35" s="73">
        <v>7550.8</v>
      </c>
      <c r="H35" s="76">
        <f t="shared" si="15"/>
        <v>30.550164326286499</v>
      </c>
      <c r="I35" s="73">
        <v>2712.43</v>
      </c>
      <c r="J35" s="76">
        <f t="shared" si="16"/>
        <v>10.974357978432653</v>
      </c>
      <c r="K35" s="77">
        <v>8582.8700000000008</v>
      </c>
      <c r="L35" s="76">
        <f t="shared" si="17"/>
        <v>34.725868635264426</v>
      </c>
      <c r="M35" s="39"/>
      <c r="N35" s="37"/>
      <c r="O35"/>
      <c r="P35"/>
      <c r="Q35" s="292"/>
    </row>
    <row r="36" spans="1:250" ht="15.6" hidden="1" customHeight="1" x14ac:dyDescent="0.25">
      <c r="A36" s="74">
        <v>2016</v>
      </c>
      <c r="B36" s="34">
        <f t="shared" si="12"/>
        <v>26801.647560600002</v>
      </c>
      <c r="C36" s="73">
        <v>5238.913168</v>
      </c>
      <c r="D36" s="76">
        <f t="shared" si="13"/>
        <v>19.546981789662475</v>
      </c>
      <c r="E36" s="73">
        <v>1091.1512449999996</v>
      </c>
      <c r="F36" s="76">
        <f t="shared" si="14"/>
        <v>4.0712095871451428</v>
      </c>
      <c r="G36" s="73">
        <v>8776.5504469999905</v>
      </c>
      <c r="H36" s="76">
        <f t="shared" si="15"/>
        <v>32.746309446670118</v>
      </c>
      <c r="I36" s="73">
        <v>2756.6271339999985</v>
      </c>
      <c r="J36" s="76">
        <f t="shared" si="16"/>
        <v>10.285289841854359</v>
      </c>
      <c r="K36" s="77">
        <v>8938.4055666000149</v>
      </c>
      <c r="L36" s="76">
        <f t="shared" si="17"/>
        <v>33.350209334667909</v>
      </c>
      <c r="M36" s="39"/>
      <c r="R36"/>
    </row>
    <row r="37" spans="1:250" ht="15.6" hidden="1" customHeight="1" x14ac:dyDescent="0.25">
      <c r="A37" s="74">
        <v>2017</v>
      </c>
      <c r="B37" s="34">
        <f t="shared" si="12"/>
        <v>39229.5</v>
      </c>
      <c r="C37" s="77">
        <v>11052.2</v>
      </c>
      <c r="D37" s="76">
        <f t="shared" si="13"/>
        <v>28.17318599523318</v>
      </c>
      <c r="E37" s="77">
        <v>1457.7</v>
      </c>
      <c r="F37" s="76">
        <f t="shared" si="14"/>
        <v>3.715826100256185</v>
      </c>
      <c r="G37" s="77">
        <v>10139.9</v>
      </c>
      <c r="H37" s="76">
        <f t="shared" si="15"/>
        <v>25.847640168750559</v>
      </c>
      <c r="I37" s="77">
        <v>3190</v>
      </c>
      <c r="J37" s="76">
        <f t="shared" si="16"/>
        <v>8.1316356313488569</v>
      </c>
      <c r="K37" s="77">
        <f>13358.4+31.3</f>
        <v>13389.699999999999</v>
      </c>
      <c r="L37" s="76">
        <f t="shared" si="17"/>
        <v>34.131712104411214</v>
      </c>
      <c r="M37" s="39"/>
      <c r="O37"/>
      <c r="R37"/>
    </row>
    <row r="38" spans="1:250" ht="15.6" hidden="1" customHeight="1" x14ac:dyDescent="0.25">
      <c r="A38" s="74">
        <v>2018</v>
      </c>
      <c r="B38" s="35">
        <f t="shared" si="12"/>
        <v>47948.700000000004</v>
      </c>
      <c r="C38" s="35">
        <v>16024.2</v>
      </c>
      <c r="D38" s="76">
        <f t="shared" si="13"/>
        <v>33.419467055415474</v>
      </c>
      <c r="E38" s="77">
        <v>1496.1</v>
      </c>
      <c r="F38" s="76">
        <f t="shared" si="14"/>
        <v>3.1202097241426769</v>
      </c>
      <c r="G38" s="77">
        <v>11239.1</v>
      </c>
      <c r="H38" s="76">
        <f t="shared" si="15"/>
        <v>23.439842998871711</v>
      </c>
      <c r="I38" s="77">
        <v>3782.7</v>
      </c>
      <c r="J38" s="76">
        <f t="shared" si="16"/>
        <v>7.889056429058555</v>
      </c>
      <c r="K38" s="77">
        <v>15406.6</v>
      </c>
      <c r="L38" s="76">
        <f t="shared" si="17"/>
        <v>32.131423792511576</v>
      </c>
      <c r="M38" s="39"/>
      <c r="O38"/>
      <c r="R38"/>
    </row>
    <row r="39" spans="1:250" s="60" customFormat="1" ht="15.6" customHeight="1" x14ac:dyDescent="0.25">
      <c r="A39" s="87">
        <v>2019</v>
      </c>
      <c r="B39" s="89">
        <f t="shared" ref="B39:B44" si="18">+C39+E39+G39+I39+K39</f>
        <v>53483.000000000007</v>
      </c>
      <c r="C39" s="89">
        <f>20289.2+10.9</f>
        <v>20300.100000000002</v>
      </c>
      <c r="D39" s="90">
        <f t="shared" ref="D39:D44" si="19">+C39/B39*100</f>
        <v>37.956172989548079</v>
      </c>
      <c r="E39" s="91">
        <v>1897.9</v>
      </c>
      <c r="F39" s="90">
        <f t="shared" ref="F39:F44" si="20">+E39/B39*100</f>
        <v>3.5486042293812985</v>
      </c>
      <c r="G39" s="91">
        <v>10181.299999999999</v>
      </c>
      <c r="H39" s="90">
        <f t="shared" ref="H39:H44" si="21">+G39/B39*100</f>
        <v>19.036516276199912</v>
      </c>
      <c r="I39" s="91">
        <v>2876.8</v>
      </c>
      <c r="J39" s="90">
        <f t="shared" ref="J39:J44" si="22">+I39/B39*100</f>
        <v>5.3789054465905055</v>
      </c>
      <c r="K39" s="91">
        <v>18226.900000000001</v>
      </c>
      <c r="L39" s="90">
        <f t="shared" ref="L39:L44" si="23">+K39/B39*100</f>
        <v>34.079801058280204</v>
      </c>
      <c r="M39" s="39"/>
      <c r="N39" s="79"/>
      <c r="O39" s="39"/>
      <c r="P39" s="39"/>
    </row>
    <row r="40" spans="1:250" s="60" customFormat="1" ht="15.6" customHeight="1" x14ac:dyDescent="0.25">
      <c r="A40" s="294">
        <v>2020</v>
      </c>
      <c r="B40" s="89">
        <f t="shared" si="18"/>
        <v>39873.974728000001</v>
      </c>
      <c r="C40" s="89">
        <v>16118.051258</v>
      </c>
      <c r="D40" s="90">
        <f t="shared" si="19"/>
        <v>40.422484510132627</v>
      </c>
      <c r="E40" s="91">
        <v>4005.3943009999998</v>
      </c>
      <c r="F40" s="90">
        <f t="shared" si="20"/>
        <v>10.045134271972547</v>
      </c>
      <c r="G40" s="91">
        <v>5203.3122300000005</v>
      </c>
      <c r="H40" s="90">
        <f t="shared" si="21"/>
        <v>13.049394412005208</v>
      </c>
      <c r="I40" s="91">
        <v>2595.9807460000002</v>
      </c>
      <c r="J40" s="90">
        <f t="shared" si="22"/>
        <v>6.5104639397212392</v>
      </c>
      <c r="K40" s="91">
        <v>11951.236193000001</v>
      </c>
      <c r="L40" s="90">
        <f t="shared" si="23"/>
        <v>29.972522866168376</v>
      </c>
      <c r="M40" s="39"/>
      <c r="O40" s="39"/>
      <c r="P40" s="39"/>
    </row>
    <row r="41" spans="1:250" s="60" customFormat="1" ht="15.6" customHeight="1" x14ac:dyDescent="0.25">
      <c r="A41" s="294">
        <v>2021</v>
      </c>
      <c r="B41" s="89">
        <f t="shared" si="18"/>
        <v>63222.485356999998</v>
      </c>
      <c r="C41" s="89">
        <v>24653.618652000001</v>
      </c>
      <c r="D41" s="90">
        <f t="shared" si="19"/>
        <v>38.995016587512801</v>
      </c>
      <c r="E41" s="91">
        <v>7147.5631700000004</v>
      </c>
      <c r="F41" s="90">
        <f t="shared" si="20"/>
        <v>11.305413144769105</v>
      </c>
      <c r="G41" s="91">
        <v>8864.3166930000007</v>
      </c>
      <c r="H41" s="90">
        <f t="shared" si="21"/>
        <v>14.020829208066782</v>
      </c>
      <c r="I41" s="91">
        <v>4503.1562860000004</v>
      </c>
      <c r="J41" s="90">
        <f t="shared" si="22"/>
        <v>7.1227131622110624</v>
      </c>
      <c r="K41" s="91">
        <v>18053.830556000001</v>
      </c>
      <c r="L41" s="90">
        <f t="shared" si="23"/>
        <v>28.556027897440256</v>
      </c>
      <c r="M41" s="280"/>
      <c r="O41" s="39"/>
      <c r="P41" s="39"/>
    </row>
    <row r="42" spans="1:250" s="60" customFormat="1" ht="15.6" customHeight="1" x14ac:dyDescent="0.25">
      <c r="A42" s="294">
        <v>2022</v>
      </c>
      <c r="B42" s="89">
        <f t="shared" si="18"/>
        <v>97242.840004999991</v>
      </c>
      <c r="C42" s="305">
        <v>37905.585766999997</v>
      </c>
      <c r="D42" s="90">
        <f t="shared" si="19"/>
        <v>38.980335997026607</v>
      </c>
      <c r="E42" s="91">
        <v>10447.934742000001</v>
      </c>
      <c r="F42" s="90">
        <f t="shared" si="20"/>
        <v>10.744168662148075</v>
      </c>
      <c r="G42" s="305">
        <v>12829.748694</v>
      </c>
      <c r="H42" s="90">
        <f t="shared" si="21"/>
        <v>13.193515011840795</v>
      </c>
      <c r="I42" s="305">
        <v>6606.6996339999996</v>
      </c>
      <c r="J42" s="90">
        <f t="shared" si="22"/>
        <v>6.7940216818639803</v>
      </c>
      <c r="K42" s="305">
        <v>29452.871168000001</v>
      </c>
      <c r="L42" s="90">
        <f t="shared" si="23"/>
        <v>30.287958647120554</v>
      </c>
      <c r="M42" s="280"/>
      <c r="N42" s="279"/>
      <c r="O42" s="39"/>
      <c r="P42" s="39"/>
    </row>
    <row r="43" spans="1:250" s="60" customFormat="1" ht="15.6" customHeight="1" x14ac:dyDescent="0.25">
      <c r="A43" s="294">
        <v>2023</v>
      </c>
      <c r="B43" s="89">
        <f t="shared" si="18"/>
        <v>99118.048064845992</v>
      </c>
      <c r="C43" s="305">
        <v>34157.391629999998</v>
      </c>
      <c r="D43" s="90">
        <f t="shared" si="19"/>
        <v>34.46132394339849</v>
      </c>
      <c r="E43" s="91">
        <v>10508.291073846</v>
      </c>
      <c r="F43" s="90">
        <f t="shared" si="20"/>
        <v>10.60179379942103</v>
      </c>
      <c r="G43" s="305">
        <v>17691.268558</v>
      </c>
      <c r="H43" s="90">
        <f t="shared" si="21"/>
        <v>17.848685384145018</v>
      </c>
      <c r="I43" s="305">
        <v>4669.937347</v>
      </c>
      <c r="J43" s="90">
        <f t="shared" si="22"/>
        <v>4.7114904280043808</v>
      </c>
      <c r="K43" s="305">
        <v>32091.159456000001</v>
      </c>
      <c r="L43" s="90">
        <f t="shared" si="23"/>
        <v>32.376706445031083</v>
      </c>
      <c r="M43" s="280"/>
      <c r="N43" s="279"/>
      <c r="O43" s="39"/>
      <c r="P43" s="39"/>
    </row>
    <row r="44" spans="1:250" s="207" customFormat="1" ht="15.6" customHeight="1" x14ac:dyDescent="0.2">
      <c r="A44" s="295">
        <v>2024</v>
      </c>
      <c r="B44" s="204">
        <f t="shared" si="18"/>
        <v>86240.907007049173</v>
      </c>
      <c r="C44" s="296">
        <v>30459.804571985002</v>
      </c>
      <c r="D44" s="205">
        <f t="shared" si="19"/>
        <v>35.319439033143837</v>
      </c>
      <c r="E44" s="206">
        <v>10635.982292943179</v>
      </c>
      <c r="F44" s="205">
        <f t="shared" si="20"/>
        <v>12.332873878603587</v>
      </c>
      <c r="G44" s="296">
        <v>17894.822080999998</v>
      </c>
      <c r="H44" s="205">
        <f t="shared" si="21"/>
        <v>20.749807373358571</v>
      </c>
      <c r="I44" s="296">
        <v>3076.226701</v>
      </c>
      <c r="J44" s="205">
        <f t="shared" si="22"/>
        <v>3.5670157095501733</v>
      </c>
      <c r="K44" s="296">
        <v>24174.071360120997</v>
      </c>
      <c r="L44" s="205">
        <f t="shared" si="23"/>
        <v>28.030864005343837</v>
      </c>
      <c r="M44"/>
      <c r="O44" s="39"/>
      <c r="P44" s="39"/>
    </row>
    <row r="45" spans="1:250" s="207" customFormat="1" ht="15.6" customHeight="1" x14ac:dyDescent="0.2">
      <c r="A45" s="295" t="s">
        <v>207</v>
      </c>
      <c r="B45" s="204">
        <f>+C45+E45+G45+I45+K45</f>
        <v>32955.480418717547</v>
      </c>
      <c r="C45" s="296">
        <v>13181.19399871755</v>
      </c>
      <c r="D45" s="205">
        <f>+C45/B45*100</f>
        <v>39.996971160011064</v>
      </c>
      <c r="E45" s="206">
        <v>3629.269276</v>
      </c>
      <c r="F45" s="205">
        <f>+E45/B45*100</f>
        <v>11.012642601133811</v>
      </c>
      <c r="G45" s="296">
        <v>5924.5653759999996</v>
      </c>
      <c r="H45" s="205">
        <f>+G45/B45*100</f>
        <v>17.977481440795675</v>
      </c>
      <c r="I45" s="296">
        <v>791.20965000000001</v>
      </c>
      <c r="J45" s="205">
        <f>+I45/B45*100</f>
        <v>2.4008439262521599</v>
      </c>
      <c r="K45" s="296">
        <v>9429.2421180000001</v>
      </c>
      <c r="L45" s="205">
        <f>+K45/B45*100</f>
        <v>28.612060871807298</v>
      </c>
      <c r="M45"/>
      <c r="O45" s="39"/>
      <c r="P45" s="39"/>
    </row>
    <row r="46" spans="1:250" x14ac:dyDescent="0.25">
      <c r="A46" s="201" t="s">
        <v>192</v>
      </c>
      <c r="B46" s="65"/>
      <c r="C46" s="65"/>
      <c r="D46" s="65"/>
      <c r="E46" s="65"/>
      <c r="F46" s="65"/>
      <c r="G46" s="65"/>
      <c r="H46" s="65"/>
      <c r="I46" s="69"/>
      <c r="J46" s="70"/>
      <c r="K46" s="68"/>
      <c r="L46" s="70"/>
      <c r="M46" s="235"/>
      <c r="N46"/>
      <c r="O46" s="39"/>
      <c r="P46" s="39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</row>
    <row r="47" spans="1:250" s="43" customFormat="1" x14ac:dyDescent="0.25">
      <c r="A47" s="157" t="s">
        <v>80</v>
      </c>
      <c r="B47" s="93"/>
      <c r="C47" s="44"/>
      <c r="D47" s="44"/>
      <c r="E47" s="86"/>
      <c r="F47" s="86"/>
      <c r="G47" s="44"/>
      <c r="H47" s="44"/>
      <c r="I47" s="44"/>
      <c r="J47" s="44"/>
      <c r="K47" s="44"/>
      <c r="L47" s="44"/>
      <c r="M47" s="44"/>
      <c r="N47" s="281"/>
      <c r="O47" s="284"/>
      <c r="P47" s="284"/>
      <c r="Q47" s="284"/>
      <c r="R47" s="37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</row>
    <row r="48" spans="1:250" x14ac:dyDescent="0.25">
      <c r="A48" s="78"/>
      <c r="G48" s="67"/>
      <c r="H48" s="65"/>
      <c r="I48" s="78"/>
      <c r="J48" s="78"/>
      <c r="K48" s="78"/>
      <c r="L48" s="78"/>
      <c r="M48" s="66"/>
      <c r="N48" s="66"/>
      <c r="O48" s="239"/>
      <c r="P48" s="239"/>
      <c r="Q48" s="239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  <c r="FW48" s="78"/>
      <c r="FX48" s="78"/>
      <c r="FY48" s="78"/>
      <c r="FZ48" s="78"/>
      <c r="GA48" s="78"/>
      <c r="GB48" s="78"/>
      <c r="GC48" s="78"/>
      <c r="GD48" s="78"/>
      <c r="GE48" s="78"/>
      <c r="GF48" s="78"/>
      <c r="GG48" s="78"/>
      <c r="GH48" s="78"/>
      <c r="GI48" s="78"/>
      <c r="GJ48" s="78"/>
      <c r="GK48" s="78"/>
      <c r="GL48" s="78"/>
      <c r="GM48" s="78"/>
      <c r="GN48" s="78"/>
      <c r="GO48" s="78"/>
      <c r="GP48" s="78"/>
      <c r="GQ48" s="78"/>
      <c r="GR48" s="78"/>
      <c r="GS48" s="78"/>
      <c r="GT48" s="78"/>
      <c r="GU48" s="78"/>
      <c r="GV48" s="78"/>
      <c r="GW48" s="78"/>
      <c r="GX48" s="78"/>
      <c r="GY48" s="78"/>
      <c r="GZ48" s="78"/>
      <c r="HA48" s="78"/>
      <c r="HB48" s="78"/>
      <c r="HC48" s="78"/>
      <c r="HD48" s="78"/>
      <c r="HE48" s="78"/>
      <c r="HF48" s="78"/>
      <c r="HG48" s="78"/>
      <c r="HH48" s="78"/>
      <c r="HI48" s="78"/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</row>
    <row r="49" spans="1:242" x14ac:dyDescent="0.25">
      <c r="A49" s="64"/>
      <c r="G49" s="65"/>
      <c r="H49" s="65"/>
      <c r="I49" s="46"/>
      <c r="J49" s="78"/>
      <c r="K49" s="78"/>
      <c r="L49" s="78"/>
      <c r="M49" s="66"/>
      <c r="N49" s="66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  <c r="GQ49" s="78"/>
      <c r="GR49" s="78"/>
      <c r="GS49" s="78"/>
      <c r="GT49" s="78"/>
      <c r="GU49" s="78"/>
      <c r="GV49" s="78"/>
      <c r="GW49" s="78"/>
      <c r="GX49" s="78"/>
      <c r="GY49" s="78"/>
      <c r="GZ49" s="78"/>
      <c r="HA49" s="78"/>
      <c r="HB49" s="78"/>
      <c r="HC49" s="78"/>
      <c r="HD49" s="78"/>
      <c r="HE49" s="78"/>
      <c r="HF49" s="78"/>
      <c r="HG49" s="78"/>
      <c r="HH49" s="78"/>
      <c r="HI49" s="78"/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</row>
    <row r="50" spans="1:242" x14ac:dyDescent="0.25">
      <c r="A50" s="304"/>
      <c r="G50" s="65"/>
      <c r="H50" s="65"/>
      <c r="I50" s="46"/>
      <c r="J50" s="78"/>
      <c r="K50" s="78"/>
      <c r="L50" s="78"/>
      <c r="M50" s="66"/>
      <c r="N50" s="66"/>
      <c r="P50" s="418"/>
      <c r="Q50" s="36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</row>
    <row r="51" spans="1:242" x14ac:dyDescent="0.25">
      <c r="A51" s="64"/>
      <c r="G51" s="46"/>
      <c r="H51" s="78"/>
      <c r="I51" s="46"/>
      <c r="J51" s="78"/>
      <c r="K51" s="78"/>
      <c r="L51" s="78"/>
      <c r="M51" s="66"/>
      <c r="N51" s="66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/>
      <c r="GV51" s="78"/>
      <c r="GW51" s="78"/>
      <c r="GX51" s="78"/>
      <c r="GY51" s="78"/>
      <c r="GZ51" s="78"/>
      <c r="HA51" s="78"/>
      <c r="HB51" s="78"/>
      <c r="HC51" s="78"/>
      <c r="HD51" s="78"/>
      <c r="HE51" s="78"/>
      <c r="HF51" s="78"/>
      <c r="HG51" s="78"/>
      <c r="HH51" s="78"/>
      <c r="HI51" s="78"/>
      <c r="HJ51" s="78"/>
      <c r="HK51" s="78"/>
      <c r="HL51" s="78"/>
      <c r="HM51" s="78"/>
      <c r="HN51" s="78"/>
      <c r="HO51" s="78"/>
      <c r="HP51" s="78"/>
      <c r="HQ51" s="78"/>
      <c r="HR51" s="78"/>
      <c r="HS51" s="78"/>
      <c r="HT51" s="78"/>
      <c r="HU51" s="78"/>
      <c r="HV51" s="78"/>
      <c r="HW51" s="78"/>
      <c r="HX51" s="78"/>
      <c r="HY51" s="78"/>
      <c r="HZ51" s="78"/>
      <c r="IA51" s="78"/>
      <c r="IB51" s="78"/>
      <c r="IC51" s="78"/>
      <c r="ID51" s="78"/>
      <c r="IE51" s="78"/>
      <c r="IF51" s="78"/>
      <c r="IG51" s="78"/>
      <c r="IH51" s="78"/>
    </row>
    <row r="52" spans="1:242" x14ac:dyDescent="0.25">
      <c r="A52" s="64"/>
      <c r="G52" s="71"/>
      <c r="H52" s="71"/>
      <c r="I52" s="78"/>
      <c r="J52" s="78"/>
      <c r="K52" s="78"/>
      <c r="L52" s="78"/>
      <c r="M52" s="66"/>
      <c r="N52" s="66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/>
      <c r="GV52" s="78"/>
      <c r="GW52" s="78"/>
      <c r="GX52" s="78"/>
      <c r="GY52" s="78"/>
      <c r="GZ52" s="78"/>
      <c r="HA52" s="78"/>
      <c r="HB52" s="78"/>
      <c r="HC52" s="78"/>
      <c r="HD52" s="78"/>
      <c r="HE52" s="78"/>
      <c r="HF52" s="78"/>
      <c r="HG52" s="78"/>
      <c r="HH52" s="78"/>
      <c r="HI52" s="78"/>
      <c r="HJ52" s="78"/>
      <c r="HK52" s="78"/>
      <c r="HL52" s="78"/>
      <c r="HM52" s="78"/>
      <c r="HN52" s="78"/>
      <c r="HO52" s="78"/>
      <c r="HP52" s="78"/>
      <c r="HQ52" s="78"/>
      <c r="HR52" s="78"/>
      <c r="HS52" s="78"/>
      <c r="HT52" s="78"/>
      <c r="HU52" s="78"/>
      <c r="HV52" s="78"/>
      <c r="HW52" s="78"/>
      <c r="HX52" s="78"/>
      <c r="HY52" s="78"/>
      <c r="HZ52" s="78"/>
      <c r="IA52" s="78"/>
      <c r="IB52" s="78"/>
      <c r="IC52" s="78"/>
      <c r="ID52" s="78"/>
      <c r="IE52" s="78"/>
      <c r="IF52" s="78"/>
      <c r="IG52" s="78"/>
      <c r="IH52" s="78"/>
    </row>
    <row r="53" spans="1:242" x14ac:dyDescent="0.25">
      <c r="A53" s="78"/>
      <c r="G53" s="78"/>
      <c r="H53" s="78"/>
      <c r="I53" s="78"/>
      <c r="J53" s="78"/>
      <c r="K53" s="78"/>
      <c r="L53" s="78"/>
      <c r="M53" s="66"/>
      <c r="N53" s="66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  <c r="GQ53" s="78"/>
      <c r="GR53" s="78"/>
      <c r="GS53" s="78"/>
      <c r="GT53" s="78"/>
      <c r="GU53" s="78"/>
      <c r="GV53" s="78"/>
      <c r="GW53" s="78"/>
      <c r="GX53" s="78"/>
      <c r="GY53" s="78"/>
      <c r="GZ53" s="78"/>
      <c r="HA53" s="78"/>
      <c r="HB53" s="78"/>
      <c r="HC53" s="78"/>
      <c r="HD53" s="78"/>
      <c r="HE53" s="78"/>
      <c r="HF53" s="78"/>
      <c r="HG53" s="78"/>
      <c r="HH53" s="78"/>
      <c r="HI53" s="78"/>
      <c r="HJ53" s="78"/>
      <c r="HK53" s="78"/>
      <c r="HL53" s="78"/>
      <c r="HM53" s="78"/>
      <c r="HN53" s="78"/>
      <c r="HO53" s="78"/>
      <c r="HP53" s="78"/>
      <c r="HQ53" s="78"/>
      <c r="HR53" s="78"/>
      <c r="HS53" s="78"/>
      <c r="HT53" s="78"/>
      <c r="HU53" s="78"/>
      <c r="HV53" s="78"/>
      <c r="HW53" s="78"/>
      <c r="HX53" s="78"/>
      <c r="HY53" s="78"/>
      <c r="HZ53" s="78"/>
      <c r="IA53" s="78"/>
      <c r="IB53" s="78"/>
      <c r="IC53" s="78"/>
      <c r="ID53" s="78"/>
      <c r="IE53" s="78"/>
      <c r="IF53" s="78"/>
      <c r="IG53" s="78"/>
      <c r="IH53" s="78"/>
    </row>
  </sheetData>
  <mergeCells count="16">
    <mergeCell ref="A2:A4"/>
    <mergeCell ref="B2:B4"/>
    <mergeCell ref="C2:L2"/>
    <mergeCell ref="C3:D3"/>
    <mergeCell ref="E3:F3"/>
    <mergeCell ref="G3:H3"/>
    <mergeCell ref="I3:J3"/>
    <mergeCell ref="K3:L3"/>
    <mergeCell ref="A25:A27"/>
    <mergeCell ref="B25:B27"/>
    <mergeCell ref="C25:L25"/>
    <mergeCell ref="C26:D26"/>
    <mergeCell ref="E26:F26"/>
    <mergeCell ref="G26:H26"/>
    <mergeCell ref="I26:J26"/>
    <mergeCell ref="K26:L26"/>
  </mergeCells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BV22" sqref="BV1:BX65536"/>
    </sheetView>
  </sheetViews>
  <sheetFormatPr defaultRowHeight="12.75" x14ac:dyDescent="0.2"/>
  <sheetData/>
  <pageMargins left="0.51181102362204722" right="0.11811023622047245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1"/>
  <sheetViews>
    <sheetView topLeftCell="A4" zoomScaleNormal="100" workbookViewId="0">
      <selection activeCell="E35" sqref="E35"/>
    </sheetView>
  </sheetViews>
  <sheetFormatPr defaultColWidth="8.85546875" defaultRowHeight="12.75" x14ac:dyDescent="0.2"/>
  <cols>
    <col min="1" max="1" width="15" style="43" customWidth="1"/>
    <col min="2" max="2" width="10" style="43" customWidth="1"/>
    <col min="3" max="3" width="11.7109375" style="43" customWidth="1"/>
    <col min="4" max="4" width="7.7109375" style="43" customWidth="1"/>
    <col min="5" max="5" width="11.7109375" style="43" customWidth="1"/>
    <col min="6" max="6" width="7.7109375" style="43" customWidth="1"/>
    <col min="7" max="7" width="11.7109375" style="43" customWidth="1"/>
    <col min="8" max="8" width="7.7109375" style="43" customWidth="1"/>
    <col min="9" max="9" width="11.7109375" style="43" customWidth="1"/>
    <col min="10" max="10" width="7.7109375" style="43" customWidth="1"/>
    <col min="11" max="11" width="11.7109375" style="43" customWidth="1"/>
    <col min="12" max="12" width="7.7109375" style="43" customWidth="1"/>
    <col min="13" max="13" width="9.5703125" style="44" customWidth="1"/>
    <col min="14" max="14" width="9.42578125" style="43" customWidth="1"/>
    <col min="15" max="15" width="12" style="43" bestFit="1" customWidth="1"/>
    <col min="16" max="16" width="9.5703125" style="43" bestFit="1" customWidth="1"/>
    <col min="17" max="16384" width="8.85546875" style="43"/>
  </cols>
  <sheetData>
    <row r="1" spans="1:14" ht="15" x14ac:dyDescent="0.25">
      <c r="A1" s="47" t="s">
        <v>47</v>
      </c>
    </row>
    <row r="2" spans="1:14" ht="14.25" x14ac:dyDescent="0.2">
      <c r="A2" s="427" t="s">
        <v>27</v>
      </c>
      <c r="B2" s="430" t="s">
        <v>40</v>
      </c>
      <c r="C2" s="433" t="s">
        <v>29</v>
      </c>
      <c r="D2" s="434"/>
      <c r="E2" s="434"/>
      <c r="F2" s="434"/>
      <c r="G2" s="434"/>
      <c r="H2" s="434"/>
      <c r="I2" s="434"/>
      <c r="J2" s="434"/>
      <c r="K2" s="434"/>
      <c r="L2" s="435"/>
    </row>
    <row r="3" spans="1:14" ht="14.25" x14ac:dyDescent="0.2">
      <c r="A3" s="428"/>
      <c r="B3" s="431"/>
      <c r="C3" s="436" t="s">
        <v>41</v>
      </c>
      <c r="D3" s="437"/>
      <c r="E3" s="436" t="s">
        <v>42</v>
      </c>
      <c r="F3" s="437"/>
      <c r="G3" s="436" t="s">
        <v>32</v>
      </c>
      <c r="H3" s="437"/>
      <c r="I3" s="436" t="s">
        <v>33</v>
      </c>
      <c r="J3" s="437"/>
      <c r="K3" s="436" t="s">
        <v>43</v>
      </c>
      <c r="L3" s="437"/>
    </row>
    <row r="4" spans="1:14" ht="28.5" x14ac:dyDescent="0.2">
      <c r="A4" s="429"/>
      <c r="B4" s="432"/>
      <c r="C4" s="45" t="s">
        <v>35</v>
      </c>
      <c r="D4" s="45" t="s">
        <v>36</v>
      </c>
      <c r="E4" s="45" t="s">
        <v>35</v>
      </c>
      <c r="F4" s="45" t="s">
        <v>36</v>
      </c>
      <c r="G4" s="45" t="s">
        <v>35</v>
      </c>
      <c r="H4" s="45" t="s">
        <v>36</v>
      </c>
      <c r="I4" s="45" t="s">
        <v>35</v>
      </c>
      <c r="J4" s="45" t="s">
        <v>36</v>
      </c>
      <c r="K4" s="45" t="s">
        <v>35</v>
      </c>
      <c r="L4" s="45" t="s">
        <v>36</v>
      </c>
      <c r="N4" s="44"/>
    </row>
    <row r="5" spans="1:14" ht="15" hidden="1" x14ac:dyDescent="0.2">
      <c r="A5" s="48">
        <v>2008</v>
      </c>
      <c r="B5" s="49">
        <f t="shared" ref="B5:B15" si="0">+C5+E5+G5+I5+K5</f>
        <v>6146.9319999999989</v>
      </c>
      <c r="C5" s="50">
        <v>4072.5379999999996</v>
      </c>
      <c r="D5" s="51">
        <f t="shared" ref="D5:D15" si="1">+C5/B5*100</f>
        <v>66.253181261806702</v>
      </c>
      <c r="E5" s="50">
        <v>121.14</v>
      </c>
      <c r="F5" s="51">
        <f t="shared" ref="F5:F15" si="2">+E5/B5*100</f>
        <v>1.9707392240551873</v>
      </c>
      <c r="G5" s="50">
        <v>650.72299999999996</v>
      </c>
      <c r="H5" s="51">
        <f t="shared" ref="H5:H15" si="3">+G5/B5*100</f>
        <v>10.586142810755025</v>
      </c>
      <c r="I5" s="50">
        <v>1083.3449999999998</v>
      </c>
      <c r="J5" s="51">
        <f t="shared" ref="J5:J15" si="4">+I5/B5*100</f>
        <v>17.624157872577733</v>
      </c>
      <c r="K5" s="50">
        <v>219.18599999999998</v>
      </c>
      <c r="L5" s="52">
        <f t="shared" ref="L5:L15" si="5">+K5/B5*100</f>
        <v>3.5657788308053515</v>
      </c>
      <c r="N5" s="44"/>
    </row>
    <row r="6" spans="1:14" ht="15" hidden="1" x14ac:dyDescent="0.2">
      <c r="A6" s="48">
        <v>2009</v>
      </c>
      <c r="B6" s="49">
        <f t="shared" si="0"/>
        <v>5213.9859999999999</v>
      </c>
      <c r="C6" s="50">
        <v>3262.5169999999998</v>
      </c>
      <c r="D6" s="51">
        <f t="shared" si="1"/>
        <v>62.572415806256473</v>
      </c>
      <c r="E6" s="50">
        <v>161.726</v>
      </c>
      <c r="F6" s="51">
        <f t="shared" si="2"/>
        <v>3.1017728087493905</v>
      </c>
      <c r="G6" s="50">
        <v>461.83599999999996</v>
      </c>
      <c r="H6" s="51">
        <f t="shared" si="3"/>
        <v>8.8576378992962397</v>
      </c>
      <c r="I6" s="50">
        <v>830.11099999999999</v>
      </c>
      <c r="J6" s="51">
        <f t="shared" si="4"/>
        <v>15.92085210815679</v>
      </c>
      <c r="K6" s="50">
        <v>497.79599999999999</v>
      </c>
      <c r="L6" s="52">
        <f t="shared" si="5"/>
        <v>9.547321377541099</v>
      </c>
      <c r="N6" s="44"/>
    </row>
    <row r="7" spans="1:14" ht="15.6" customHeight="1" x14ac:dyDescent="0.2">
      <c r="A7" s="53">
        <v>2010</v>
      </c>
      <c r="B7" s="49">
        <f t="shared" si="0"/>
        <v>4856.1269999999995</v>
      </c>
      <c r="C7" s="50">
        <v>3137.9030000000002</v>
      </c>
      <c r="D7" s="51">
        <f t="shared" si="1"/>
        <v>64.617399833241606</v>
      </c>
      <c r="E7" s="50">
        <v>160.334</v>
      </c>
      <c r="F7" s="51">
        <f t="shared" si="2"/>
        <v>3.3016846552818744</v>
      </c>
      <c r="G7" s="50">
        <v>286.21600000000001</v>
      </c>
      <c r="H7" s="51">
        <f t="shared" si="3"/>
        <v>5.8939150479384095</v>
      </c>
      <c r="I7" s="50">
        <v>787.62999999999988</v>
      </c>
      <c r="J7" s="51">
        <f t="shared" si="4"/>
        <v>16.21930398443039</v>
      </c>
      <c r="K7" s="50">
        <v>484.04399999999998</v>
      </c>
      <c r="L7" s="52">
        <f t="shared" si="5"/>
        <v>9.9676964791077332</v>
      </c>
      <c r="N7" s="44"/>
    </row>
    <row r="8" spans="1:14" ht="15.6" hidden="1" customHeight="1" x14ac:dyDescent="0.2">
      <c r="A8" s="53">
        <v>2011</v>
      </c>
      <c r="B8" s="49">
        <f t="shared" si="0"/>
        <v>4330</v>
      </c>
      <c r="C8" s="50">
        <v>2145</v>
      </c>
      <c r="D8" s="51">
        <f t="shared" si="1"/>
        <v>49.53810623556582</v>
      </c>
      <c r="E8" s="50">
        <v>160</v>
      </c>
      <c r="F8" s="51">
        <f t="shared" si="2"/>
        <v>3.695150115473441</v>
      </c>
      <c r="G8" s="54">
        <v>404</v>
      </c>
      <c r="H8" s="51">
        <f t="shared" si="3"/>
        <v>9.3302540415704396</v>
      </c>
      <c r="I8" s="50">
        <v>1052</v>
      </c>
      <c r="J8" s="51">
        <f t="shared" si="4"/>
        <v>24.295612009237875</v>
      </c>
      <c r="K8" s="50">
        <v>569</v>
      </c>
      <c r="L8" s="52">
        <f t="shared" si="5"/>
        <v>13.140877598152425</v>
      </c>
      <c r="N8" s="44"/>
    </row>
    <row r="9" spans="1:14" ht="15.6" hidden="1" customHeight="1" x14ac:dyDescent="0.2">
      <c r="A9" s="53">
        <v>2012</v>
      </c>
      <c r="B9" s="49">
        <f t="shared" si="0"/>
        <v>6249</v>
      </c>
      <c r="C9" s="50">
        <v>2209</v>
      </c>
      <c r="D9" s="51">
        <f t="shared" si="1"/>
        <v>35.349655944951195</v>
      </c>
      <c r="E9" s="50">
        <v>145</v>
      </c>
      <c r="F9" s="51">
        <f t="shared" si="2"/>
        <v>2.3203712594015045</v>
      </c>
      <c r="G9" s="54">
        <v>1176</v>
      </c>
      <c r="H9" s="51">
        <f t="shared" si="3"/>
        <v>18.819011041766682</v>
      </c>
      <c r="I9" s="50">
        <v>2146</v>
      </c>
      <c r="J9" s="51">
        <f t="shared" si="4"/>
        <v>34.341494639142262</v>
      </c>
      <c r="K9" s="50">
        <v>573</v>
      </c>
      <c r="L9" s="52">
        <f t="shared" si="5"/>
        <v>9.1694671147383584</v>
      </c>
      <c r="N9" s="44"/>
    </row>
    <row r="10" spans="1:14" ht="15.6" hidden="1" customHeight="1" x14ac:dyDescent="0.2">
      <c r="A10" s="53">
        <v>2013</v>
      </c>
      <c r="B10" s="49">
        <f t="shared" si="0"/>
        <v>13138.36</v>
      </c>
      <c r="C10" s="50">
        <v>5403.64</v>
      </c>
      <c r="D10" s="51">
        <f t="shared" si="1"/>
        <v>41.128725350804821</v>
      </c>
      <c r="E10" s="50">
        <v>248.8</v>
      </c>
      <c r="F10" s="51">
        <f t="shared" si="2"/>
        <v>1.8936914500744386</v>
      </c>
      <c r="G10" s="54">
        <v>2253.48</v>
      </c>
      <c r="H10" s="51">
        <f t="shared" si="3"/>
        <v>17.151912415248173</v>
      </c>
      <c r="I10" s="50">
        <v>2130.61</v>
      </c>
      <c r="J10" s="51">
        <f t="shared" si="4"/>
        <v>16.216711979272908</v>
      </c>
      <c r="K10" s="50">
        <v>3101.83</v>
      </c>
      <c r="L10" s="52">
        <f t="shared" si="5"/>
        <v>23.608958804599659</v>
      </c>
      <c r="N10" s="44"/>
    </row>
    <row r="11" spans="1:14" ht="15.6" customHeight="1" x14ac:dyDescent="0.2">
      <c r="A11" s="53">
        <v>2014</v>
      </c>
      <c r="B11" s="49">
        <f t="shared" si="0"/>
        <v>15375.330000000002</v>
      </c>
      <c r="C11" s="50">
        <v>6367.22</v>
      </c>
      <c r="D11" s="51">
        <f t="shared" si="1"/>
        <v>41.411924166830886</v>
      </c>
      <c r="E11" s="50">
        <v>376.33</v>
      </c>
      <c r="F11" s="51">
        <f t="shared" si="2"/>
        <v>2.4476222624164814</v>
      </c>
      <c r="G11" s="50">
        <v>2948.12</v>
      </c>
      <c r="H11" s="51">
        <f t="shared" si="3"/>
        <v>19.17435268056035</v>
      </c>
      <c r="I11" s="50">
        <v>1044.71</v>
      </c>
      <c r="J11" s="51">
        <f t="shared" si="4"/>
        <v>6.7947159508121118</v>
      </c>
      <c r="K11" s="50">
        <v>4638.95</v>
      </c>
      <c r="L11" s="52">
        <f t="shared" si="5"/>
        <v>30.171384939380157</v>
      </c>
      <c r="N11" s="44"/>
    </row>
    <row r="12" spans="1:14" ht="15.6" customHeight="1" x14ac:dyDescent="0.2">
      <c r="A12" s="53">
        <v>2015</v>
      </c>
      <c r="B12" s="49">
        <f t="shared" si="0"/>
        <v>9845.0499999999993</v>
      </c>
      <c r="C12" s="50">
        <v>1491.47</v>
      </c>
      <c r="D12" s="51">
        <f t="shared" si="1"/>
        <v>15.149440581815229</v>
      </c>
      <c r="E12" s="50">
        <v>516.74</v>
      </c>
      <c r="F12" s="51">
        <f t="shared" si="2"/>
        <v>5.2487290567340947</v>
      </c>
      <c r="G12" s="50">
        <v>3026.58</v>
      </c>
      <c r="H12" s="51">
        <f t="shared" si="3"/>
        <v>30.742149608178732</v>
      </c>
      <c r="I12" s="50">
        <v>907.95</v>
      </c>
      <c r="J12" s="51">
        <f t="shared" si="4"/>
        <v>9.222401105123895</v>
      </c>
      <c r="K12" s="50">
        <v>3902.31</v>
      </c>
      <c r="L12" s="52">
        <f t="shared" si="5"/>
        <v>39.637279648148052</v>
      </c>
    </row>
    <row r="13" spans="1:14" ht="15.6" hidden="1" customHeight="1" x14ac:dyDescent="0.2">
      <c r="A13" s="53">
        <v>2016</v>
      </c>
      <c r="B13" s="49">
        <f t="shared" si="0"/>
        <v>8863.0429999999997</v>
      </c>
      <c r="C13" s="55">
        <v>1738.5609999999999</v>
      </c>
      <c r="D13" s="51">
        <f t="shared" si="1"/>
        <v>19.615847514222821</v>
      </c>
      <c r="E13" s="55">
        <v>451.68299999999999</v>
      </c>
      <c r="F13" s="51">
        <f t="shared" si="2"/>
        <v>5.0962519306292435</v>
      </c>
      <c r="G13" s="55">
        <v>2782.79</v>
      </c>
      <c r="H13" s="51">
        <f t="shared" si="3"/>
        <v>31.397681360679396</v>
      </c>
      <c r="I13" s="55">
        <v>294.27999999999997</v>
      </c>
      <c r="J13" s="51">
        <f t="shared" si="4"/>
        <v>3.3203043243725658</v>
      </c>
      <c r="K13" s="55">
        <v>3595.7289999999998</v>
      </c>
      <c r="L13" s="52">
        <f t="shared" si="5"/>
        <v>40.569914870095971</v>
      </c>
    </row>
    <row r="14" spans="1:14" ht="15.6" hidden="1" customHeight="1" x14ac:dyDescent="0.2">
      <c r="A14" s="53">
        <v>2017</v>
      </c>
      <c r="B14" s="49">
        <f t="shared" si="0"/>
        <v>13278.9</v>
      </c>
      <c r="C14" s="56">
        <v>4142</v>
      </c>
      <c r="D14" s="51">
        <f t="shared" si="1"/>
        <v>31.19234273923292</v>
      </c>
      <c r="E14" s="56">
        <v>238.2</v>
      </c>
      <c r="F14" s="51">
        <f t="shared" si="2"/>
        <v>1.7938232835551138</v>
      </c>
      <c r="G14" s="56">
        <v>2699.3</v>
      </c>
      <c r="H14" s="51">
        <f t="shared" si="3"/>
        <v>20.327737990345586</v>
      </c>
      <c r="I14" s="56">
        <v>347.2</v>
      </c>
      <c r="J14" s="51">
        <f t="shared" si="4"/>
        <v>2.6146744082717692</v>
      </c>
      <c r="K14" s="56">
        <v>5852.2</v>
      </c>
      <c r="L14" s="52">
        <f t="shared" si="5"/>
        <v>44.07142157859461</v>
      </c>
    </row>
    <row r="15" spans="1:14" ht="15.6" hidden="1" customHeight="1" x14ac:dyDescent="0.2">
      <c r="A15" s="53">
        <v>2018</v>
      </c>
      <c r="B15" s="49">
        <f t="shared" si="0"/>
        <v>13447.699999999999</v>
      </c>
      <c r="C15" s="56">
        <v>4936.3</v>
      </c>
      <c r="D15" s="51">
        <f t="shared" si="1"/>
        <v>36.70739234218491</v>
      </c>
      <c r="E15" s="56">
        <v>601.9</v>
      </c>
      <c r="F15" s="51">
        <f t="shared" si="2"/>
        <v>4.4758583252154649</v>
      </c>
      <c r="G15" s="56">
        <v>2416</v>
      </c>
      <c r="H15" s="51">
        <f t="shared" si="3"/>
        <v>17.965897514073038</v>
      </c>
      <c r="I15" s="56">
        <v>269.10000000000002</v>
      </c>
      <c r="J15" s="51">
        <f t="shared" si="4"/>
        <v>2.0010856875153373</v>
      </c>
      <c r="K15" s="56">
        <v>5224.3999999999996</v>
      </c>
      <c r="L15" s="52">
        <f t="shared" si="5"/>
        <v>38.849766131011251</v>
      </c>
    </row>
    <row r="16" spans="1:14" s="63" customFormat="1" ht="15.6" customHeight="1" x14ac:dyDescent="0.2">
      <c r="A16" s="92">
        <v>2019</v>
      </c>
      <c r="B16" s="49">
        <f t="shared" ref="B16:B21" si="6">+C16+E16+G16+I16+K16</f>
        <v>14252.400000000001</v>
      </c>
      <c r="C16" s="50">
        <v>5199.5</v>
      </c>
      <c r="D16" s="51">
        <f t="shared" ref="D16:D21" si="7">+C16/B16*100</f>
        <v>36.481575032976899</v>
      </c>
      <c r="E16" s="50">
        <v>745.6</v>
      </c>
      <c r="F16" s="51">
        <f t="shared" ref="F16:F21" si="8">+E16/B16*100</f>
        <v>5.2313996239229876</v>
      </c>
      <c r="G16" s="50">
        <v>2182.8000000000002</v>
      </c>
      <c r="H16" s="51">
        <f t="shared" ref="H16:H21" si="9">+G16/B16*100</f>
        <v>15.315315315315313</v>
      </c>
      <c r="I16" s="50">
        <v>247.3</v>
      </c>
      <c r="J16" s="51">
        <f t="shared" ref="J16:J21" si="10">+I16/B16*100</f>
        <v>1.7351463613145854</v>
      </c>
      <c r="K16" s="50">
        <v>5877.2</v>
      </c>
      <c r="L16" s="51">
        <f t="shared" ref="L16:L21" si="11">+K16/B16*100</f>
        <v>41.236563666470204</v>
      </c>
    </row>
    <row r="17" spans="1:249" s="63" customFormat="1" ht="15.6" customHeight="1" x14ac:dyDescent="0.2">
      <c r="A17" s="294">
        <v>2020</v>
      </c>
      <c r="B17" s="49">
        <f t="shared" si="6"/>
        <v>8992.2619599999998</v>
      </c>
      <c r="C17" s="50">
        <v>3575.9978899999987</v>
      </c>
      <c r="D17" s="51">
        <f t="shared" si="7"/>
        <v>39.767501279511194</v>
      </c>
      <c r="E17" s="50">
        <v>1317.2254300000004</v>
      </c>
      <c r="F17" s="51">
        <f t="shared" si="8"/>
        <v>14.64843257302082</v>
      </c>
      <c r="G17" s="50">
        <v>863.81736000000001</v>
      </c>
      <c r="H17" s="51">
        <f t="shared" si="9"/>
        <v>9.6062299323851104</v>
      </c>
      <c r="I17" s="50">
        <v>164.27509000000001</v>
      </c>
      <c r="J17" s="51">
        <f t="shared" si="10"/>
        <v>1.8268494704751683</v>
      </c>
      <c r="K17" s="50">
        <v>3070.9461899999997</v>
      </c>
      <c r="L17" s="51">
        <f t="shared" si="11"/>
        <v>34.150986744607692</v>
      </c>
    </row>
    <row r="18" spans="1:249" s="63" customFormat="1" ht="15.6" customHeight="1" x14ac:dyDescent="0.2">
      <c r="A18" s="294">
        <v>2021</v>
      </c>
      <c r="B18" s="49">
        <f t="shared" si="6"/>
        <v>9935.5306199999995</v>
      </c>
      <c r="C18" s="50">
        <v>4601.1517099999992</v>
      </c>
      <c r="D18" s="51">
        <f t="shared" si="7"/>
        <v>46.310075284132125</v>
      </c>
      <c r="E18" s="50">
        <v>1911.7902000000001</v>
      </c>
      <c r="F18" s="51">
        <f t="shared" si="8"/>
        <v>19.241953682389237</v>
      </c>
      <c r="G18" s="50">
        <v>457.44538</v>
      </c>
      <c r="H18" s="51">
        <f t="shared" si="9"/>
        <v>4.6041363817969891</v>
      </c>
      <c r="I18" s="50">
        <v>2.0329000000000002</v>
      </c>
      <c r="J18" s="51">
        <f t="shared" si="10"/>
        <v>2.0460910219609392E-2</v>
      </c>
      <c r="K18" s="50">
        <v>2963.1104299999993</v>
      </c>
      <c r="L18" s="51">
        <f t="shared" si="11"/>
        <v>29.823373741462028</v>
      </c>
    </row>
    <row r="19" spans="1:249" s="63" customFormat="1" ht="15.6" customHeight="1" x14ac:dyDescent="0.25">
      <c r="A19" s="294">
        <v>2022</v>
      </c>
      <c r="B19" s="49">
        <f t="shared" si="6"/>
        <v>9317.1567499999983</v>
      </c>
      <c r="C19" s="305">
        <v>4158.6166999999987</v>
      </c>
      <c r="D19" s="51">
        <f t="shared" si="7"/>
        <v>44.633967331289128</v>
      </c>
      <c r="E19" s="305">
        <v>1831.5113599999997</v>
      </c>
      <c r="F19" s="51">
        <f t="shared" si="8"/>
        <v>19.65740632194473</v>
      </c>
      <c r="G19" s="305">
        <v>646.38576999999998</v>
      </c>
      <c r="H19" s="51">
        <f t="shared" si="9"/>
        <v>6.9375860827929081</v>
      </c>
      <c r="I19" s="417">
        <v>5.0779999999999999E-2</v>
      </c>
      <c r="J19" s="51">
        <f t="shared" si="10"/>
        <v>5.4501605331476271E-4</v>
      </c>
      <c r="K19" s="305">
        <v>2680.5921400000007</v>
      </c>
      <c r="L19" s="51">
        <f t="shared" si="11"/>
        <v>28.770495247919932</v>
      </c>
    </row>
    <row r="20" spans="1:249" s="63" customFormat="1" ht="15.6" customHeight="1" x14ac:dyDescent="0.25">
      <c r="A20" s="294">
        <v>2023</v>
      </c>
      <c r="B20" s="49">
        <f t="shared" si="6"/>
        <v>8005.7301800000023</v>
      </c>
      <c r="C20" s="305">
        <v>3114.9820300000001</v>
      </c>
      <c r="D20" s="51">
        <f t="shared" si="7"/>
        <v>38.909405637750325</v>
      </c>
      <c r="E20" s="305">
        <v>1431.4745500000006</v>
      </c>
      <c r="F20" s="51">
        <f t="shared" si="8"/>
        <v>17.880624475405444</v>
      </c>
      <c r="G20" s="305">
        <v>1134.8516400000001</v>
      </c>
      <c r="H20" s="51">
        <f t="shared" si="9"/>
        <v>14.17549198491723</v>
      </c>
      <c r="I20" s="305">
        <v>3.7961</v>
      </c>
      <c r="J20" s="51">
        <f t="shared" si="10"/>
        <v>4.7417286301797382E-2</v>
      </c>
      <c r="K20" s="305">
        <v>2320.6258600000015</v>
      </c>
      <c r="L20" s="51">
        <f t="shared" si="11"/>
        <v>28.987060615625204</v>
      </c>
    </row>
    <row r="21" spans="1:249" s="83" customFormat="1" ht="15.6" customHeight="1" x14ac:dyDescent="0.2">
      <c r="A21" s="295">
        <v>2024</v>
      </c>
      <c r="B21" s="211">
        <f t="shared" si="6"/>
        <v>4813.2930699999988</v>
      </c>
      <c r="C21" s="419">
        <v>1824.3846499999995</v>
      </c>
      <c r="D21" s="212">
        <f t="shared" si="7"/>
        <v>37.903045242994104</v>
      </c>
      <c r="E21" s="419">
        <v>697.56107999999983</v>
      </c>
      <c r="F21" s="212">
        <f t="shared" si="8"/>
        <v>14.492387433204851</v>
      </c>
      <c r="G21" s="419">
        <v>802.98097000000007</v>
      </c>
      <c r="H21" s="212">
        <f t="shared" si="9"/>
        <v>16.682569673655884</v>
      </c>
      <c r="I21" s="420">
        <v>5.4000000000000003E-3</v>
      </c>
      <c r="J21" s="212">
        <f t="shared" si="10"/>
        <v>1.1218930410983683E-4</v>
      </c>
      <c r="K21" s="419">
        <v>1488.3609699999995</v>
      </c>
      <c r="L21" s="212">
        <f t="shared" si="11"/>
        <v>30.921885460841054</v>
      </c>
      <c r="M21" s="410"/>
    </row>
    <row r="22" spans="1:249" s="83" customFormat="1" ht="15.6" customHeight="1" x14ac:dyDescent="0.2">
      <c r="A22" s="295" t="s">
        <v>207</v>
      </c>
      <c r="B22" s="211">
        <f>+C22+E22+G22+I22+K22</f>
        <v>2127.9737300000006</v>
      </c>
      <c r="C22" s="419">
        <v>742.65890999999999</v>
      </c>
      <c r="D22" s="212">
        <f>+C22/B22*100</f>
        <v>34.899815704021862</v>
      </c>
      <c r="E22" s="419">
        <v>327.70814000000007</v>
      </c>
      <c r="F22" s="212">
        <f>+E22/B22*100</f>
        <v>15.40000872097232</v>
      </c>
      <c r="G22" s="419">
        <v>182.28282000000002</v>
      </c>
      <c r="H22" s="212">
        <f>+G22/B22*100</f>
        <v>8.5660277394495825</v>
      </c>
      <c r="I22" s="420">
        <v>0.72077999999999998</v>
      </c>
      <c r="J22" s="212">
        <f>+I22/B22*100</f>
        <v>3.3871658744584213E-2</v>
      </c>
      <c r="K22" s="419">
        <v>874.60308000000009</v>
      </c>
      <c r="L22" s="212">
        <f>+K22/B22*100</f>
        <v>41.100276176811626</v>
      </c>
      <c r="M22" s="410"/>
    </row>
    <row r="23" spans="1:249" ht="15" x14ac:dyDescent="0.25">
      <c r="A23" s="240"/>
      <c r="B23" s="62"/>
      <c r="H23" s="57"/>
      <c r="I23" s="57"/>
      <c r="J23" s="57"/>
      <c r="K23" s="57"/>
      <c r="L23" s="58"/>
      <c r="M23" s="39"/>
    </row>
    <row r="24" spans="1:249" ht="15" x14ac:dyDescent="0.25">
      <c r="A24" s="47" t="s">
        <v>48</v>
      </c>
    </row>
    <row r="25" spans="1:249" ht="14.25" x14ac:dyDescent="0.2">
      <c r="A25" s="427" t="s">
        <v>27</v>
      </c>
      <c r="B25" s="430" t="s">
        <v>44</v>
      </c>
      <c r="C25" s="433" t="s">
        <v>38</v>
      </c>
      <c r="D25" s="434"/>
      <c r="E25" s="434"/>
      <c r="F25" s="434"/>
      <c r="G25" s="434"/>
      <c r="H25" s="434"/>
      <c r="I25" s="434"/>
      <c r="J25" s="434"/>
      <c r="K25" s="434"/>
      <c r="L25" s="435"/>
      <c r="M25" s="210"/>
      <c r="N25" s="302"/>
    </row>
    <row r="26" spans="1:249" ht="14.25" x14ac:dyDescent="0.2">
      <c r="A26" s="428"/>
      <c r="B26" s="431"/>
      <c r="C26" s="436" t="s">
        <v>41</v>
      </c>
      <c r="D26" s="437"/>
      <c r="E26" s="436" t="s">
        <v>42</v>
      </c>
      <c r="F26" s="437"/>
      <c r="G26" s="436" t="s">
        <v>32</v>
      </c>
      <c r="H26" s="437"/>
      <c r="I26" s="436" t="s">
        <v>33</v>
      </c>
      <c r="J26" s="437"/>
      <c r="K26" s="436" t="s">
        <v>43</v>
      </c>
      <c r="L26" s="437"/>
    </row>
    <row r="27" spans="1:249" ht="28.5" x14ac:dyDescent="0.2">
      <c r="A27" s="429"/>
      <c r="B27" s="432"/>
      <c r="C27" s="59" t="s">
        <v>39</v>
      </c>
      <c r="D27" s="59" t="s">
        <v>36</v>
      </c>
      <c r="E27" s="59" t="s">
        <v>39</v>
      </c>
      <c r="F27" s="59" t="s">
        <v>36</v>
      </c>
      <c r="G27" s="59" t="s">
        <v>39</v>
      </c>
      <c r="H27" s="59" t="s">
        <v>36</v>
      </c>
      <c r="I27" s="59" t="s">
        <v>39</v>
      </c>
      <c r="J27" s="59" t="s">
        <v>36</v>
      </c>
      <c r="K27" s="59" t="s">
        <v>39</v>
      </c>
      <c r="L27" s="59" t="s">
        <v>36</v>
      </c>
      <c r="N27" s="44"/>
    </row>
    <row r="28" spans="1:249" ht="15" hidden="1" x14ac:dyDescent="0.2">
      <c r="A28" s="48">
        <v>2008</v>
      </c>
      <c r="B28" s="49">
        <f t="shared" ref="B28:B38" si="12">+C28+E28+G28+I28+K28</f>
        <v>5727</v>
      </c>
      <c r="C28" s="50">
        <v>5109</v>
      </c>
      <c r="D28" s="51">
        <f t="shared" ref="D28:D38" si="13">+C28/B28*100</f>
        <v>89.209009952854899</v>
      </c>
      <c r="E28" s="50">
        <v>159</v>
      </c>
      <c r="F28" s="51">
        <f t="shared" ref="F28:F38" si="14">+E28/B28*100</f>
        <v>2.776322682032478</v>
      </c>
      <c r="G28" s="50">
        <v>117</v>
      </c>
      <c r="H28" s="51">
        <f t="shared" ref="H28:H38" si="15">+G28/B28*100</f>
        <v>2.0429544264012574</v>
      </c>
      <c r="I28" s="50">
        <v>209</v>
      </c>
      <c r="J28" s="51">
        <f t="shared" ref="J28:J38" si="16">+I28/B28*100</f>
        <v>3.6493801292125023</v>
      </c>
      <c r="K28" s="50">
        <v>133</v>
      </c>
      <c r="L28" s="52">
        <f t="shared" ref="L28:L38" si="17">+K28/B28*100</f>
        <v>2.3223328094988651</v>
      </c>
      <c r="N28" s="44"/>
    </row>
    <row r="29" spans="1:249" ht="15" hidden="1" x14ac:dyDescent="0.2">
      <c r="A29" s="48">
        <v>2009</v>
      </c>
      <c r="B29" s="49">
        <f t="shared" si="12"/>
        <v>5568</v>
      </c>
      <c r="C29" s="50">
        <v>4812</v>
      </c>
      <c r="D29" s="51">
        <f t="shared" si="13"/>
        <v>86.422413793103445</v>
      </c>
      <c r="E29" s="50">
        <v>227</v>
      </c>
      <c r="F29" s="51">
        <f t="shared" si="14"/>
        <v>4.076867816091954</v>
      </c>
      <c r="G29" s="50">
        <v>151</v>
      </c>
      <c r="H29" s="51">
        <f t="shared" si="15"/>
        <v>2.7119252873563218</v>
      </c>
      <c r="I29" s="50">
        <v>218</v>
      </c>
      <c r="J29" s="51">
        <f t="shared" si="16"/>
        <v>3.9152298850574709</v>
      </c>
      <c r="K29" s="50">
        <v>160</v>
      </c>
      <c r="L29" s="52">
        <f t="shared" si="17"/>
        <v>2.8735632183908044</v>
      </c>
      <c r="N29" s="44"/>
    </row>
    <row r="30" spans="1:249" ht="15.6" customHeight="1" x14ac:dyDescent="0.25">
      <c r="A30" s="53">
        <v>2010</v>
      </c>
      <c r="B30" s="49">
        <f t="shared" si="12"/>
        <v>5260</v>
      </c>
      <c r="C30" s="50">
        <v>4339</v>
      </c>
      <c r="D30" s="51">
        <f t="shared" si="13"/>
        <v>82.49049429657795</v>
      </c>
      <c r="E30" s="50">
        <v>208</v>
      </c>
      <c r="F30" s="51">
        <f t="shared" si="14"/>
        <v>3.9543726235741441</v>
      </c>
      <c r="G30" s="50">
        <v>278</v>
      </c>
      <c r="H30" s="51">
        <f t="shared" si="15"/>
        <v>5.2851711026615966</v>
      </c>
      <c r="I30" s="50">
        <v>241</v>
      </c>
      <c r="J30" s="51">
        <f t="shared" si="16"/>
        <v>4.581749049429658</v>
      </c>
      <c r="K30" s="50">
        <v>194</v>
      </c>
      <c r="L30" s="52">
        <f t="shared" si="17"/>
        <v>3.6882129277566538</v>
      </c>
      <c r="M30" s="61"/>
      <c r="N30" s="61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  <c r="GM30" s="60"/>
      <c r="GN30" s="60"/>
      <c r="GO30" s="60"/>
      <c r="GP30" s="60"/>
      <c r="GQ30" s="60"/>
      <c r="GR30" s="60"/>
      <c r="GS30" s="60"/>
      <c r="GT30" s="60"/>
      <c r="GU30" s="60"/>
      <c r="GV30" s="60"/>
      <c r="GW30" s="60"/>
      <c r="GX30" s="60"/>
      <c r="GY30" s="60"/>
      <c r="GZ30" s="60"/>
      <c r="HA30" s="60"/>
      <c r="HB30" s="60"/>
      <c r="HC30" s="60"/>
      <c r="HD30" s="60"/>
      <c r="HE30" s="60"/>
      <c r="HF30" s="60"/>
      <c r="HG30" s="60"/>
      <c r="HH30" s="60"/>
      <c r="HI30" s="60"/>
      <c r="HJ30" s="60"/>
      <c r="HK30" s="60"/>
      <c r="HL30" s="60"/>
      <c r="HM30" s="60"/>
      <c r="HN30" s="60"/>
      <c r="HO30" s="60"/>
      <c r="HP30" s="60"/>
      <c r="HQ30" s="60"/>
      <c r="HR30" s="60"/>
      <c r="HS30" s="60"/>
      <c r="HT30" s="60"/>
      <c r="HU30" s="60"/>
      <c r="HV30" s="60"/>
      <c r="HW30" s="60"/>
      <c r="HX30" s="60"/>
      <c r="HY30" s="60"/>
      <c r="HZ30" s="60"/>
      <c r="IA30" s="60"/>
      <c r="IB30" s="60"/>
      <c r="IC30" s="60"/>
      <c r="ID30" s="60"/>
      <c r="IE30" s="60"/>
      <c r="IF30" s="60"/>
      <c r="IG30" s="60"/>
      <c r="IH30" s="60"/>
      <c r="II30" s="60"/>
      <c r="IJ30" s="60"/>
      <c r="IK30" s="60"/>
      <c r="IL30" s="60"/>
      <c r="IM30" s="60"/>
      <c r="IN30" s="60"/>
      <c r="IO30" s="60"/>
    </row>
    <row r="31" spans="1:249" ht="15.6" hidden="1" customHeight="1" x14ac:dyDescent="0.25">
      <c r="A31" s="53">
        <v>2011</v>
      </c>
      <c r="B31" s="49">
        <f t="shared" si="12"/>
        <v>5119</v>
      </c>
      <c r="C31" s="50">
        <v>3148</v>
      </c>
      <c r="D31" s="51">
        <f t="shared" si="13"/>
        <v>61.496386012893147</v>
      </c>
      <c r="E31" s="50">
        <v>221</v>
      </c>
      <c r="F31" s="51">
        <f t="shared" si="14"/>
        <v>4.3172494627856999</v>
      </c>
      <c r="G31" s="54">
        <v>363</v>
      </c>
      <c r="H31" s="51">
        <f t="shared" si="15"/>
        <v>7.0912287556163314</v>
      </c>
      <c r="I31" s="50">
        <v>1029</v>
      </c>
      <c r="J31" s="51">
        <f t="shared" si="16"/>
        <v>20.101582340300837</v>
      </c>
      <c r="K31" s="50">
        <v>358</v>
      </c>
      <c r="L31" s="52">
        <f t="shared" si="17"/>
        <v>6.9935534284039855</v>
      </c>
      <c r="M31" s="61"/>
      <c r="N31" s="61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  <c r="GM31" s="60"/>
      <c r="GN31" s="60"/>
      <c r="GO31" s="60"/>
      <c r="GP31" s="60"/>
      <c r="GQ31" s="60"/>
      <c r="GR31" s="60"/>
      <c r="GS31" s="60"/>
      <c r="GT31" s="60"/>
      <c r="GU31" s="60"/>
      <c r="GV31" s="60"/>
      <c r="GW31" s="60"/>
      <c r="GX31" s="60"/>
      <c r="GY31" s="60"/>
      <c r="GZ31" s="60"/>
      <c r="HA31" s="60"/>
      <c r="HB31" s="60"/>
      <c r="HC31" s="60"/>
      <c r="HD31" s="60"/>
      <c r="HE31" s="60"/>
      <c r="HF31" s="60"/>
      <c r="HG31" s="60"/>
      <c r="HH31" s="60"/>
      <c r="HI31" s="60"/>
      <c r="HJ31" s="60"/>
      <c r="HK31" s="60"/>
      <c r="HL31" s="60"/>
      <c r="HM31" s="60"/>
      <c r="HN31" s="60"/>
      <c r="HO31" s="60"/>
      <c r="HP31" s="60"/>
      <c r="HQ31" s="60"/>
      <c r="HR31" s="60"/>
      <c r="HS31" s="60"/>
      <c r="HT31" s="60"/>
      <c r="HU31" s="60"/>
      <c r="HV31" s="60"/>
      <c r="HW31" s="60"/>
      <c r="HX31" s="60"/>
      <c r="HY31" s="60"/>
      <c r="HZ31" s="60"/>
      <c r="IA31" s="60"/>
      <c r="IB31" s="60"/>
      <c r="IC31" s="60"/>
      <c r="ID31" s="60"/>
      <c r="IE31" s="60"/>
      <c r="IF31" s="60"/>
      <c r="IG31" s="60"/>
      <c r="IH31" s="60"/>
      <c r="II31" s="60"/>
      <c r="IJ31" s="60"/>
      <c r="IK31" s="60"/>
      <c r="IL31" s="60"/>
      <c r="IM31" s="60"/>
      <c r="IN31" s="60"/>
      <c r="IO31" s="60"/>
    </row>
    <row r="32" spans="1:249" ht="15.6" hidden="1" customHeight="1" x14ac:dyDescent="0.25">
      <c r="A32" s="53">
        <v>2012</v>
      </c>
      <c r="B32" s="49">
        <f t="shared" si="12"/>
        <v>9247</v>
      </c>
      <c r="C32" s="50">
        <v>3978</v>
      </c>
      <c r="D32" s="51">
        <f t="shared" si="13"/>
        <v>43.019357629501457</v>
      </c>
      <c r="E32" s="50">
        <v>231</v>
      </c>
      <c r="F32" s="51">
        <f t="shared" si="14"/>
        <v>2.498107494322483</v>
      </c>
      <c r="G32" s="54">
        <v>1707</v>
      </c>
      <c r="H32" s="51">
        <f t="shared" si="15"/>
        <v>18.460041094408997</v>
      </c>
      <c r="I32" s="50">
        <v>2738</v>
      </c>
      <c r="J32" s="51">
        <f t="shared" si="16"/>
        <v>29.60960311452363</v>
      </c>
      <c r="K32" s="50">
        <v>593</v>
      </c>
      <c r="L32" s="52">
        <f t="shared" si="17"/>
        <v>6.4128906672434303</v>
      </c>
      <c r="M32" s="61"/>
      <c r="N32" s="61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  <c r="GM32" s="60"/>
      <c r="GN32" s="60"/>
      <c r="GO32" s="60"/>
      <c r="GP32" s="60"/>
      <c r="GQ32" s="60"/>
      <c r="GR32" s="60"/>
      <c r="GS32" s="60"/>
      <c r="GT32" s="60"/>
      <c r="GU32" s="60"/>
      <c r="GV32" s="60"/>
      <c r="GW32" s="60"/>
      <c r="GX32" s="60"/>
      <c r="GY32" s="60"/>
      <c r="GZ32" s="60"/>
      <c r="HA32" s="60"/>
      <c r="HB32" s="60"/>
      <c r="HC32" s="60"/>
      <c r="HD32" s="60"/>
      <c r="HE32" s="60"/>
      <c r="HF32" s="60"/>
      <c r="HG32" s="60"/>
      <c r="HH32" s="60"/>
      <c r="HI32" s="60"/>
      <c r="HJ32" s="60"/>
      <c r="HK32" s="60"/>
      <c r="HL32" s="60"/>
      <c r="HM32" s="60"/>
      <c r="HN32" s="60"/>
      <c r="HO32" s="60"/>
      <c r="HP32" s="60"/>
      <c r="HQ32" s="60"/>
      <c r="HR32" s="60"/>
      <c r="HS32" s="60"/>
      <c r="HT32" s="60"/>
      <c r="HU32" s="60"/>
      <c r="HV32" s="60"/>
      <c r="HW32" s="60"/>
      <c r="HX32" s="60"/>
      <c r="HY32" s="60"/>
      <c r="HZ32" s="60"/>
      <c r="IA32" s="60"/>
      <c r="IB32" s="60"/>
      <c r="IC32" s="60"/>
      <c r="ID32" s="60"/>
      <c r="IE32" s="60"/>
      <c r="IF32" s="60"/>
      <c r="IG32" s="60"/>
      <c r="IH32" s="60"/>
      <c r="II32" s="60"/>
      <c r="IJ32" s="60"/>
      <c r="IK32" s="60"/>
      <c r="IL32" s="60"/>
      <c r="IM32" s="60"/>
      <c r="IN32" s="60"/>
      <c r="IO32" s="60"/>
    </row>
    <row r="33" spans="1:249" ht="15.6" hidden="1" customHeight="1" x14ac:dyDescent="0.25">
      <c r="A33" s="53">
        <v>2013</v>
      </c>
      <c r="B33" s="49">
        <f t="shared" si="12"/>
        <v>16594.86</v>
      </c>
      <c r="C33" s="50">
        <v>9271.5499999999993</v>
      </c>
      <c r="D33" s="51">
        <f t="shared" si="13"/>
        <v>55.870010352603153</v>
      </c>
      <c r="E33" s="50">
        <v>416.94</v>
      </c>
      <c r="F33" s="51">
        <f t="shared" si="14"/>
        <v>2.5124647029260867</v>
      </c>
      <c r="G33" s="54">
        <v>2873.12</v>
      </c>
      <c r="H33" s="51">
        <f t="shared" si="15"/>
        <v>17.313312676334718</v>
      </c>
      <c r="I33" s="50">
        <v>2035.68</v>
      </c>
      <c r="J33" s="51">
        <f t="shared" si="16"/>
        <v>12.266930844851959</v>
      </c>
      <c r="K33" s="50">
        <v>1997.57</v>
      </c>
      <c r="L33" s="52">
        <f t="shared" si="17"/>
        <v>12.037281423284076</v>
      </c>
      <c r="N33" s="61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  <c r="GM33" s="60"/>
      <c r="GN33" s="60"/>
      <c r="GO33" s="60"/>
      <c r="GP33" s="60"/>
      <c r="GQ33" s="60"/>
      <c r="GR33" s="60"/>
      <c r="GS33" s="60"/>
      <c r="GT33" s="60"/>
      <c r="GU33" s="60"/>
      <c r="GV33" s="60"/>
      <c r="GW33" s="60"/>
      <c r="GX33" s="60"/>
      <c r="GY33" s="60"/>
      <c r="GZ33" s="60"/>
      <c r="HA33" s="60"/>
      <c r="HB33" s="60"/>
      <c r="HC33" s="60"/>
      <c r="HD33" s="60"/>
      <c r="HE33" s="60"/>
      <c r="HF33" s="60"/>
      <c r="HG33" s="60"/>
      <c r="HH33" s="60"/>
      <c r="HI33" s="60"/>
      <c r="HJ33" s="60"/>
      <c r="HK33" s="60"/>
      <c r="HL33" s="60"/>
      <c r="HM33" s="60"/>
      <c r="HN33" s="60"/>
      <c r="HO33" s="60"/>
      <c r="HP33" s="60"/>
      <c r="HQ33" s="60"/>
      <c r="HR33" s="60"/>
      <c r="HS33" s="60"/>
      <c r="HT33" s="60"/>
      <c r="HU33" s="60"/>
      <c r="HV33" s="60"/>
      <c r="HW33" s="60"/>
      <c r="HX33" s="60"/>
      <c r="HY33" s="60"/>
      <c r="HZ33" s="60"/>
      <c r="IA33" s="60"/>
      <c r="IB33" s="60"/>
      <c r="IC33" s="60"/>
      <c r="ID33" s="60"/>
      <c r="IE33" s="60"/>
      <c r="IF33" s="60"/>
      <c r="IG33" s="60"/>
      <c r="IH33" s="60"/>
      <c r="II33" s="60"/>
      <c r="IJ33" s="60"/>
      <c r="IK33" s="60"/>
      <c r="IL33" s="60"/>
      <c r="IM33" s="60"/>
      <c r="IN33" s="60"/>
      <c r="IO33" s="60"/>
    </row>
    <row r="34" spans="1:249" ht="15.6" customHeight="1" x14ac:dyDescent="0.25">
      <c r="A34" s="53">
        <v>2014</v>
      </c>
      <c r="B34" s="49">
        <f t="shared" si="12"/>
        <v>19799.060000000001</v>
      </c>
      <c r="C34" s="50">
        <v>10747.11</v>
      </c>
      <c r="D34" s="51">
        <f t="shared" si="13"/>
        <v>54.280910305842802</v>
      </c>
      <c r="E34" s="50">
        <v>623.24</v>
      </c>
      <c r="F34" s="51">
        <f t="shared" si="14"/>
        <v>3.147826209931178</v>
      </c>
      <c r="G34" s="50">
        <v>4113.72</v>
      </c>
      <c r="H34" s="51">
        <f t="shared" si="15"/>
        <v>20.777350035809778</v>
      </c>
      <c r="I34" s="50">
        <v>973.15</v>
      </c>
      <c r="J34" s="51">
        <f t="shared" si="16"/>
        <v>4.9151323345653779</v>
      </c>
      <c r="K34" s="50">
        <v>3341.84</v>
      </c>
      <c r="L34" s="52">
        <f t="shared" si="17"/>
        <v>16.878781113850859</v>
      </c>
      <c r="M34" s="184"/>
      <c r="N34" s="61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  <c r="GM34" s="60"/>
      <c r="GN34" s="60"/>
      <c r="GO34" s="60"/>
      <c r="GP34" s="60"/>
      <c r="GQ34" s="60"/>
      <c r="GR34" s="60"/>
      <c r="GS34" s="60"/>
      <c r="GT34" s="60"/>
      <c r="GU34" s="60"/>
      <c r="GV34" s="60"/>
      <c r="GW34" s="60"/>
      <c r="GX34" s="60"/>
      <c r="GY34" s="60"/>
      <c r="GZ34" s="60"/>
      <c r="HA34" s="60"/>
      <c r="HB34" s="60"/>
      <c r="HC34" s="60"/>
      <c r="HD34" s="60"/>
      <c r="HE34" s="60"/>
      <c r="HF34" s="60"/>
      <c r="HG34" s="60"/>
      <c r="HH34" s="60"/>
      <c r="HI34" s="60"/>
      <c r="HJ34" s="60"/>
      <c r="HK34" s="60"/>
      <c r="HL34" s="60"/>
      <c r="HM34" s="60"/>
      <c r="HN34" s="60"/>
      <c r="HO34" s="60"/>
      <c r="HP34" s="60"/>
      <c r="HQ34" s="60"/>
      <c r="HR34" s="60"/>
      <c r="HS34" s="60"/>
      <c r="HT34" s="60"/>
      <c r="HU34" s="60"/>
      <c r="HV34" s="60"/>
      <c r="HW34" s="60"/>
      <c r="HX34" s="60"/>
      <c r="HY34" s="60"/>
      <c r="HZ34" s="60"/>
      <c r="IA34" s="60"/>
      <c r="IB34" s="60"/>
      <c r="IC34" s="60"/>
      <c r="ID34" s="60"/>
      <c r="IE34" s="60"/>
      <c r="IF34" s="60"/>
      <c r="IG34" s="60"/>
      <c r="IH34" s="60"/>
      <c r="II34" s="60"/>
      <c r="IJ34" s="60"/>
      <c r="IK34" s="60"/>
      <c r="IL34" s="60"/>
      <c r="IM34" s="60"/>
      <c r="IN34" s="60"/>
      <c r="IO34" s="60"/>
    </row>
    <row r="35" spans="1:249" ht="15.6" customHeight="1" x14ac:dyDescent="0.25">
      <c r="A35" s="53">
        <v>2015</v>
      </c>
      <c r="B35" s="49">
        <f t="shared" si="12"/>
        <v>13687.86</v>
      </c>
      <c r="C35" s="50">
        <v>3018.02</v>
      </c>
      <c r="D35" s="51">
        <f t="shared" si="13"/>
        <v>22.048881271433224</v>
      </c>
      <c r="E35" s="50">
        <v>854.61</v>
      </c>
      <c r="F35" s="51">
        <f t="shared" si="14"/>
        <v>6.2435618131687489</v>
      </c>
      <c r="G35" s="50">
        <v>4969.1400000000003</v>
      </c>
      <c r="H35" s="51">
        <f t="shared" si="15"/>
        <v>36.30326435249922</v>
      </c>
      <c r="I35" s="50">
        <v>808.35</v>
      </c>
      <c r="J35" s="51">
        <f t="shared" si="16"/>
        <v>5.9055980993376611</v>
      </c>
      <c r="K35" s="50">
        <v>4037.74</v>
      </c>
      <c r="L35" s="52">
        <f t="shared" si="17"/>
        <v>29.498694463561137</v>
      </c>
      <c r="M35" s="184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</row>
    <row r="36" spans="1:249" ht="15.6" hidden="1" customHeight="1" x14ac:dyDescent="0.25">
      <c r="A36" s="53">
        <v>2016</v>
      </c>
      <c r="B36" s="49">
        <f t="shared" si="12"/>
        <v>13610.587815999999</v>
      </c>
      <c r="C36" s="55">
        <v>3356.1868479999998</v>
      </c>
      <c r="D36" s="51">
        <f t="shared" si="13"/>
        <v>24.658647322010712</v>
      </c>
      <c r="E36" s="55">
        <v>801.27547700000002</v>
      </c>
      <c r="F36" s="51">
        <f t="shared" si="14"/>
        <v>5.8871482101460479</v>
      </c>
      <c r="G36" s="55">
        <v>5021.9958189999998</v>
      </c>
      <c r="H36" s="51">
        <f t="shared" si="15"/>
        <v>36.897714388913947</v>
      </c>
      <c r="I36" s="55">
        <v>273.74442900000003</v>
      </c>
      <c r="J36" s="51">
        <f t="shared" si="16"/>
        <v>2.0112608852807834</v>
      </c>
      <c r="K36" s="55">
        <v>4157.3852429999997</v>
      </c>
      <c r="L36" s="52">
        <f t="shared" si="17"/>
        <v>30.545229193648517</v>
      </c>
      <c r="N36" s="236"/>
      <c r="O36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  <c r="GM36" s="60"/>
      <c r="GN36" s="60"/>
      <c r="GO36" s="60"/>
      <c r="GP36" s="60"/>
      <c r="GQ36" s="60"/>
      <c r="GR36" s="60"/>
      <c r="GS36" s="60"/>
      <c r="GT36" s="60"/>
      <c r="GU36" s="60"/>
      <c r="GV36" s="60"/>
      <c r="GW36" s="60"/>
      <c r="GX36" s="60"/>
      <c r="GY36" s="60"/>
      <c r="GZ36" s="60"/>
      <c r="HA36" s="60"/>
      <c r="HB36" s="60"/>
      <c r="HC36" s="60"/>
      <c r="HD36" s="60"/>
      <c r="HE36" s="60"/>
      <c r="HF36" s="60"/>
      <c r="HG36" s="60"/>
      <c r="HH36" s="60"/>
      <c r="HI36" s="60"/>
      <c r="HJ36" s="60"/>
      <c r="HK36" s="60"/>
      <c r="HL36" s="60"/>
      <c r="HM36" s="60"/>
      <c r="HN36" s="60"/>
      <c r="HO36" s="60"/>
      <c r="HP36" s="60"/>
      <c r="HQ36" s="60"/>
      <c r="HR36" s="60"/>
      <c r="HS36" s="60"/>
      <c r="HT36" s="60"/>
      <c r="HU36" s="60"/>
      <c r="HV36" s="60"/>
      <c r="HW36" s="60"/>
      <c r="HX36" s="60"/>
      <c r="HY36" s="60"/>
      <c r="HZ36" s="60"/>
      <c r="IA36" s="60"/>
      <c r="IB36" s="60"/>
      <c r="IC36" s="60"/>
      <c r="ID36" s="60"/>
      <c r="IE36" s="60"/>
      <c r="IF36" s="60"/>
      <c r="IG36" s="60"/>
      <c r="IH36" s="60"/>
      <c r="II36" s="60"/>
      <c r="IJ36" s="60"/>
      <c r="IK36" s="60"/>
      <c r="IL36" s="60"/>
      <c r="IM36" s="60"/>
      <c r="IN36" s="60"/>
      <c r="IO36" s="60"/>
    </row>
    <row r="37" spans="1:249" ht="15.6" hidden="1" customHeight="1" x14ac:dyDescent="0.2">
      <c r="A37" s="53">
        <v>2017</v>
      </c>
      <c r="B37" s="49">
        <f t="shared" si="12"/>
        <v>19698.100000000002</v>
      </c>
      <c r="C37" s="56">
        <v>7347.5</v>
      </c>
      <c r="D37" s="51">
        <f t="shared" si="13"/>
        <v>37.300551829871914</v>
      </c>
      <c r="E37" s="56">
        <v>474.3</v>
      </c>
      <c r="F37" s="51">
        <f t="shared" si="14"/>
        <v>2.4078464420426333</v>
      </c>
      <c r="G37" s="56">
        <v>5409.9</v>
      </c>
      <c r="H37" s="51">
        <f t="shared" si="15"/>
        <v>27.46407013874434</v>
      </c>
      <c r="I37" s="56">
        <v>367.2</v>
      </c>
      <c r="J37" s="51">
        <f t="shared" si="16"/>
        <v>1.864139180936232</v>
      </c>
      <c r="K37" s="56">
        <v>6099.2</v>
      </c>
      <c r="L37" s="52">
        <f t="shared" si="17"/>
        <v>30.963392408404864</v>
      </c>
    </row>
    <row r="38" spans="1:249" ht="15.6" hidden="1" customHeight="1" x14ac:dyDescent="0.2">
      <c r="A38" s="53">
        <v>2018</v>
      </c>
      <c r="B38" s="49">
        <f t="shared" si="12"/>
        <v>22277.300000000003</v>
      </c>
      <c r="C38" s="56">
        <v>9876.9</v>
      </c>
      <c r="D38" s="51">
        <f t="shared" si="13"/>
        <v>44.336162820449509</v>
      </c>
      <c r="E38" s="56">
        <v>1003.4</v>
      </c>
      <c r="F38" s="51">
        <f t="shared" si="14"/>
        <v>4.5041364976904736</v>
      </c>
      <c r="G38" s="56">
        <v>5352.2</v>
      </c>
      <c r="H38" s="51">
        <f t="shared" si="15"/>
        <v>24.025353162187514</v>
      </c>
      <c r="I38" s="56">
        <v>564.4</v>
      </c>
      <c r="J38" s="51">
        <f t="shared" si="16"/>
        <v>2.5335206690218293</v>
      </c>
      <c r="K38" s="56">
        <v>5480.4</v>
      </c>
      <c r="L38" s="52">
        <f t="shared" si="17"/>
        <v>24.600826850650655</v>
      </c>
    </row>
    <row r="39" spans="1:249" s="63" customFormat="1" ht="15.6" customHeight="1" x14ac:dyDescent="0.2">
      <c r="A39" s="92">
        <v>2019</v>
      </c>
      <c r="B39" s="49">
        <f t="shared" ref="B39:B44" si="18">+C39+E39+G39+I39+K39</f>
        <v>24309.4</v>
      </c>
      <c r="C39" s="50">
        <v>10965.9</v>
      </c>
      <c r="D39" s="51">
        <f t="shared" ref="D39:D44" si="19">+C39/B39*100</f>
        <v>45.109710646910244</v>
      </c>
      <c r="E39" s="50">
        <v>1341.1</v>
      </c>
      <c r="F39" s="51">
        <f t="shared" ref="F39:F44" si="20">+E39/B39*100</f>
        <v>5.5167959719285538</v>
      </c>
      <c r="G39" s="50">
        <v>4954.8</v>
      </c>
      <c r="H39" s="51">
        <f t="shared" ref="H39:H44" si="21">+G39/B39*100</f>
        <v>20.382238969287599</v>
      </c>
      <c r="I39" s="50">
        <v>266.2</v>
      </c>
      <c r="J39" s="51">
        <f t="shared" ref="J39:J44" si="22">+I39/B39*100</f>
        <v>1.0950496515751107</v>
      </c>
      <c r="K39" s="50">
        <v>6781.4</v>
      </c>
      <c r="L39" s="51">
        <f t="shared" ref="L39:L44" si="23">+K39/B39*100</f>
        <v>27.896204760298481</v>
      </c>
      <c r="O39" s="43"/>
    </row>
    <row r="40" spans="1:249" s="63" customFormat="1" ht="15.6" customHeight="1" x14ac:dyDescent="0.2">
      <c r="A40" s="294">
        <v>2020</v>
      </c>
      <c r="B40" s="49">
        <f t="shared" si="18"/>
        <v>17003.040457999999</v>
      </c>
      <c r="C40" s="50">
        <v>8596.8595819999991</v>
      </c>
      <c r="D40" s="51">
        <f t="shared" si="19"/>
        <v>50.560719438593949</v>
      </c>
      <c r="E40" s="50">
        <v>2502.4218099999998</v>
      </c>
      <c r="F40" s="51">
        <f t="shared" si="20"/>
        <v>14.717496063020894</v>
      </c>
      <c r="G40" s="50">
        <v>2162.9435389999999</v>
      </c>
      <c r="H40" s="51">
        <f t="shared" si="21"/>
        <v>12.720922145323286</v>
      </c>
      <c r="I40" s="50">
        <v>184.533556</v>
      </c>
      <c r="J40" s="51">
        <f t="shared" si="22"/>
        <v>1.0852973999316471</v>
      </c>
      <c r="K40" s="50">
        <v>3556.2819709999999</v>
      </c>
      <c r="L40" s="51">
        <f t="shared" si="23"/>
        <v>20.915564953130218</v>
      </c>
      <c r="M40" s="39"/>
      <c r="N40"/>
      <c r="P40"/>
    </row>
    <row r="41" spans="1:249" s="63" customFormat="1" ht="15.6" customHeight="1" x14ac:dyDescent="0.2">
      <c r="A41" s="294">
        <v>2021</v>
      </c>
      <c r="B41" s="49">
        <f t="shared" si="18"/>
        <v>24815.990275000004</v>
      </c>
      <c r="C41" s="50">
        <v>13866.898637</v>
      </c>
      <c r="D41" s="51">
        <f t="shared" si="19"/>
        <v>55.878884877585236</v>
      </c>
      <c r="E41" s="50">
        <v>4285.7592400000003</v>
      </c>
      <c r="F41" s="51">
        <f t="shared" si="20"/>
        <v>17.270151996785465</v>
      </c>
      <c r="G41" s="50">
        <v>1517.1103880000001</v>
      </c>
      <c r="H41" s="51">
        <f t="shared" si="21"/>
        <v>6.1134388399900343</v>
      </c>
      <c r="I41" s="50">
        <v>2.6185230000000002</v>
      </c>
      <c r="J41" s="51">
        <f t="shared" si="22"/>
        <v>1.055175703642155E-2</v>
      </c>
      <c r="K41" s="50">
        <v>5143.6034870000003</v>
      </c>
      <c r="L41" s="51">
        <f t="shared" si="23"/>
        <v>20.726972528602829</v>
      </c>
      <c r="M41" s="39"/>
      <c r="N41"/>
      <c r="P41" s="39"/>
    </row>
    <row r="42" spans="1:249" s="63" customFormat="1" ht="15.6" customHeight="1" x14ac:dyDescent="0.25">
      <c r="A42" s="294">
        <v>2022</v>
      </c>
      <c r="B42" s="49">
        <f t="shared" si="18"/>
        <v>37731.086315</v>
      </c>
      <c r="C42" s="305">
        <v>20338.025730000001</v>
      </c>
      <c r="D42" s="51">
        <f t="shared" si="19"/>
        <v>53.902571371009309</v>
      </c>
      <c r="E42" s="305">
        <v>6226.3627029999998</v>
      </c>
      <c r="F42" s="51">
        <f t="shared" si="20"/>
        <v>16.501943917063176</v>
      </c>
      <c r="G42" s="305">
        <v>3246.9454489999998</v>
      </c>
      <c r="H42" s="51">
        <f t="shared" si="21"/>
        <v>8.6054915617660761</v>
      </c>
      <c r="I42" s="417">
        <v>0.15429799999999999</v>
      </c>
      <c r="J42" s="51">
        <f t="shared" si="22"/>
        <v>4.0894131356790223E-4</v>
      </c>
      <c r="K42" s="305">
        <v>7919.5981350000002</v>
      </c>
      <c r="L42" s="51">
        <f t="shared" si="23"/>
        <v>20.989584208847873</v>
      </c>
      <c r="M42" s="39"/>
      <c r="N42"/>
      <c r="P42" s="39"/>
    </row>
    <row r="43" spans="1:249" s="63" customFormat="1" ht="15.6" customHeight="1" x14ac:dyDescent="0.25">
      <c r="A43" s="294">
        <v>2023</v>
      </c>
      <c r="B43" s="49">
        <f t="shared" si="18"/>
        <v>34624.456836000005</v>
      </c>
      <c r="C43" s="305">
        <v>15962.93389</v>
      </c>
      <c r="D43" s="51">
        <f t="shared" si="19"/>
        <v>46.103059365260265</v>
      </c>
      <c r="E43" s="305">
        <v>5366.2595629999996</v>
      </c>
      <c r="F43" s="51">
        <f t="shared" si="20"/>
        <v>15.498465689779575</v>
      </c>
      <c r="G43" s="305">
        <v>6164.4298330000001</v>
      </c>
      <c r="H43" s="51">
        <f t="shared" si="21"/>
        <v>17.80368674719735</v>
      </c>
      <c r="I43" s="305">
        <v>6.0795870000000001</v>
      </c>
      <c r="J43" s="51">
        <f t="shared" si="22"/>
        <v>1.7558649450578199E-2</v>
      </c>
      <c r="K43" s="305">
        <v>7124.7539630000001</v>
      </c>
      <c r="L43" s="51">
        <f t="shared" si="23"/>
        <v>20.577229548312211</v>
      </c>
      <c r="M43" s="280"/>
      <c r="N43"/>
      <c r="P43" s="39"/>
    </row>
    <row r="44" spans="1:249" s="83" customFormat="1" ht="15.6" customHeight="1" x14ac:dyDescent="0.2">
      <c r="A44" s="295">
        <v>2024</v>
      </c>
      <c r="B44" s="211">
        <f t="shared" si="18"/>
        <v>19776.888852643002</v>
      </c>
      <c r="C44" s="419">
        <v>9216.7049468450004</v>
      </c>
      <c r="D44" s="212">
        <f t="shared" si="19"/>
        <v>46.603411767737526</v>
      </c>
      <c r="E44" s="419">
        <v>2489.842564</v>
      </c>
      <c r="F44" s="212">
        <f t="shared" si="20"/>
        <v>12.589657466104711</v>
      </c>
      <c r="G44" s="419">
        <v>4112.5829700000004</v>
      </c>
      <c r="H44" s="212">
        <f t="shared" si="21"/>
        <v>20.794893477142594</v>
      </c>
      <c r="I44" s="420">
        <v>1.3394E-2</v>
      </c>
      <c r="J44" s="212">
        <f t="shared" si="22"/>
        <v>6.7725515877640241E-5</v>
      </c>
      <c r="K44" s="419">
        <v>3957.744977798</v>
      </c>
      <c r="L44" s="212">
        <f t="shared" si="23"/>
        <v>20.011969563499282</v>
      </c>
      <c r="N44"/>
      <c r="O44" s="63"/>
      <c r="P44" s="39"/>
      <c r="Q44" s="411"/>
    </row>
    <row r="45" spans="1:249" s="83" customFormat="1" ht="15.6" customHeight="1" x14ac:dyDescent="0.2">
      <c r="A45" s="295" t="s">
        <v>207</v>
      </c>
      <c r="B45" s="211">
        <f>+C45+E45+G45+I45+K45</f>
        <v>7538.4648399050011</v>
      </c>
      <c r="C45" s="419">
        <v>3589.8447019050004</v>
      </c>
      <c r="D45" s="212">
        <f>+C45/B45*100</f>
        <v>47.620368047644021</v>
      </c>
      <c r="E45" s="419">
        <v>1039.095687</v>
      </c>
      <c r="F45" s="212">
        <f>+E45/B45*100</f>
        <v>13.783916341952382</v>
      </c>
      <c r="G45" s="419">
        <v>961.04229699999996</v>
      </c>
      <c r="H45" s="212">
        <f>+G45/B45*100</f>
        <v>12.748514683158103</v>
      </c>
      <c r="I45" s="420">
        <v>1.1532009999999999</v>
      </c>
      <c r="J45" s="212">
        <f>+I45/B45*100</f>
        <v>1.5297557586201231E-2</v>
      </c>
      <c r="K45" s="419">
        <v>1947.328953</v>
      </c>
      <c r="L45" s="212">
        <f>+K45/B45*100</f>
        <v>25.83190336965928</v>
      </c>
      <c r="N45"/>
      <c r="P45" s="39"/>
      <c r="Q45" s="411"/>
    </row>
    <row r="46" spans="1:249" ht="13.5" x14ac:dyDescent="0.2">
      <c r="A46" s="201" t="s">
        <v>192</v>
      </c>
      <c r="M46" s="39"/>
      <c r="N46"/>
      <c r="O46" s="83"/>
      <c r="P46" s="39"/>
    </row>
    <row r="47" spans="1:249" ht="15" x14ac:dyDescent="0.25">
      <c r="A47" s="157" t="s">
        <v>80</v>
      </c>
      <c r="B47" s="93"/>
      <c r="C47" s="44"/>
      <c r="D47" s="44"/>
      <c r="E47" s="86"/>
      <c r="F47" s="86"/>
      <c r="G47" s="44"/>
      <c r="H47" s="44"/>
      <c r="I47" s="44"/>
      <c r="J47" s="44"/>
      <c r="K47" s="44"/>
      <c r="L47" s="44"/>
      <c r="M47" s="287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</row>
    <row r="48" spans="1:249" ht="15" x14ac:dyDescent="0.25">
      <c r="M48" s="203"/>
    </row>
    <row r="49" spans="13:13" ht="15" x14ac:dyDescent="0.25">
      <c r="M49" s="203"/>
    </row>
    <row r="50" spans="13:13" ht="15" x14ac:dyDescent="0.25">
      <c r="M50" s="203"/>
    </row>
    <row r="51" spans="13:13" ht="15" x14ac:dyDescent="0.25">
      <c r="M51" s="203"/>
    </row>
  </sheetData>
  <mergeCells count="16">
    <mergeCell ref="A2:A4"/>
    <mergeCell ref="B2:B4"/>
    <mergeCell ref="C2:L2"/>
    <mergeCell ref="C3:D3"/>
    <mergeCell ref="E3:F3"/>
    <mergeCell ref="G3:H3"/>
    <mergeCell ref="I3:J3"/>
    <mergeCell ref="K3:L3"/>
    <mergeCell ref="A25:A27"/>
    <mergeCell ref="B25:B27"/>
    <mergeCell ref="C25:L25"/>
    <mergeCell ref="C26:D26"/>
    <mergeCell ref="E26:F26"/>
    <mergeCell ref="G26:H26"/>
    <mergeCell ref="I26:J26"/>
    <mergeCell ref="K26:L26"/>
  </mergeCells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opLeftCell="A78" zoomScaleNormal="100" workbookViewId="0">
      <selection activeCell="H87" sqref="H87"/>
    </sheetView>
  </sheetViews>
  <sheetFormatPr defaultRowHeight="12.75" x14ac:dyDescent="0.2"/>
  <cols>
    <col min="1" max="1" width="17.28515625" customWidth="1"/>
    <col min="2" max="2" width="15" style="125" bestFit="1" customWidth="1"/>
    <col min="3" max="3" width="15.28515625" style="125" bestFit="1" customWidth="1"/>
    <col min="4" max="4" width="13.7109375" customWidth="1"/>
    <col min="5" max="5" width="15" bestFit="1" customWidth="1"/>
    <col min="6" max="6" width="15.28515625" bestFit="1" customWidth="1"/>
    <col min="7" max="7" width="14" customWidth="1"/>
    <col min="8" max="8" width="18.140625" bestFit="1" customWidth="1"/>
    <col min="9" max="9" width="10.42578125" bestFit="1" customWidth="1"/>
    <col min="10" max="10" width="15.28515625" bestFit="1" customWidth="1"/>
    <col min="11" max="18" width="9.140625" customWidth="1"/>
  </cols>
  <sheetData>
    <row r="1" spans="1:12" ht="20.25" x14ac:dyDescent="0.3">
      <c r="A1" s="149" t="s">
        <v>79</v>
      </c>
      <c r="B1" s="131"/>
      <c r="C1" s="131"/>
      <c r="D1" s="131"/>
      <c r="E1" s="131"/>
      <c r="F1" s="131"/>
      <c r="G1" s="131"/>
      <c r="H1" s="303"/>
      <c r="I1" s="131"/>
      <c r="J1" s="131"/>
      <c r="K1" s="131"/>
      <c r="L1" s="131"/>
    </row>
    <row r="2" spans="1:12" ht="8.4499999999999993" customHeight="1" thickBot="1" x14ac:dyDescent="0.25"/>
    <row r="3" spans="1:12" s="148" customFormat="1" ht="25.15" customHeight="1" x14ac:dyDescent="0.2">
      <c r="A3" s="441" t="s">
        <v>27</v>
      </c>
      <c r="B3" s="438" t="s">
        <v>50</v>
      </c>
      <c r="C3" s="439"/>
      <c r="D3" s="440"/>
      <c r="E3" s="438" t="s">
        <v>51</v>
      </c>
      <c r="F3" s="439"/>
      <c r="G3" s="440"/>
      <c r="H3" s="147" t="s">
        <v>53</v>
      </c>
    </row>
    <row r="4" spans="1:12" s="127" customFormat="1" ht="41.45" customHeight="1" x14ac:dyDescent="0.25">
      <c r="A4" s="442"/>
      <c r="B4" s="128" t="s">
        <v>59</v>
      </c>
      <c r="C4" s="126" t="s">
        <v>60</v>
      </c>
      <c r="D4" s="129" t="s">
        <v>154</v>
      </c>
      <c r="E4" s="128" t="s">
        <v>59</v>
      </c>
      <c r="F4" s="126" t="s">
        <v>60</v>
      </c>
      <c r="G4" s="129" t="s">
        <v>157</v>
      </c>
      <c r="H4" s="130" t="s">
        <v>66</v>
      </c>
    </row>
    <row r="5" spans="1:12" ht="16.5" x14ac:dyDescent="0.25">
      <c r="A5" s="132">
        <v>2015</v>
      </c>
      <c r="B5" s="133">
        <v>17461.135979999999</v>
      </c>
      <c r="C5" s="134">
        <v>24716.071363440002</v>
      </c>
      <c r="D5" s="135">
        <f>+C5/H5</f>
        <v>181.8189893385331</v>
      </c>
      <c r="E5" s="133">
        <v>120045.58436999998</v>
      </c>
      <c r="F5" s="134">
        <v>30728.640991740001</v>
      </c>
      <c r="G5" s="136">
        <f t="shared" ref="G5:G37" si="0">+F5/H5</f>
        <v>226.04929265292333</v>
      </c>
      <c r="H5" s="145">
        <v>135.93778874999992</v>
      </c>
    </row>
    <row r="6" spans="1:12" ht="16.5" x14ac:dyDescent="0.25">
      <c r="A6" s="132">
        <v>2016</v>
      </c>
      <c r="B6" s="133">
        <v>17593.035884000001</v>
      </c>
      <c r="C6" s="137">
        <v>26801.647560599999</v>
      </c>
      <c r="D6" s="135">
        <f t="shared" ref="D6:D47" si="1">+C6/H6</f>
        <v>184.07518076163029</v>
      </c>
      <c r="E6" s="133">
        <v>115692.89916000002</v>
      </c>
      <c r="F6" s="134">
        <v>35172.269826299998</v>
      </c>
      <c r="G6" s="136">
        <f t="shared" si="0"/>
        <v>241.56507212603867</v>
      </c>
      <c r="H6" s="145">
        <v>145.60163651452294</v>
      </c>
    </row>
    <row r="7" spans="1:12" ht="16.5" x14ac:dyDescent="0.25">
      <c r="A7" s="132">
        <v>2017</v>
      </c>
      <c r="B7" s="138">
        <v>24826.783906000001</v>
      </c>
      <c r="C7" s="139">
        <v>39229.672826820002</v>
      </c>
      <c r="D7" s="135">
        <f t="shared" si="1"/>
        <v>257.31539917775194</v>
      </c>
      <c r="E7" s="138">
        <v>106020.06460999999</v>
      </c>
      <c r="F7" s="139">
        <v>33969.45690936</v>
      </c>
      <c r="G7" s="136">
        <f t="shared" si="0"/>
        <v>222.8125736115642</v>
      </c>
      <c r="H7" s="145">
        <v>152.45754024896263</v>
      </c>
    </row>
    <row r="8" spans="1:12" ht="16.5" x14ac:dyDescent="0.25">
      <c r="A8" s="132">
        <v>2018</v>
      </c>
      <c r="B8" s="138">
        <v>27998.030129399995</v>
      </c>
      <c r="C8" s="139">
        <v>47948.854065320003</v>
      </c>
      <c r="D8" s="135">
        <f t="shared" si="1"/>
        <v>294.99725646191712</v>
      </c>
      <c r="E8" s="140">
        <v>84463.094700000001</v>
      </c>
      <c r="F8" s="139">
        <v>32726.384586309996</v>
      </c>
      <c r="G8" s="136">
        <f t="shared" si="0"/>
        <v>201.34357442051186</v>
      </c>
      <c r="H8" s="145">
        <v>162.54</v>
      </c>
    </row>
    <row r="9" spans="1:12" ht="16.5" x14ac:dyDescent="0.25">
      <c r="A9" s="132">
        <v>2019</v>
      </c>
      <c r="B9" s="138">
        <v>28770.772864999999</v>
      </c>
      <c r="C9" s="139">
        <v>53482.916578999997</v>
      </c>
      <c r="D9" s="135">
        <f t="shared" si="1"/>
        <v>299.15893590136568</v>
      </c>
      <c r="E9" s="140">
        <v>95636.935070999927</v>
      </c>
      <c r="F9" s="139">
        <v>38952.404584000004</v>
      </c>
      <c r="G9" s="136">
        <f t="shared" si="0"/>
        <v>217.88190793477483</v>
      </c>
      <c r="H9" s="145">
        <v>178.77760000000001</v>
      </c>
    </row>
    <row r="10" spans="1:12" ht="16.5" hidden="1" x14ac:dyDescent="0.25">
      <c r="A10" s="262" t="s">
        <v>78</v>
      </c>
      <c r="B10" s="141">
        <v>2879.7360300000005</v>
      </c>
      <c r="C10" s="142">
        <v>5664.5508470000004</v>
      </c>
      <c r="D10" s="135">
        <f t="shared" si="1"/>
        <v>31.102076817614176</v>
      </c>
      <c r="E10" s="141">
        <v>8248.6882499999992</v>
      </c>
      <c r="F10" s="142">
        <v>3388.8589000000002</v>
      </c>
      <c r="G10" s="136">
        <f t="shared" si="0"/>
        <v>18.607044526341678</v>
      </c>
      <c r="H10" s="146">
        <v>182.12773636363636</v>
      </c>
    </row>
    <row r="11" spans="1:12" ht="16.5" hidden="1" x14ac:dyDescent="0.25">
      <c r="A11" s="262" t="s">
        <v>68</v>
      </c>
      <c r="B11" s="141">
        <v>2898.9388349999999</v>
      </c>
      <c r="C11" s="142">
        <v>5067.8798580000002</v>
      </c>
      <c r="D11" s="135">
        <f t="shared" si="1"/>
        <v>28.354462383708096</v>
      </c>
      <c r="E11" s="141">
        <v>6462.6141699999998</v>
      </c>
      <c r="F11" s="142">
        <v>2682.5775939999999</v>
      </c>
      <c r="G11" s="136">
        <f t="shared" si="0"/>
        <v>15.008849383116367</v>
      </c>
      <c r="H11" s="146">
        <v>178.73306111111111</v>
      </c>
    </row>
    <row r="12" spans="1:12" ht="16.5" hidden="1" x14ac:dyDescent="0.25">
      <c r="A12" s="262" t="s">
        <v>69</v>
      </c>
      <c r="B12" s="141">
        <v>3256.6841900000004</v>
      </c>
      <c r="C12" s="142">
        <v>5559.3795220000002</v>
      </c>
      <c r="D12" s="135">
        <f t="shared" si="1"/>
        <v>31.157244103193314</v>
      </c>
      <c r="E12" s="141">
        <v>7372.3856100000003</v>
      </c>
      <c r="F12" s="142">
        <v>3066.7296419999998</v>
      </c>
      <c r="G12" s="136">
        <f t="shared" si="0"/>
        <v>17.187321656341606</v>
      </c>
      <c r="H12" s="146">
        <v>178.42975789473684</v>
      </c>
    </row>
    <row r="13" spans="1:12" ht="16.5" hidden="1" x14ac:dyDescent="0.25">
      <c r="A13" s="262" t="s">
        <v>70</v>
      </c>
      <c r="B13" s="141">
        <v>2657.32816</v>
      </c>
      <c r="C13" s="142">
        <v>4458.5954680000004</v>
      </c>
      <c r="D13" s="135">
        <f t="shared" si="1"/>
        <v>25.506666147600772</v>
      </c>
      <c r="E13" s="141">
        <v>7043.207370000001</v>
      </c>
      <c r="F13" s="142">
        <v>2823.7140469999999</v>
      </c>
      <c r="G13" s="136">
        <f t="shared" si="0"/>
        <v>16.153861010724839</v>
      </c>
      <c r="H13" s="146">
        <v>174.80118500000003</v>
      </c>
    </row>
    <row r="14" spans="1:12" ht="16.5" hidden="1" x14ac:dyDescent="0.25">
      <c r="A14" s="262" t="s">
        <v>67</v>
      </c>
      <c r="B14" s="141">
        <v>2071.8105599999999</v>
      </c>
      <c r="C14" s="142">
        <v>3795.1455999999998</v>
      </c>
      <c r="D14" s="135">
        <f t="shared" si="1"/>
        <v>21.508982175555136</v>
      </c>
      <c r="E14" s="141">
        <v>12074.873250000001</v>
      </c>
      <c r="F14" s="142">
        <v>4580.0304809999998</v>
      </c>
      <c r="G14" s="136">
        <f t="shared" si="0"/>
        <v>25.9573160985782</v>
      </c>
      <c r="H14" s="146">
        <v>176.44468571428573</v>
      </c>
    </row>
    <row r="15" spans="1:12" ht="16.5" hidden="1" x14ac:dyDescent="0.25">
      <c r="A15" s="262" t="s">
        <v>71</v>
      </c>
      <c r="B15" s="141">
        <v>2136.9286400000001</v>
      </c>
      <c r="C15" s="142">
        <v>4260.7160039999999</v>
      </c>
      <c r="D15" s="135">
        <f t="shared" si="1"/>
        <v>24.127886254017806</v>
      </c>
      <c r="E15" s="141">
        <v>6973.0901900000017</v>
      </c>
      <c r="F15" s="142">
        <v>2692.5718769999999</v>
      </c>
      <c r="G15" s="136">
        <f t="shared" si="0"/>
        <v>15.247687928046007</v>
      </c>
      <c r="H15" s="146">
        <v>176.58886315789474</v>
      </c>
    </row>
    <row r="16" spans="1:12" ht="16.5" hidden="1" x14ac:dyDescent="0.25">
      <c r="A16" s="262" t="s">
        <v>72</v>
      </c>
      <c r="B16" s="141">
        <v>2157.2802700000002</v>
      </c>
      <c r="C16" s="142">
        <v>4089.926586</v>
      </c>
      <c r="D16" s="135">
        <f t="shared" si="1"/>
        <v>23.239516858353507</v>
      </c>
      <c r="E16" s="141">
        <v>9251.3774400000002</v>
      </c>
      <c r="F16" s="142">
        <v>3691.8084589999999</v>
      </c>
      <c r="G16" s="136">
        <f t="shared" si="0"/>
        <v>20.97735573406759</v>
      </c>
      <c r="H16" s="146">
        <v>175.99017272727272</v>
      </c>
    </row>
    <row r="17" spans="1:25" ht="16.5" hidden="1" x14ac:dyDescent="0.25">
      <c r="A17" s="262" t="s">
        <v>73</v>
      </c>
      <c r="B17" s="141">
        <v>1997.1032500000003</v>
      </c>
      <c r="C17" s="142">
        <v>4092.5966010000002</v>
      </c>
      <c r="D17" s="135">
        <f t="shared" si="1"/>
        <v>22.995928150784998</v>
      </c>
      <c r="E17" s="141">
        <v>7462.3410209999993</v>
      </c>
      <c r="F17" s="142">
        <v>3235.6894670000001</v>
      </c>
      <c r="G17" s="136">
        <f t="shared" si="0"/>
        <v>18.181044885587493</v>
      </c>
      <c r="H17" s="146">
        <v>177.97049000000001</v>
      </c>
    </row>
    <row r="18" spans="1:25" ht="16.5" hidden="1" x14ac:dyDescent="0.25">
      <c r="A18" s="262" t="s">
        <v>74</v>
      </c>
      <c r="B18" s="141">
        <v>1595.24917</v>
      </c>
      <c r="C18" s="142">
        <v>3328.9909269999998</v>
      </c>
      <c r="D18" s="135">
        <f t="shared" si="1"/>
        <v>18.415088437472445</v>
      </c>
      <c r="E18" s="141">
        <v>6136.4562699999997</v>
      </c>
      <c r="F18" s="142">
        <v>2681.403425</v>
      </c>
      <c r="G18" s="136">
        <f t="shared" si="0"/>
        <v>14.832807385394391</v>
      </c>
      <c r="H18" s="146">
        <v>180.77517999999998</v>
      </c>
    </row>
    <row r="19" spans="1:25" ht="16.5" hidden="1" x14ac:dyDescent="0.25">
      <c r="A19" s="262" t="s">
        <v>75</v>
      </c>
      <c r="B19" s="141">
        <v>2248.6022599999997</v>
      </c>
      <c r="C19" s="142">
        <v>4183.0141160000003</v>
      </c>
      <c r="D19" s="135">
        <f t="shared" si="1"/>
        <v>23.053117974182914</v>
      </c>
      <c r="E19" s="141">
        <v>8209.4041400000006</v>
      </c>
      <c r="F19" s="142">
        <v>3504.5577210000001</v>
      </c>
      <c r="G19" s="136">
        <f t="shared" si="0"/>
        <v>19.314059276185958</v>
      </c>
      <c r="H19" s="146">
        <v>181.45112173913046</v>
      </c>
    </row>
    <row r="20" spans="1:25" ht="16.5" hidden="1" x14ac:dyDescent="0.25">
      <c r="A20" s="262" t="s">
        <v>76</v>
      </c>
      <c r="B20" s="141">
        <v>2139.5757100000001</v>
      </c>
      <c r="C20" s="142">
        <v>3945.2379420000002</v>
      </c>
      <c r="D20" s="135">
        <f t="shared" si="1"/>
        <v>21.8726712059558</v>
      </c>
      <c r="E20" s="141">
        <v>9090.5968499999017</v>
      </c>
      <c r="F20" s="142">
        <v>3712.0743080000002</v>
      </c>
      <c r="G20" s="136">
        <f t="shared" si="0"/>
        <v>20.579995940574349</v>
      </c>
      <c r="H20" s="146">
        <v>180.37293684210528</v>
      </c>
    </row>
    <row r="21" spans="1:25" ht="16.5" hidden="1" x14ac:dyDescent="0.25">
      <c r="A21" s="262" t="s">
        <v>77</v>
      </c>
      <c r="B21" s="141">
        <v>2731.5357899999995</v>
      </c>
      <c r="C21" s="142">
        <v>5036.883108</v>
      </c>
      <c r="D21" s="135">
        <f t="shared" si="1"/>
        <v>27.789100428233521</v>
      </c>
      <c r="E21" s="141">
        <v>7311.9005100000004</v>
      </c>
      <c r="F21" s="142">
        <v>2892.3886630000002</v>
      </c>
      <c r="G21" s="136">
        <f t="shared" si="0"/>
        <v>15.957662171260196</v>
      </c>
      <c r="H21" s="146">
        <v>181.25390999999999</v>
      </c>
    </row>
    <row r="22" spans="1:25" ht="16.5" x14ac:dyDescent="0.2">
      <c r="A22" s="176">
        <v>2020</v>
      </c>
      <c r="B22" s="177">
        <v>21298.340254999996</v>
      </c>
      <c r="C22" s="178">
        <v>39873.974728000001</v>
      </c>
      <c r="D22" s="179">
        <f>+C22/H22</f>
        <v>214.92646618924365</v>
      </c>
      <c r="E22" s="177">
        <v>85809.110189000014</v>
      </c>
      <c r="F22" s="178">
        <v>35504.318630000002</v>
      </c>
      <c r="G22" s="179">
        <f t="shared" si="0"/>
        <v>191.37339052994818</v>
      </c>
      <c r="H22" s="180">
        <v>185.52379999999999</v>
      </c>
    </row>
    <row r="23" spans="1:25" ht="16.5" hidden="1" x14ac:dyDescent="0.25">
      <c r="A23" s="262" t="s">
        <v>78</v>
      </c>
      <c r="B23" s="138">
        <v>2517.8826600000002</v>
      </c>
      <c r="C23" s="139">
        <v>4796.4805809999998</v>
      </c>
      <c r="D23" s="135">
        <f t="shared" si="1"/>
        <v>26.440927566031707</v>
      </c>
      <c r="E23" s="138">
        <v>7859.4224200000008</v>
      </c>
      <c r="F23" s="139">
        <v>3284.8815089999998</v>
      </c>
      <c r="G23" s="136">
        <f t="shared" si="0"/>
        <v>18.10813419875408</v>
      </c>
      <c r="H23" s="146">
        <v>181.40364285714287</v>
      </c>
      <c r="V23" s="156"/>
      <c r="Y23" s="1"/>
    </row>
    <row r="24" spans="1:25" ht="16.5" hidden="1" x14ac:dyDescent="0.25">
      <c r="A24" s="262" t="s">
        <v>68</v>
      </c>
      <c r="B24" s="138">
        <v>2510.194332</v>
      </c>
      <c r="C24" s="139">
        <v>4333.1212859999996</v>
      </c>
      <c r="D24" s="135">
        <f t="shared" si="1"/>
        <v>23.865688819515885</v>
      </c>
      <c r="E24" s="138">
        <v>5350.7243000000008</v>
      </c>
      <c r="F24" s="139">
        <v>2165.7369490000001</v>
      </c>
      <c r="G24" s="136">
        <f t="shared" si="0"/>
        <v>11.928307720524247</v>
      </c>
      <c r="H24" s="146">
        <v>181.56280000000004</v>
      </c>
      <c r="V24" s="156"/>
      <c r="Y24" s="1"/>
    </row>
    <row r="25" spans="1:25" ht="16.5" hidden="1" x14ac:dyDescent="0.25">
      <c r="A25" s="262" t="s">
        <v>69</v>
      </c>
      <c r="B25" s="138">
        <v>1948.7327699999996</v>
      </c>
      <c r="C25" s="139">
        <v>2915.0478779999999</v>
      </c>
      <c r="D25" s="135">
        <f t="shared" si="1"/>
        <v>15.752189426504357</v>
      </c>
      <c r="E25" s="138">
        <v>8381.3517790000005</v>
      </c>
      <c r="F25" s="139">
        <v>3307.3283419999998</v>
      </c>
      <c r="G25" s="136">
        <f t="shared" si="0"/>
        <v>17.871974910605768</v>
      </c>
      <c r="H25" s="146">
        <v>185.05667999999997</v>
      </c>
      <c r="V25" s="156"/>
      <c r="Y25" s="1"/>
    </row>
    <row r="26" spans="1:25" ht="16.5" hidden="1" x14ac:dyDescent="0.25">
      <c r="A26" s="262" t="s">
        <v>70</v>
      </c>
      <c r="B26" s="138">
        <v>721.85876000000019</v>
      </c>
      <c r="C26" s="143">
        <v>1289.680008</v>
      </c>
      <c r="D26" s="135">
        <f t="shared" si="1"/>
        <v>6.6793241275241098</v>
      </c>
      <c r="E26" s="141">
        <v>8010.88465</v>
      </c>
      <c r="F26" s="142">
        <v>3610.3282290000002</v>
      </c>
      <c r="G26" s="136">
        <f t="shared" si="0"/>
        <v>18.698089680119388</v>
      </c>
      <c r="H26" s="146">
        <v>193.08540555555555</v>
      </c>
      <c r="V26" s="156"/>
      <c r="Y26" s="1"/>
    </row>
    <row r="27" spans="1:25" ht="16.5" hidden="1" x14ac:dyDescent="0.25">
      <c r="A27" s="262" t="s">
        <v>67</v>
      </c>
      <c r="B27" s="138">
        <v>1156.2000849999999</v>
      </c>
      <c r="C27" s="143">
        <v>2329.2926729999999</v>
      </c>
      <c r="D27" s="135">
        <f t="shared" si="1"/>
        <v>12.398754901281139</v>
      </c>
      <c r="E27" s="141">
        <v>8780.7196800000002</v>
      </c>
      <c r="F27" s="142">
        <v>3669.2607760000001</v>
      </c>
      <c r="G27" s="136">
        <f t="shared" si="0"/>
        <v>19.531364846442653</v>
      </c>
      <c r="H27" s="146">
        <v>187.86504705882351</v>
      </c>
      <c r="V27" s="156"/>
      <c r="Y27" s="1"/>
    </row>
    <row r="28" spans="1:25" ht="16.5" hidden="1" x14ac:dyDescent="0.25">
      <c r="A28" s="262" t="s">
        <v>71</v>
      </c>
      <c r="B28" s="138">
        <v>2606.3356819999995</v>
      </c>
      <c r="C28" s="142">
        <v>5063.3221100000001</v>
      </c>
      <c r="D28" s="135">
        <f t="shared" si="1"/>
        <v>27.228819209509751</v>
      </c>
      <c r="E28" s="141">
        <v>11212.021710000001</v>
      </c>
      <c r="F28" s="142">
        <v>4215.4652900000001</v>
      </c>
      <c r="G28" s="136">
        <f t="shared" si="0"/>
        <v>22.669334435326611</v>
      </c>
      <c r="H28" s="146">
        <v>185.95452380952381</v>
      </c>
      <c r="V28" s="156"/>
      <c r="Y28" s="1"/>
    </row>
    <row r="29" spans="1:25" ht="16.5" hidden="1" x14ac:dyDescent="0.25">
      <c r="A29" s="262" t="s">
        <v>72</v>
      </c>
      <c r="B29" s="138">
        <v>1820.486136</v>
      </c>
      <c r="C29" s="139">
        <v>3826.2261779999999</v>
      </c>
      <c r="D29" s="135">
        <f t="shared" si="1"/>
        <v>20.58785596838943</v>
      </c>
      <c r="E29" s="140">
        <v>9012.2474500000008</v>
      </c>
      <c r="F29" s="139">
        <v>3617.7398039999998</v>
      </c>
      <c r="G29" s="136">
        <f t="shared" si="0"/>
        <v>19.466048934617216</v>
      </c>
      <c r="H29" s="146">
        <v>185.84869565217394</v>
      </c>
      <c r="V29" s="156"/>
      <c r="Y29" s="1"/>
    </row>
    <row r="30" spans="1:25" ht="16.5" hidden="1" x14ac:dyDescent="0.25">
      <c r="A30" s="262" t="s">
        <v>73</v>
      </c>
      <c r="B30" s="138">
        <v>1834.77988</v>
      </c>
      <c r="C30" s="139">
        <v>3223.2007570000001</v>
      </c>
      <c r="D30" s="135">
        <f t="shared" si="1"/>
        <v>17.432708929131259</v>
      </c>
      <c r="E30" s="140">
        <v>4963.6150700000007</v>
      </c>
      <c r="F30" s="139">
        <v>2356.4002839999998</v>
      </c>
      <c r="G30" s="136">
        <f t="shared" si="0"/>
        <v>12.744611139185778</v>
      </c>
      <c r="H30" s="146">
        <v>184.89385499999997</v>
      </c>
      <c r="V30" s="156"/>
      <c r="Y30" s="1"/>
    </row>
    <row r="31" spans="1:25" ht="16.5" hidden="1" x14ac:dyDescent="0.25">
      <c r="A31" s="262" t="s">
        <v>74</v>
      </c>
      <c r="B31" s="141">
        <v>1495.7784999999999</v>
      </c>
      <c r="C31" s="142">
        <v>3451.5524289999998</v>
      </c>
      <c r="D31" s="135">
        <f t="shared" si="1"/>
        <v>18.653840915006008</v>
      </c>
      <c r="E31" s="144">
        <v>6046.8288899999998</v>
      </c>
      <c r="F31" s="142">
        <v>2620.5657590000001</v>
      </c>
      <c r="G31" s="136">
        <f t="shared" si="0"/>
        <v>14.162791318183965</v>
      </c>
      <c r="H31" s="146">
        <v>185.03172857142854</v>
      </c>
      <c r="V31" s="156"/>
      <c r="Y31" s="1"/>
    </row>
    <row r="32" spans="1:25" ht="16.5" hidden="1" x14ac:dyDescent="0.25">
      <c r="A32" s="262" t="s">
        <v>75</v>
      </c>
      <c r="B32" s="141">
        <v>1551.3096399999999</v>
      </c>
      <c r="C32" s="142">
        <v>3290.1923430000002</v>
      </c>
      <c r="D32" s="135">
        <f t="shared" si="1"/>
        <v>17.839024216876023</v>
      </c>
      <c r="E32" s="144">
        <v>5122.3270400000001</v>
      </c>
      <c r="F32" s="142">
        <v>2186.7025840000001</v>
      </c>
      <c r="G32" s="136">
        <f t="shared" si="0"/>
        <v>11.856036451508263</v>
      </c>
      <c r="H32" s="146">
        <v>184.43790999999999</v>
      </c>
      <c r="V32" s="156"/>
      <c r="Y32" s="1"/>
    </row>
    <row r="33" spans="1:25" ht="16.5" hidden="1" x14ac:dyDescent="0.25">
      <c r="A33" s="262" t="s">
        <v>76</v>
      </c>
      <c r="B33" s="141">
        <v>1206.47083</v>
      </c>
      <c r="C33" s="142">
        <v>2249.3323970000001</v>
      </c>
      <c r="D33" s="135">
        <f t="shared" si="1"/>
        <v>12.172489352675116</v>
      </c>
      <c r="E33" s="144">
        <v>4579.0363500000003</v>
      </c>
      <c r="F33" s="142">
        <v>1991.885415</v>
      </c>
      <c r="G33" s="136">
        <f t="shared" si="0"/>
        <v>10.779289018454641</v>
      </c>
      <c r="H33" s="146">
        <v>184.78820000000002</v>
      </c>
      <c r="V33" s="156"/>
      <c r="Y33" s="1"/>
    </row>
    <row r="34" spans="1:25" ht="16.5" hidden="1" x14ac:dyDescent="0.25">
      <c r="A34" s="262" t="s">
        <v>77</v>
      </c>
      <c r="B34" s="141">
        <v>1928.3109800000002</v>
      </c>
      <c r="C34" s="142">
        <v>3106.5260880000001</v>
      </c>
      <c r="D34" s="135">
        <f t="shared" si="1"/>
        <v>16.596268282828984</v>
      </c>
      <c r="E34" s="144">
        <v>6489.9308499999997</v>
      </c>
      <c r="F34" s="142">
        <v>2478.0236890000001</v>
      </c>
      <c r="G34" s="136">
        <f t="shared" si="0"/>
        <v>13.238564489354314</v>
      </c>
      <c r="H34" s="146">
        <v>187.18220476190476</v>
      </c>
      <c r="V34" s="156"/>
      <c r="Y34" s="1"/>
    </row>
    <row r="35" spans="1:25" ht="16.5" x14ac:dyDescent="0.2">
      <c r="A35" s="176">
        <v>2021</v>
      </c>
      <c r="B35" s="177">
        <f>SUM(B36:B47)</f>
        <v>26749.257730000001</v>
      </c>
      <c r="C35" s="178">
        <f>SUM(C36:C47)</f>
        <v>63222.485357000005</v>
      </c>
      <c r="D35" s="179">
        <v>317.88876015787105</v>
      </c>
      <c r="E35" s="177">
        <f>SUM(E36:E47)</f>
        <v>56176.253699999994</v>
      </c>
      <c r="F35" s="178">
        <f>SUM(F36:F47)</f>
        <v>25080.017694999999</v>
      </c>
      <c r="G35" s="179">
        <v>126.10475030808452</v>
      </c>
      <c r="H35" s="180">
        <v>198.88241825726155</v>
      </c>
      <c r="Y35" s="1"/>
    </row>
    <row r="36" spans="1:25" ht="16.5" hidden="1" x14ac:dyDescent="0.25">
      <c r="A36" s="262" t="s">
        <v>78</v>
      </c>
      <c r="B36" s="173">
        <v>1924.63266</v>
      </c>
      <c r="C36" s="174">
        <v>3681.2848020000001</v>
      </c>
      <c r="D36" s="135">
        <f t="shared" si="1"/>
        <v>19.325160979573017</v>
      </c>
      <c r="E36" s="173">
        <v>4957.19866</v>
      </c>
      <c r="F36" s="174">
        <v>2329.362607</v>
      </c>
      <c r="G36" s="136">
        <f t="shared" si="0"/>
        <v>12.228151251871784</v>
      </c>
      <c r="H36" s="175">
        <v>190.49180526315786</v>
      </c>
      <c r="J36" s="312"/>
      <c r="Y36" s="1"/>
    </row>
    <row r="37" spans="1:25" ht="16.5" hidden="1" x14ac:dyDescent="0.25">
      <c r="A37" s="262" t="s">
        <v>68</v>
      </c>
      <c r="B37" s="173">
        <v>1864.4339399999999</v>
      </c>
      <c r="C37" s="174">
        <v>3262.3541930000001</v>
      </c>
      <c r="D37" s="135">
        <f t="shared" si="1"/>
        <v>16.810495884701155</v>
      </c>
      <c r="E37" s="173">
        <v>2884.1010200000001</v>
      </c>
      <c r="F37" s="174">
        <v>1090.583918</v>
      </c>
      <c r="G37" s="136">
        <f t="shared" si="0"/>
        <v>5.6196401067663784</v>
      </c>
      <c r="H37" s="175">
        <v>194.06650555555552</v>
      </c>
      <c r="J37" s="312"/>
      <c r="Y37" s="1"/>
    </row>
    <row r="38" spans="1:25" ht="16.5" hidden="1" x14ac:dyDescent="0.25">
      <c r="A38" s="262" t="s">
        <v>69</v>
      </c>
      <c r="B38" s="173">
        <v>2908.2341000000001</v>
      </c>
      <c r="C38" s="174">
        <v>5705.755725</v>
      </c>
      <c r="D38" s="135">
        <f t="shared" si="1"/>
        <v>28.965794787345942</v>
      </c>
      <c r="E38" s="173">
        <v>3699.4835800000001</v>
      </c>
      <c r="F38" s="174">
        <v>1440.625583</v>
      </c>
      <c r="G38" s="136">
        <f>+F38/H38</f>
        <v>7.313468541904431</v>
      </c>
      <c r="H38" s="175">
        <v>196.98253636363634</v>
      </c>
      <c r="J38" s="312"/>
      <c r="Y38" s="1"/>
    </row>
    <row r="39" spans="1:25" ht="16.5" hidden="1" x14ac:dyDescent="0.25">
      <c r="A39" s="262" t="s">
        <v>70</v>
      </c>
      <c r="B39" s="173">
        <v>2006.39544</v>
      </c>
      <c r="C39" s="174">
        <v>4432.8074489999999</v>
      </c>
      <c r="D39" s="135">
        <f t="shared" si="1"/>
        <v>22.453343587492935</v>
      </c>
      <c r="E39" s="173">
        <v>3744.7529900000004</v>
      </c>
      <c r="F39" s="174">
        <v>1678.705035</v>
      </c>
      <c r="G39" s="136">
        <f t="shared" ref="G39:G47" si="2">+F39/H39</f>
        <v>8.5030855426423813</v>
      </c>
      <c r="H39" s="175">
        <v>197.42304444444446</v>
      </c>
      <c r="J39" s="312"/>
      <c r="Y39" s="1"/>
    </row>
    <row r="40" spans="1:25" ht="16.5" hidden="1" x14ac:dyDescent="0.25">
      <c r="A40" s="262" t="s">
        <v>67</v>
      </c>
      <c r="B40" s="230">
        <v>1434.2887299999998</v>
      </c>
      <c r="C40" s="231">
        <v>3619.5536229999998</v>
      </c>
      <c r="D40" s="135">
        <f t="shared" si="1"/>
        <v>18.135424813339498</v>
      </c>
      <c r="E40" s="230">
        <v>4758.2103399999996</v>
      </c>
      <c r="F40" s="231">
        <v>2019.376712</v>
      </c>
      <c r="G40" s="233">
        <f t="shared" si="2"/>
        <v>10.117892520661442</v>
      </c>
      <c r="H40" s="232">
        <v>199.58471666666668</v>
      </c>
      <c r="J40" s="312"/>
      <c r="Y40" s="1"/>
    </row>
    <row r="41" spans="1:25" ht="16.5" hidden="1" x14ac:dyDescent="0.25">
      <c r="A41" s="263" t="s">
        <v>71</v>
      </c>
      <c r="B41" s="230">
        <v>1415.3817400000003</v>
      </c>
      <c r="C41" s="231">
        <v>3611.9662730000005</v>
      </c>
      <c r="D41" s="135">
        <f t="shared" si="1"/>
        <v>18.076456109527211</v>
      </c>
      <c r="E41" s="231">
        <v>4881.7319799999996</v>
      </c>
      <c r="F41" s="231">
        <v>2239.2995980000001</v>
      </c>
      <c r="G41" s="233">
        <f t="shared" si="2"/>
        <v>11.206804781626188</v>
      </c>
      <c r="H41" s="232">
        <v>199.81606190476191</v>
      </c>
      <c r="J41" s="312"/>
    </row>
    <row r="42" spans="1:25" ht="16.5" hidden="1" x14ac:dyDescent="0.25">
      <c r="A42" s="263" t="s">
        <v>72</v>
      </c>
      <c r="B42" s="230">
        <v>3693.1018599999998</v>
      </c>
      <c r="C42" s="231">
        <v>9596.5996539999996</v>
      </c>
      <c r="D42" s="135">
        <f t="shared" si="1"/>
        <v>47.988332173121037</v>
      </c>
      <c r="E42" s="231">
        <v>6291.3518800000002</v>
      </c>
      <c r="F42" s="231">
        <v>3034.7231879999999</v>
      </c>
      <c r="G42" s="233">
        <f t="shared" si="2"/>
        <v>15.175302674892313</v>
      </c>
      <c r="H42" s="232">
        <v>199.97777000000002</v>
      </c>
      <c r="J42" s="312"/>
    </row>
    <row r="43" spans="1:25" ht="16.5" hidden="1" x14ac:dyDescent="0.25">
      <c r="A43" s="264" t="s">
        <v>73</v>
      </c>
      <c r="B43" s="173">
        <v>1752.1751900000002</v>
      </c>
      <c r="C43" s="174">
        <v>4151.6337149999999</v>
      </c>
      <c r="D43" s="135">
        <f t="shared" si="1"/>
        <v>20.706761216630458</v>
      </c>
      <c r="E43" s="174">
        <v>6994.6795900000006</v>
      </c>
      <c r="F43" s="174">
        <v>3014.024128</v>
      </c>
      <c r="G43" s="238">
        <f t="shared" si="2"/>
        <v>15.032799664904648</v>
      </c>
      <c r="H43" s="175">
        <v>200.49652727272726</v>
      </c>
      <c r="J43" s="312"/>
    </row>
    <row r="44" spans="1:25" ht="16.5" hidden="1" x14ac:dyDescent="0.25">
      <c r="A44" s="264" t="s">
        <v>74</v>
      </c>
      <c r="B44" s="173">
        <v>1968.3961600000002</v>
      </c>
      <c r="C44" s="174">
        <v>5044.0973039999999</v>
      </c>
      <c r="D44" s="135">
        <f t="shared" si="1"/>
        <v>24.972528929007684</v>
      </c>
      <c r="E44" s="174">
        <v>4255.5070300000007</v>
      </c>
      <c r="F44" s="174">
        <v>1961.844687</v>
      </c>
      <c r="G44" s="238">
        <f t="shared" si="2"/>
        <v>9.7127831299916423</v>
      </c>
      <c r="H44" s="175">
        <v>201.98584285714284</v>
      </c>
      <c r="J44" s="312"/>
    </row>
    <row r="45" spans="1:25" ht="16.5" hidden="1" x14ac:dyDescent="0.25">
      <c r="A45" s="264" t="s">
        <v>75</v>
      </c>
      <c r="B45" s="173">
        <v>2103.8958700000003</v>
      </c>
      <c r="C45" s="174">
        <v>5625.9136269999999</v>
      </c>
      <c r="D45" s="241">
        <v>27.977106890997508</v>
      </c>
      <c r="E45" s="174">
        <v>5555.378819999999</v>
      </c>
      <c r="F45" s="174">
        <v>2203.7120199999999</v>
      </c>
      <c r="G45" s="238">
        <v>10.958839901954299</v>
      </c>
      <c r="H45" s="175">
        <v>201.08985789473684</v>
      </c>
      <c r="J45" s="312"/>
    </row>
    <row r="46" spans="1:25" ht="16.5" hidden="1" x14ac:dyDescent="0.25">
      <c r="A46" s="264" t="s">
        <v>76</v>
      </c>
      <c r="B46" s="173">
        <v>3157.5695900000001</v>
      </c>
      <c r="C46" s="174">
        <v>8164.4946680000003</v>
      </c>
      <c r="D46" s="241">
        <v>40.446691221202066</v>
      </c>
      <c r="E46" s="174">
        <v>4224.0646400000005</v>
      </c>
      <c r="F46" s="174">
        <v>1937.068984</v>
      </c>
      <c r="G46" s="238">
        <v>9.5961886504860647</v>
      </c>
      <c r="H46" s="175">
        <v>201.85815999999997</v>
      </c>
      <c r="J46" s="312"/>
    </row>
    <row r="47" spans="1:25" ht="16.5" hidden="1" x14ac:dyDescent="0.25">
      <c r="A47" s="264" t="s">
        <v>77</v>
      </c>
      <c r="B47" s="173">
        <v>2520.7524499999995</v>
      </c>
      <c r="C47" s="174">
        <v>6326.024324</v>
      </c>
      <c r="D47" s="241">
        <f t="shared" si="1"/>
        <v>31.410409899761163</v>
      </c>
      <c r="E47" s="174">
        <v>3929.7931699999999</v>
      </c>
      <c r="F47" s="174">
        <v>2130.6912349999998</v>
      </c>
      <c r="G47" s="238">
        <f t="shared" si="2"/>
        <v>10.579454272294122</v>
      </c>
      <c r="H47" s="175">
        <v>201.39897391304345</v>
      </c>
      <c r="J47" s="312"/>
    </row>
    <row r="48" spans="1:25" ht="19.899999999999999" customHeight="1" x14ac:dyDescent="0.2">
      <c r="A48" s="176">
        <v>2022</v>
      </c>
      <c r="B48" s="177">
        <f t="shared" ref="B48:G48" si="3">SUM(B49:B60)</f>
        <v>25729.91779</v>
      </c>
      <c r="C48" s="178">
        <f t="shared" si="3"/>
        <v>97242.840004999991</v>
      </c>
      <c r="D48" s="179">
        <f t="shared" si="3"/>
        <v>302.180355898014</v>
      </c>
      <c r="E48" s="177">
        <f t="shared" si="3"/>
        <v>41736.698849999993</v>
      </c>
      <c r="F48" s="178">
        <f t="shared" si="3"/>
        <v>21664.171259999999</v>
      </c>
      <c r="G48" s="178">
        <f t="shared" si="3"/>
        <v>70.332682328438111</v>
      </c>
      <c r="H48" s="180">
        <v>324.55059916666653</v>
      </c>
      <c r="I48" s="1"/>
      <c r="J48" s="313"/>
      <c r="Y48" s="1"/>
    </row>
    <row r="49" spans="1:25" ht="16.5" x14ac:dyDescent="0.25">
      <c r="A49" s="262" t="s">
        <v>78</v>
      </c>
      <c r="B49" s="230">
        <v>2313.8625099999999</v>
      </c>
      <c r="C49" s="231">
        <v>5487.952147</v>
      </c>
      <c r="D49" s="135">
        <f>+C49/H49</f>
        <v>27.240270200433212</v>
      </c>
      <c r="E49" s="230">
        <v>3340.7025899999999</v>
      </c>
      <c r="F49" s="231">
        <v>1784.482219</v>
      </c>
      <c r="G49" s="136">
        <f>+F49/H49</f>
        <v>8.8575440367134508</v>
      </c>
      <c r="H49" s="232">
        <v>201.46467368421048</v>
      </c>
      <c r="I49" s="297"/>
      <c r="J49" s="298"/>
      <c r="K49" s="300"/>
      <c r="Y49" s="1"/>
    </row>
    <row r="50" spans="1:25" ht="16.5" x14ac:dyDescent="0.25">
      <c r="A50" s="262" t="s">
        <v>68</v>
      </c>
      <c r="B50" s="230">
        <v>1998.9848900000002</v>
      </c>
      <c r="C50" s="231">
        <v>4849.5498280000002</v>
      </c>
      <c r="D50" s="135">
        <f>+C50/H50</f>
        <v>24.03906600798469</v>
      </c>
      <c r="E50" s="230">
        <v>4045.4463900000001</v>
      </c>
      <c r="F50" s="231">
        <v>1679.229327</v>
      </c>
      <c r="G50" s="136">
        <f t="shared" ref="G50:G56" si="4">+F50/H50</f>
        <v>8.3238869721943818</v>
      </c>
      <c r="H50" s="232">
        <v>201.73619999999997</v>
      </c>
      <c r="I50" s="297"/>
      <c r="J50" s="298"/>
      <c r="K50" s="300"/>
      <c r="Y50" s="1"/>
    </row>
    <row r="51" spans="1:25" ht="16.5" x14ac:dyDescent="0.25">
      <c r="A51" s="262" t="s">
        <v>69</v>
      </c>
      <c r="B51" s="230">
        <v>2313.59962</v>
      </c>
      <c r="C51" s="231">
        <v>6776.6994020000002</v>
      </c>
      <c r="D51" s="135">
        <f>+C51/H51</f>
        <v>26.491344141151366</v>
      </c>
      <c r="E51" s="230">
        <v>3045.4836400000008</v>
      </c>
      <c r="F51" s="231">
        <v>1704.272469</v>
      </c>
      <c r="G51" s="136">
        <f>+F51/H51</f>
        <v>6.6623094530715212</v>
      </c>
      <c r="H51" s="232">
        <v>255.8080619047619</v>
      </c>
      <c r="I51" s="297"/>
      <c r="J51" s="298"/>
      <c r="K51" s="300"/>
      <c r="Y51" s="1"/>
    </row>
    <row r="52" spans="1:25" ht="16.5" x14ac:dyDescent="0.25">
      <c r="A52" s="262" t="s">
        <v>70</v>
      </c>
      <c r="B52" s="230">
        <v>2165.2629399999996</v>
      </c>
      <c r="C52" s="231">
        <v>7671.3349859999998</v>
      </c>
      <c r="D52" s="135">
        <f>+C52/H52</f>
        <v>24.014915413024834</v>
      </c>
      <c r="E52" s="230">
        <v>3747.6227799999997</v>
      </c>
      <c r="F52" s="231">
        <v>2349.6831050000001</v>
      </c>
      <c r="G52" s="136">
        <f t="shared" si="4"/>
        <v>7.3556220810285646</v>
      </c>
      <c r="H52" s="232">
        <v>319.44043333333337</v>
      </c>
      <c r="I52" s="297"/>
      <c r="J52" s="298"/>
      <c r="K52" s="300"/>
      <c r="Y52" s="1"/>
    </row>
    <row r="53" spans="1:25" ht="16.5" x14ac:dyDescent="0.25">
      <c r="A53" s="262" t="s">
        <v>67</v>
      </c>
      <c r="B53" s="230">
        <v>1682.6570299999998</v>
      </c>
      <c r="C53" s="231">
        <v>6800.0197519999992</v>
      </c>
      <c r="D53" s="135">
        <f>+C53/H53</f>
        <v>18.944776560206321</v>
      </c>
      <c r="E53" s="230">
        <v>3502.3157799999999</v>
      </c>
      <c r="F53" s="231">
        <v>2487.2993369999999</v>
      </c>
      <c r="G53" s="136">
        <f t="shared" si="4"/>
        <v>6.9295872506774936</v>
      </c>
      <c r="H53" s="232">
        <v>358.93903157894738</v>
      </c>
      <c r="I53" s="297"/>
      <c r="J53" s="298"/>
      <c r="K53" s="300"/>
      <c r="Y53" s="1"/>
    </row>
    <row r="54" spans="1:25" ht="16.5" x14ac:dyDescent="0.25">
      <c r="A54" s="262" t="s">
        <v>71</v>
      </c>
      <c r="B54" s="230">
        <v>3570.7707300000002</v>
      </c>
      <c r="C54" s="231">
        <v>14253.221842000001</v>
      </c>
      <c r="D54" s="135">
        <v>39.565597050613619</v>
      </c>
      <c r="E54" s="230">
        <v>3371.2517800000001</v>
      </c>
      <c r="F54" s="231">
        <v>2039.7636030000001</v>
      </c>
      <c r="G54" s="136">
        <f t="shared" si="4"/>
        <v>5.6621910252595509</v>
      </c>
      <c r="H54" s="232">
        <v>360.24280952380951</v>
      </c>
      <c r="I54" s="297"/>
      <c r="J54" s="298"/>
      <c r="K54" s="300"/>
      <c r="Y54" s="1"/>
    </row>
    <row r="55" spans="1:25" ht="16.5" x14ac:dyDescent="0.25">
      <c r="A55" s="262" t="s">
        <v>72</v>
      </c>
      <c r="B55" s="230">
        <v>1954.7840799999999</v>
      </c>
      <c r="C55" s="231">
        <v>8432.6931970000005</v>
      </c>
      <c r="D55" s="135">
        <f>+C55/H55</f>
        <v>23.367519830623792</v>
      </c>
      <c r="E55" s="230">
        <v>2929.4122399999997</v>
      </c>
      <c r="F55" s="231">
        <v>1451.91337</v>
      </c>
      <c r="G55" s="136">
        <f t="shared" si="4"/>
        <v>4.0233426822516014</v>
      </c>
      <c r="H55" s="232">
        <v>360.87241000000006</v>
      </c>
      <c r="I55" s="297"/>
      <c r="J55" s="298"/>
      <c r="K55" s="300"/>
      <c r="Y55" s="1"/>
    </row>
    <row r="56" spans="1:25" ht="16.5" x14ac:dyDescent="0.25">
      <c r="A56" s="262" t="s">
        <v>73</v>
      </c>
      <c r="B56" s="230">
        <v>1953.5392599999998</v>
      </c>
      <c r="C56" s="231">
        <v>10096.897547</v>
      </c>
      <c r="D56" s="135">
        <f>+C56/H56</f>
        <v>27.969378755156743</v>
      </c>
      <c r="E56" s="230">
        <v>2776.7185800000002</v>
      </c>
      <c r="F56" s="231">
        <v>1430.35798</v>
      </c>
      <c r="G56" s="136">
        <f t="shared" si="4"/>
        <v>3.9622293790598677</v>
      </c>
      <c r="H56" s="232">
        <v>360.99827727272725</v>
      </c>
      <c r="I56" s="297"/>
      <c r="J56" s="298"/>
      <c r="K56" s="300"/>
      <c r="Y56" s="1"/>
    </row>
    <row r="57" spans="1:25" ht="16.5" x14ac:dyDescent="0.25">
      <c r="A57" s="262" t="s">
        <v>74</v>
      </c>
      <c r="B57" s="230">
        <v>1448.5294200000005</v>
      </c>
      <c r="C57" s="231">
        <v>6821.3274789999996</v>
      </c>
      <c r="D57" s="135">
        <v>18.823552765418714</v>
      </c>
      <c r="E57" s="230">
        <v>3227.8880899999999</v>
      </c>
      <c r="F57" s="231">
        <v>1409.21488</v>
      </c>
      <c r="G57" s="136">
        <v>3.8887490350165614</v>
      </c>
      <c r="H57" s="232">
        <v>362.38257272727253</v>
      </c>
      <c r="I57" s="297"/>
      <c r="J57" s="298"/>
      <c r="K57" s="300"/>
      <c r="Y57" s="1"/>
    </row>
    <row r="58" spans="1:25" ht="16.5" x14ac:dyDescent="0.25">
      <c r="A58" s="262" t="s">
        <v>75</v>
      </c>
      <c r="B58" s="230">
        <v>1925.0779199999999</v>
      </c>
      <c r="C58" s="231">
        <v>7990.0120850000003</v>
      </c>
      <c r="D58" s="135">
        <v>22.002056519590361</v>
      </c>
      <c r="E58" s="230">
        <v>3580.7670799999996</v>
      </c>
      <c r="F58" s="231">
        <v>1651.286212</v>
      </c>
      <c r="G58" s="136">
        <v>4.5471386250655801</v>
      </c>
      <c r="H58" s="232">
        <v>363.14842105263165</v>
      </c>
      <c r="I58" s="297"/>
      <c r="J58" s="298"/>
      <c r="K58" s="300"/>
      <c r="Y58" s="1"/>
    </row>
    <row r="59" spans="1:25" ht="16.5" x14ac:dyDescent="0.25">
      <c r="A59" s="262" t="s">
        <v>76</v>
      </c>
      <c r="B59" s="230">
        <v>2369.2345799999998</v>
      </c>
      <c r="C59" s="231">
        <v>9330.6378440000008</v>
      </c>
      <c r="D59" s="135">
        <v>25.676364005228486</v>
      </c>
      <c r="E59" s="230">
        <v>4871.6840200000006</v>
      </c>
      <c r="F59" s="231">
        <v>2234.6483170000001</v>
      </c>
      <c r="G59" s="136">
        <v>6.1493806286629695</v>
      </c>
      <c r="H59" s="232">
        <v>363.39404761904763</v>
      </c>
      <c r="I59" s="297"/>
      <c r="J59" s="298"/>
      <c r="K59" s="300"/>
      <c r="Y59" s="1"/>
    </row>
    <row r="60" spans="1:25" ht="16.5" x14ac:dyDescent="0.25">
      <c r="A60" s="262" t="s">
        <v>77</v>
      </c>
      <c r="B60" s="230">
        <v>2033.6148099999998</v>
      </c>
      <c r="C60" s="231">
        <v>8732.4938959999999</v>
      </c>
      <c r="D60" s="135">
        <f>+C60/H60</f>
        <v>24.045514648581825</v>
      </c>
      <c r="E60" s="230">
        <v>3297.4058799999998</v>
      </c>
      <c r="F60" s="231">
        <v>1442.0204409999999</v>
      </c>
      <c r="G60" s="136">
        <f>+F60/H60</f>
        <v>3.9707011594365644</v>
      </c>
      <c r="H60" s="232">
        <v>363.16518999999994</v>
      </c>
      <c r="I60" s="297"/>
      <c r="J60" s="298"/>
      <c r="K60" s="300"/>
      <c r="Y60" s="1"/>
    </row>
    <row r="61" spans="1:25" ht="19.899999999999999" customHeight="1" x14ac:dyDescent="0.2">
      <c r="A61" s="176">
        <v>2023</v>
      </c>
      <c r="B61" s="177">
        <f t="shared" ref="B61:G61" si="5">SUM(B62:B73)</f>
        <v>24503.15367</v>
      </c>
      <c r="C61" s="178">
        <f t="shared" si="5"/>
        <v>99118.048064846007</v>
      </c>
      <c r="D61" s="178">
        <f t="shared" si="5"/>
        <v>302.66354860267177</v>
      </c>
      <c r="E61" s="177">
        <f t="shared" si="5"/>
        <v>48808.174154999993</v>
      </c>
      <c r="F61" s="178">
        <f t="shared" si="5"/>
        <v>26733.741278000001</v>
      </c>
      <c r="G61" s="178">
        <f t="shared" si="5"/>
        <v>82.171317654175255</v>
      </c>
      <c r="H61" s="180">
        <v>327.53305661157032</v>
      </c>
      <c r="I61" s="1"/>
      <c r="J61" s="1"/>
      <c r="Y61" s="1"/>
    </row>
    <row r="62" spans="1:25" ht="16.5" x14ac:dyDescent="0.25">
      <c r="A62" s="262" t="s">
        <v>78</v>
      </c>
      <c r="B62" s="230">
        <v>2033.5558600000004</v>
      </c>
      <c r="C62" s="231">
        <v>8639.1112830000002</v>
      </c>
      <c r="D62" s="135">
        <f>+C62/H62</f>
        <v>23.837109251757152</v>
      </c>
      <c r="E62" s="230">
        <v>2808.19166</v>
      </c>
      <c r="F62" s="231">
        <v>1517.7214719999999</v>
      </c>
      <c r="G62" s="136">
        <f>+F62/H62</f>
        <v>4.187709980422726</v>
      </c>
      <c r="H62" s="232">
        <v>362.422775</v>
      </c>
      <c r="I62" s="297"/>
      <c r="J62" s="311"/>
      <c r="K62" s="300"/>
      <c r="Y62" s="1"/>
    </row>
    <row r="63" spans="1:25" ht="16.5" x14ac:dyDescent="0.25">
      <c r="A63" s="262" t="s">
        <v>68</v>
      </c>
      <c r="B63" s="230">
        <v>2095.6995999999999</v>
      </c>
      <c r="C63" s="231">
        <v>8225.757764</v>
      </c>
      <c r="D63" s="135">
        <f>+C63/H63</f>
        <v>22.724555739602131</v>
      </c>
      <c r="E63" s="230">
        <v>2921.8431499999992</v>
      </c>
      <c r="F63" s="231">
        <v>1513.7601239999999</v>
      </c>
      <c r="G63" s="136">
        <f>+F63/H63</f>
        <v>4.181927951340171</v>
      </c>
      <c r="H63" s="232">
        <v>361.97661499999998</v>
      </c>
      <c r="I63" s="297"/>
      <c r="J63" s="311"/>
      <c r="K63" s="300"/>
      <c r="Y63" s="1"/>
    </row>
    <row r="64" spans="1:25" ht="16.5" x14ac:dyDescent="0.25">
      <c r="A64" s="262" t="s">
        <v>69</v>
      </c>
      <c r="B64" s="230">
        <v>2374.04529</v>
      </c>
      <c r="C64" s="231">
        <v>9625.1503940000002</v>
      </c>
      <c r="D64" s="135">
        <f>+C64/H64</f>
        <v>29.213966155759291</v>
      </c>
      <c r="E64" s="230">
        <v>2941.5348099999997</v>
      </c>
      <c r="F64" s="231">
        <v>1236.869778</v>
      </c>
      <c r="G64" s="136">
        <f>+F64/H64</f>
        <v>3.7541098429067836</v>
      </c>
      <c r="H64" s="232">
        <v>329.47085454545453</v>
      </c>
      <c r="I64" s="297"/>
      <c r="J64" s="311"/>
      <c r="K64" s="300"/>
      <c r="Y64" s="1"/>
    </row>
    <row r="65" spans="1:25" ht="16.5" x14ac:dyDescent="0.25">
      <c r="A65" s="262" t="s">
        <v>70</v>
      </c>
      <c r="B65" s="230">
        <v>2470.8996199999997</v>
      </c>
      <c r="C65" s="231">
        <v>9216.8868039999998</v>
      </c>
      <c r="D65" s="135">
        <v>28.675134988311886</v>
      </c>
      <c r="E65" s="230">
        <v>2451.1460999999999</v>
      </c>
      <c r="F65" s="231">
        <v>1022.3878110000001</v>
      </c>
      <c r="G65" s="136">
        <v>3.180803791374164</v>
      </c>
      <c r="H65" s="232">
        <v>321.42435625000002</v>
      </c>
      <c r="I65" s="297"/>
      <c r="J65" s="311"/>
      <c r="K65" s="300"/>
      <c r="Y65" s="1"/>
    </row>
    <row r="66" spans="1:25" ht="16.5" x14ac:dyDescent="0.25">
      <c r="A66" s="262" t="s">
        <v>67</v>
      </c>
      <c r="B66" s="230">
        <v>2137.8016750000002</v>
      </c>
      <c r="C66" s="231">
        <v>8126.3468059999996</v>
      </c>
      <c r="D66" s="135">
        <f t="shared" ref="D66:D73" si="6">+C66/H66</f>
        <v>26.200173291813027</v>
      </c>
      <c r="E66" s="230">
        <v>4708.3243350000002</v>
      </c>
      <c r="F66" s="231">
        <v>1902.0330280000001</v>
      </c>
      <c r="G66" s="136">
        <f t="shared" ref="G66:G73" si="7">+F66/H66</f>
        <v>6.1323490284167752</v>
      </c>
      <c r="H66" s="232">
        <v>310.16385714285724</v>
      </c>
      <c r="I66" s="297"/>
      <c r="J66" s="311"/>
      <c r="K66" s="300"/>
      <c r="Y66" s="1"/>
    </row>
    <row r="67" spans="1:25" ht="16.5" x14ac:dyDescent="0.25">
      <c r="A67" s="262" t="s">
        <v>71</v>
      </c>
      <c r="B67" s="230">
        <v>1576.48714</v>
      </c>
      <c r="C67" s="231">
        <v>6401.2040710000001</v>
      </c>
      <c r="D67" s="135">
        <f t="shared" si="6"/>
        <v>21.248021989557735</v>
      </c>
      <c r="E67" s="230">
        <v>5354.0230599999995</v>
      </c>
      <c r="F67" s="231">
        <v>1936.439069</v>
      </c>
      <c r="G67" s="136">
        <f t="shared" si="7"/>
        <v>6.4277750659373885</v>
      </c>
      <c r="H67" s="232">
        <v>301.26117499999998</v>
      </c>
      <c r="I67" s="297"/>
      <c r="J67" s="311"/>
      <c r="K67" s="300"/>
      <c r="Y67" s="1"/>
    </row>
    <row r="68" spans="1:25" ht="16.5" x14ac:dyDescent="0.25">
      <c r="A68" s="262" t="s">
        <v>72</v>
      </c>
      <c r="B68" s="230">
        <v>1496.5533000000003</v>
      </c>
      <c r="C68" s="231">
        <v>6579.4642979999999</v>
      </c>
      <c r="D68" s="135">
        <f t="shared" si="6"/>
        <v>20.606524440944185</v>
      </c>
      <c r="E68" s="230">
        <v>4874.1109000000006</v>
      </c>
      <c r="F68" s="231">
        <v>2423.3148209999999</v>
      </c>
      <c r="G68" s="136">
        <f t="shared" si="7"/>
        <v>7.5896902582506849</v>
      </c>
      <c r="H68" s="232">
        <v>319.29034499999995</v>
      </c>
      <c r="I68" s="297"/>
      <c r="J68" s="311"/>
      <c r="K68" s="300"/>
      <c r="Y68" s="1"/>
    </row>
    <row r="69" spans="1:25" ht="16.5" x14ac:dyDescent="0.25">
      <c r="A69" s="262" t="s">
        <v>73</v>
      </c>
      <c r="B69" s="230">
        <v>1517.6723649999997</v>
      </c>
      <c r="C69" s="231">
        <v>6523.00227</v>
      </c>
      <c r="D69" s="315">
        <f t="shared" si="6"/>
        <v>20.284455493025458</v>
      </c>
      <c r="E69" s="230">
        <v>5321.5120399999996</v>
      </c>
      <c r="F69" s="231">
        <v>3239.1160239999999</v>
      </c>
      <c r="G69" s="316">
        <f t="shared" si="7"/>
        <v>10.072617194654692</v>
      </c>
      <c r="H69" s="232">
        <v>321.57640476190488</v>
      </c>
      <c r="I69" s="297"/>
      <c r="J69" s="311"/>
      <c r="K69" s="300"/>
      <c r="Y69" s="1"/>
    </row>
    <row r="70" spans="1:25" ht="16.5" x14ac:dyDescent="0.25">
      <c r="A70" s="262" t="s">
        <v>74</v>
      </c>
      <c r="B70" s="230">
        <v>2188.0308899999995</v>
      </c>
      <c r="C70" s="231">
        <v>9303.7722780000004</v>
      </c>
      <c r="D70" s="315">
        <f t="shared" si="6"/>
        <v>28.824837842784362</v>
      </c>
      <c r="E70" s="230">
        <v>3031.8431099999993</v>
      </c>
      <c r="F70" s="231">
        <v>2160.5218839999998</v>
      </c>
      <c r="G70" s="316">
        <f t="shared" si="7"/>
        <v>6.6937034894274481</v>
      </c>
      <c r="H70" s="232">
        <v>322.76928421052634</v>
      </c>
      <c r="I70" s="297"/>
      <c r="J70" s="311"/>
      <c r="K70" s="300"/>
      <c r="Y70" s="1"/>
    </row>
    <row r="71" spans="1:25" ht="16.5" x14ac:dyDescent="0.25">
      <c r="A71" s="262" t="s">
        <v>75</v>
      </c>
      <c r="B71" s="230">
        <v>1931.1593</v>
      </c>
      <c r="C71" s="231">
        <v>7943.8813280000004</v>
      </c>
      <c r="D71" s="315">
        <f t="shared" si="6"/>
        <v>24.463014027263824</v>
      </c>
      <c r="E71" s="230">
        <v>5184.0512099999996</v>
      </c>
      <c r="F71" s="231">
        <v>3450.5076020000001</v>
      </c>
      <c r="G71" s="316">
        <f t="shared" si="7"/>
        <v>10.6257649609373</v>
      </c>
      <c r="H71" s="232">
        <v>324.73027727272734</v>
      </c>
      <c r="I71" s="297"/>
      <c r="J71" s="311"/>
      <c r="K71" s="300"/>
      <c r="Y71" s="1"/>
    </row>
    <row r="72" spans="1:25" ht="16.5" x14ac:dyDescent="0.25">
      <c r="A72" s="262" t="s">
        <v>76</v>
      </c>
      <c r="B72" s="230">
        <v>2539.1625299999996</v>
      </c>
      <c r="C72" s="231">
        <v>9690.3369718459999</v>
      </c>
      <c r="D72" s="315">
        <f t="shared" si="6"/>
        <v>29.521206087883005</v>
      </c>
      <c r="E72" s="230">
        <v>5249.6663699999999</v>
      </c>
      <c r="F72" s="231">
        <v>3661.5109940000002</v>
      </c>
      <c r="G72" s="316">
        <f t="shared" si="7"/>
        <v>11.154640025519351</v>
      </c>
      <c r="H72" s="232">
        <v>328.25003636363635</v>
      </c>
      <c r="I72" s="297"/>
      <c r="J72" s="311"/>
      <c r="K72" s="300"/>
      <c r="Y72" s="1"/>
    </row>
    <row r="73" spans="1:25" ht="16.5" x14ac:dyDescent="0.25">
      <c r="A73" s="262" t="s">
        <v>77</v>
      </c>
      <c r="B73" s="173">
        <v>2142.0861000000004</v>
      </c>
      <c r="C73" s="174">
        <v>8843.1337970000004</v>
      </c>
      <c r="D73" s="373">
        <f t="shared" si="6"/>
        <v>27.064549293969645</v>
      </c>
      <c r="E73" s="173">
        <v>3961.9274099999998</v>
      </c>
      <c r="F73" s="174">
        <v>2669.5586709999998</v>
      </c>
      <c r="G73" s="374">
        <f t="shared" si="7"/>
        <v>8.1702260649877605</v>
      </c>
      <c r="H73" s="175">
        <v>326.74232631578951</v>
      </c>
      <c r="I73" s="297"/>
      <c r="J73" s="311"/>
      <c r="K73" s="300"/>
      <c r="Y73" s="1"/>
    </row>
    <row r="74" spans="1:25" ht="19.899999999999999" customHeight="1" x14ac:dyDescent="0.2">
      <c r="A74" s="176">
        <v>2024</v>
      </c>
      <c r="B74" s="177">
        <f t="shared" ref="B74:G74" si="8">SUM(B75:B85)</f>
        <v>20502.147869999993</v>
      </c>
      <c r="C74" s="178">
        <f t="shared" si="8"/>
        <v>78969.179076049186</v>
      </c>
      <c r="D74" s="179">
        <f t="shared" si="8"/>
        <v>260.23220528637478</v>
      </c>
      <c r="E74" s="177">
        <f t="shared" si="8"/>
        <v>53192.031346999996</v>
      </c>
      <c r="F74" s="178">
        <f t="shared" si="8"/>
        <v>33740.132951000007</v>
      </c>
      <c r="G74" s="179">
        <f t="shared" si="8"/>
        <v>111.50383035075239</v>
      </c>
      <c r="H74" s="180">
        <v>302.11804669421502</v>
      </c>
      <c r="I74" s="1"/>
      <c r="J74" s="1"/>
      <c r="Y74" s="1"/>
    </row>
    <row r="75" spans="1:25" ht="16.5" x14ac:dyDescent="0.25">
      <c r="A75" s="262" t="s">
        <v>78</v>
      </c>
      <c r="B75" s="230">
        <v>2015.8455500000002</v>
      </c>
      <c r="C75" s="231">
        <v>8616.9515869999996</v>
      </c>
      <c r="D75" s="135">
        <f t="shared" ref="D75:D80" si="9">+C75/H75</f>
        <v>26.829826451234688</v>
      </c>
      <c r="E75" s="230">
        <v>4766.2253799999989</v>
      </c>
      <c r="F75" s="231">
        <v>2808.4832590000001</v>
      </c>
      <c r="G75" s="136">
        <f t="shared" ref="G75:G80" si="10">+F75/H75</f>
        <v>8.7445215015304001</v>
      </c>
      <c r="H75" s="232">
        <v>321.170604761905</v>
      </c>
      <c r="I75" s="297"/>
      <c r="J75" s="311"/>
      <c r="K75" s="300"/>
      <c r="Y75" s="1"/>
    </row>
    <row r="76" spans="1:25" ht="16.5" x14ac:dyDescent="0.25">
      <c r="A76" s="262" t="s">
        <v>68</v>
      </c>
      <c r="B76" s="230">
        <v>2034.69037</v>
      </c>
      <c r="C76" s="231">
        <v>7603.1514069506802</v>
      </c>
      <c r="D76" s="135">
        <f t="shared" si="9"/>
        <v>24.323848256730727</v>
      </c>
      <c r="E76" s="230">
        <v>4885.2708899999998</v>
      </c>
      <c r="F76" s="231">
        <v>3503.5349019999999</v>
      </c>
      <c r="G76" s="136">
        <f t="shared" si="10"/>
        <v>11.20843802222611</v>
      </c>
      <c r="H76" s="232">
        <v>312.58011999999997</v>
      </c>
      <c r="I76" s="297"/>
      <c r="J76" s="311"/>
      <c r="K76" s="300"/>
      <c r="Y76" s="1"/>
    </row>
    <row r="77" spans="1:25" ht="16.5" x14ac:dyDescent="0.25">
      <c r="A77" s="262" t="s">
        <v>69</v>
      </c>
      <c r="B77" s="230">
        <v>2064.83907</v>
      </c>
      <c r="C77" s="231">
        <v>7205.2360520000002</v>
      </c>
      <c r="D77" s="135">
        <f t="shared" si="9"/>
        <v>23.572332195227908</v>
      </c>
      <c r="E77" s="230">
        <v>4656.37075</v>
      </c>
      <c r="F77" s="231">
        <v>2981.8891359999998</v>
      </c>
      <c r="G77" s="136">
        <f t="shared" si="10"/>
        <v>9.7554168629384854</v>
      </c>
      <c r="H77" s="232">
        <v>305.66496315789499</v>
      </c>
      <c r="I77" s="297"/>
      <c r="J77" s="311"/>
      <c r="K77" s="300"/>
      <c r="Y77" s="1"/>
    </row>
    <row r="78" spans="1:25" ht="16.5" x14ac:dyDescent="0.25">
      <c r="A78" s="262" t="s">
        <v>70</v>
      </c>
      <c r="B78" s="230">
        <v>2389.9523899999999</v>
      </c>
      <c r="C78" s="231">
        <v>9548.3482270000004</v>
      </c>
      <c r="D78" s="135">
        <f t="shared" si="9"/>
        <v>31.88914129069747</v>
      </c>
      <c r="E78" s="230">
        <v>4348.1899300000005</v>
      </c>
      <c r="F78" s="231">
        <v>2963.4316939999999</v>
      </c>
      <c r="G78" s="136">
        <f t="shared" si="10"/>
        <v>9.8971350592424248</v>
      </c>
      <c r="H78" s="232">
        <v>299.42318421052602</v>
      </c>
      <c r="I78" s="297"/>
      <c r="J78" s="311"/>
      <c r="K78" s="300"/>
      <c r="Y78" s="1"/>
    </row>
    <row r="79" spans="1:25" ht="16.5" x14ac:dyDescent="0.25">
      <c r="A79" s="262" t="s">
        <v>67</v>
      </c>
      <c r="B79" s="230">
        <v>1727.1999899999998</v>
      </c>
      <c r="C79" s="231">
        <v>6365.3064270000004</v>
      </c>
      <c r="D79" s="135">
        <f t="shared" si="9"/>
        <v>21.23947022869304</v>
      </c>
      <c r="E79" s="230">
        <v>4642.9354899999998</v>
      </c>
      <c r="F79" s="231">
        <v>3022.7575390000002</v>
      </c>
      <c r="G79" s="136">
        <f t="shared" si="10"/>
        <v>10.086202368172014</v>
      </c>
      <c r="H79" s="232">
        <v>299.69233499999996</v>
      </c>
      <c r="I79" s="297"/>
      <c r="J79" s="311"/>
      <c r="K79" s="300"/>
      <c r="Y79" s="1"/>
    </row>
    <row r="80" spans="1:25" ht="16.5" x14ac:dyDescent="0.25">
      <c r="A80" s="262" t="s">
        <v>71</v>
      </c>
      <c r="B80" s="230">
        <v>1950.1810599999999</v>
      </c>
      <c r="C80" s="231">
        <v>7767.8433075000003</v>
      </c>
      <c r="D80" s="135">
        <f t="shared" si="9"/>
        <v>25.567921342421936</v>
      </c>
      <c r="E80" s="230">
        <v>7244.7593799999995</v>
      </c>
      <c r="F80" s="231">
        <v>4092.2245090000001</v>
      </c>
      <c r="G80" s="136">
        <f t="shared" si="10"/>
        <v>13.469591264878026</v>
      </c>
      <c r="H80" s="232">
        <v>303.81207777777786</v>
      </c>
      <c r="I80" s="297"/>
      <c r="J80" s="311"/>
      <c r="K80" s="300"/>
      <c r="Y80" s="1"/>
    </row>
    <row r="81" spans="1:25" ht="16.5" x14ac:dyDescent="0.25">
      <c r="A81" s="262" t="s">
        <v>72</v>
      </c>
      <c r="B81" s="230">
        <v>2050.4954299999995</v>
      </c>
      <c r="C81" s="231">
        <v>7931.701380603</v>
      </c>
      <c r="D81" s="135">
        <f>+C81/H81</f>
        <v>26.112086202424063</v>
      </c>
      <c r="E81" s="230">
        <v>4667.6209900000003</v>
      </c>
      <c r="F81" s="231">
        <v>2637.1736080000001</v>
      </c>
      <c r="G81" s="136">
        <f>+F81/H81</f>
        <v>8.681883151987563</v>
      </c>
      <c r="H81" s="232">
        <v>303.75594347826092</v>
      </c>
      <c r="I81" s="297"/>
      <c r="J81" s="311"/>
      <c r="K81" s="300"/>
      <c r="Y81" s="1"/>
    </row>
    <row r="82" spans="1:25" s="64" customFormat="1" ht="16.5" x14ac:dyDescent="0.25">
      <c r="A82" s="262" t="s">
        <v>73</v>
      </c>
      <c r="B82" s="230">
        <v>1302.1203399999999</v>
      </c>
      <c r="C82" s="231">
        <v>5051.6079529999997</v>
      </c>
      <c r="D82" s="135">
        <f>+C82/H82</f>
        <v>16.801265557426575</v>
      </c>
      <c r="E82" s="230">
        <v>4255.8296200000004</v>
      </c>
      <c r="F82" s="231">
        <v>2671.3317010000001</v>
      </c>
      <c r="G82" s="136">
        <f>+F82/H82</f>
        <v>8.8846469714299801</v>
      </c>
      <c r="H82" s="232">
        <v>300.66829999999993</v>
      </c>
      <c r="I82" s="378"/>
      <c r="J82" s="379"/>
      <c r="K82" s="380"/>
      <c r="Y82" s="381"/>
    </row>
    <row r="83" spans="1:25" s="64" customFormat="1" ht="16.5" x14ac:dyDescent="0.25">
      <c r="A83" s="262" t="s">
        <v>74</v>
      </c>
      <c r="B83" s="230">
        <v>1409.5531399999998</v>
      </c>
      <c r="C83" s="231">
        <v>5941.2367957754996</v>
      </c>
      <c r="D83" s="135">
        <f>+C83/H83</f>
        <v>19.728463993171189</v>
      </c>
      <c r="E83" s="230">
        <v>2551.3962900000001</v>
      </c>
      <c r="F83" s="231">
        <v>1797.821649</v>
      </c>
      <c r="G83" s="136">
        <f>+F83/H83</f>
        <v>5.9698444764328809</v>
      </c>
      <c r="H83" s="232">
        <v>301.15049999999997</v>
      </c>
      <c r="I83" s="378"/>
      <c r="J83" s="379"/>
      <c r="K83" s="380"/>
      <c r="Y83" s="381"/>
    </row>
    <row r="84" spans="1:25" s="64" customFormat="1" ht="16.5" x14ac:dyDescent="0.25">
      <c r="A84" s="262" t="s">
        <v>75</v>
      </c>
      <c r="B84" s="230">
        <v>1804.1464599999999</v>
      </c>
      <c r="C84" s="231">
        <v>6679.4371879999999</v>
      </c>
      <c r="D84" s="135">
        <f>+C84/H84</f>
        <v>22.735789942630412</v>
      </c>
      <c r="E84" s="230">
        <v>4627.1221299999997</v>
      </c>
      <c r="F84" s="231">
        <v>2954.6067360000002</v>
      </c>
      <c r="G84" s="136">
        <f>+F84/H84</f>
        <v>10.057032684349704</v>
      </c>
      <c r="H84" s="232">
        <v>293.78513809523804</v>
      </c>
      <c r="I84" s="378"/>
      <c r="J84" s="379"/>
      <c r="K84" s="380"/>
      <c r="Y84" s="381"/>
    </row>
    <row r="85" spans="1:25" s="64" customFormat="1" ht="16.5" x14ac:dyDescent="0.25">
      <c r="A85" s="262" t="s">
        <v>76</v>
      </c>
      <c r="B85" s="230">
        <v>1753.1240699999998</v>
      </c>
      <c r="C85" s="231">
        <v>6258.3587512199992</v>
      </c>
      <c r="D85" s="135">
        <f>+C85/H85</f>
        <v>21.432059825716792</v>
      </c>
      <c r="E85" s="230">
        <v>6546.3104970000004</v>
      </c>
      <c r="F85" s="231">
        <v>4306.8782179999998</v>
      </c>
      <c r="G85" s="136">
        <f>+F85/H85</f>
        <v>14.749117987564809</v>
      </c>
      <c r="H85" s="232">
        <v>292.00920500000001</v>
      </c>
      <c r="I85" s="378"/>
      <c r="J85" s="379"/>
      <c r="K85" s="380"/>
      <c r="Y85" s="381"/>
    </row>
    <row r="86" spans="1:25" ht="19.899999999999999" customHeight="1" x14ac:dyDescent="0.2">
      <c r="A86" s="176">
        <v>2025</v>
      </c>
      <c r="B86" s="177">
        <f t="shared" ref="B86:G86" si="11">SUM(B87:B91)</f>
        <v>9290.2136799999989</v>
      </c>
      <c r="C86" s="178">
        <f t="shared" si="11"/>
        <v>32955.480418717547</v>
      </c>
      <c r="D86" s="179">
        <f t="shared" si="11"/>
        <v>110.81315288478703</v>
      </c>
      <c r="E86" s="177">
        <f t="shared" si="11"/>
        <v>22185.559750000004</v>
      </c>
      <c r="F86" s="178">
        <f t="shared" si="11"/>
        <v>13040.431132000002</v>
      </c>
      <c r="G86" s="179">
        <f t="shared" si="11"/>
        <v>43.872242927716378</v>
      </c>
      <c r="H86" s="180">
        <v>297.37099093106701</v>
      </c>
      <c r="I86" s="1"/>
      <c r="J86" s="1"/>
      <c r="Y86" s="1"/>
    </row>
    <row r="87" spans="1:25" ht="16.5" x14ac:dyDescent="0.25">
      <c r="A87" s="262" t="s">
        <v>78</v>
      </c>
      <c r="B87" s="230">
        <v>1700.7193400000001</v>
      </c>
      <c r="C87" s="231">
        <v>6749.0896910000001</v>
      </c>
      <c r="D87" s="135">
        <f>+C87/H87</f>
        <v>22.787152060742031</v>
      </c>
      <c r="E87" s="230">
        <v>6311.9960999999994</v>
      </c>
      <c r="F87" s="231">
        <v>3491.7753290000001</v>
      </c>
      <c r="G87" s="136">
        <f>+F87/H87</f>
        <v>11.789384795104294</v>
      </c>
      <c r="H87" s="232">
        <v>296.17960476190484</v>
      </c>
      <c r="I87" s="297"/>
      <c r="J87" s="311"/>
      <c r="K87" s="300"/>
      <c r="Y87" s="1"/>
    </row>
    <row r="88" spans="1:25" ht="16.5" x14ac:dyDescent="0.25">
      <c r="A88" s="262" t="s">
        <v>68</v>
      </c>
      <c r="B88" s="230">
        <v>1480.3906500000001</v>
      </c>
      <c r="C88" s="231">
        <v>4982.6214389050001</v>
      </c>
      <c r="D88" s="135">
        <f>+C88/H88</f>
        <v>16.787613775317215</v>
      </c>
      <c r="E88" s="230">
        <v>4149.7752200000004</v>
      </c>
      <c r="F88" s="231">
        <v>2443.7389840000001</v>
      </c>
      <c r="G88" s="136">
        <f>+F88/H88</f>
        <v>8.2335266152778015</v>
      </c>
      <c r="H88" s="232">
        <v>296.80343529411761</v>
      </c>
      <c r="I88" s="297"/>
      <c r="J88" s="311"/>
      <c r="K88" s="300"/>
      <c r="Y88" s="1"/>
    </row>
    <row r="89" spans="1:25" ht="16.5" x14ac:dyDescent="0.25">
      <c r="A89" s="262" t="s">
        <v>69</v>
      </c>
      <c r="B89" s="230">
        <v>1791.0406499999999</v>
      </c>
      <c r="C89" s="231">
        <v>6516.0255918125495</v>
      </c>
      <c r="D89" s="135">
        <f>+C89/H89</f>
        <v>22.020367398195145</v>
      </c>
      <c r="E89" s="230">
        <v>4342.71486</v>
      </c>
      <c r="F89" s="231">
        <v>2564.7210730000002</v>
      </c>
      <c r="G89" s="136">
        <f>+F89/H89</f>
        <v>8.6672618923283622</v>
      </c>
      <c r="H89" s="232">
        <v>295.90903157894735</v>
      </c>
      <c r="I89" s="297"/>
      <c r="J89" s="311"/>
      <c r="K89" s="300"/>
      <c r="Y89" s="1"/>
    </row>
    <row r="90" spans="1:25" ht="16.5" x14ac:dyDescent="0.25">
      <c r="A90" s="262" t="s">
        <v>70</v>
      </c>
      <c r="B90" s="230">
        <v>2761.7226599999999</v>
      </c>
      <c r="C90" s="231">
        <v>9747.0387769999998</v>
      </c>
      <c r="D90" s="135">
        <f>+C90/H90</f>
        <v>32.649984151881029</v>
      </c>
      <c r="E90" s="230">
        <v>3181.6777700000002</v>
      </c>
      <c r="F90" s="231">
        <v>1870.082666</v>
      </c>
      <c r="G90" s="136">
        <f>+F90/H90</f>
        <v>6.2642789060905182</v>
      </c>
      <c r="H90" s="232">
        <v>298.531194736842</v>
      </c>
      <c r="I90" s="297"/>
      <c r="J90" s="311"/>
      <c r="K90" s="300"/>
      <c r="Y90" s="1"/>
    </row>
    <row r="91" spans="1:25" ht="16.5" x14ac:dyDescent="0.25">
      <c r="A91" s="262" t="s">
        <v>67</v>
      </c>
      <c r="B91" s="230">
        <v>1556.3403800000003</v>
      </c>
      <c r="C91" s="231">
        <v>4960.7049200000001</v>
      </c>
      <c r="D91" s="135">
        <f>+C91/H91</f>
        <v>16.568035498651614</v>
      </c>
      <c r="E91" s="230">
        <v>4199.3958000000011</v>
      </c>
      <c r="F91" s="231">
        <v>2670.1130800000001</v>
      </c>
      <c r="G91" s="136">
        <f>+F91/H91</f>
        <v>8.9177907189154073</v>
      </c>
      <c r="H91" s="232">
        <v>299.41418947368419</v>
      </c>
      <c r="I91" s="297"/>
      <c r="J91" s="311"/>
      <c r="K91" s="300"/>
      <c r="Y91" s="1"/>
    </row>
    <row r="92" spans="1:25" ht="16.5" x14ac:dyDescent="0.25">
      <c r="A92" s="412"/>
      <c r="B92" s="413"/>
      <c r="C92" s="413"/>
      <c r="D92" s="414"/>
      <c r="E92" s="413"/>
      <c r="F92" s="413"/>
      <c r="G92" s="415"/>
      <c r="H92" s="416"/>
      <c r="I92" s="297"/>
      <c r="J92" s="311"/>
      <c r="K92" s="300"/>
      <c r="Y92" s="1"/>
    </row>
    <row r="93" spans="1:25" ht="13.5" x14ac:dyDescent="0.2">
      <c r="A93" s="201" t="s">
        <v>192</v>
      </c>
      <c r="B93" s="185"/>
      <c r="C93" s="185"/>
      <c r="D93" s="185"/>
      <c r="E93" s="185"/>
      <c r="F93" s="185"/>
      <c r="G93" s="185"/>
      <c r="H93" s="185"/>
      <c r="I93" s="182"/>
      <c r="J93" s="182"/>
    </row>
    <row r="108" ht="6" customHeight="1" x14ac:dyDescent="0.2"/>
  </sheetData>
  <mergeCells count="3">
    <mergeCell ref="B3:D3"/>
    <mergeCell ref="E3:G3"/>
    <mergeCell ref="A3:A4"/>
  </mergeCells>
  <phoneticPr fontId="18" type="noConversion"/>
  <pageMargins left="0.59055118110236204" right="0.39370078740157499" top="0.49803149600000002" bottom="0.49803149600000002" header="0.31496062992126" footer="0.31496062992126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45" zoomScaleNormal="145" workbookViewId="0">
      <selection activeCell="G26" sqref="G26"/>
    </sheetView>
  </sheetViews>
  <sheetFormatPr defaultRowHeight="12.75" x14ac:dyDescent="0.2"/>
  <cols>
    <col min="1" max="1" width="10.7109375" bestFit="1" customWidth="1"/>
    <col min="2" max="7" width="9.5703125" bestFit="1" customWidth="1"/>
    <col min="8" max="8" width="9.42578125" bestFit="1" customWidth="1"/>
    <col min="9" max="10" width="12.42578125" customWidth="1"/>
  </cols>
  <sheetData>
    <row r="1" spans="1:10" s="242" customFormat="1" ht="16.5" thickBot="1" x14ac:dyDescent="0.3">
      <c r="A1" s="242" t="s">
        <v>103</v>
      </c>
    </row>
    <row r="2" spans="1:10" s="247" customFormat="1" ht="25.5" x14ac:dyDescent="0.2">
      <c r="A2" s="243" t="s">
        <v>5</v>
      </c>
      <c r="B2" s="244">
        <v>2017</v>
      </c>
      <c r="C2" s="244">
        <v>2018</v>
      </c>
      <c r="D2" s="244">
        <v>2019</v>
      </c>
      <c r="E2" s="244">
        <v>2020</v>
      </c>
      <c r="F2" s="245" t="s">
        <v>98</v>
      </c>
      <c r="G2" s="245" t="s">
        <v>99</v>
      </c>
      <c r="H2" s="245" t="s">
        <v>100</v>
      </c>
      <c r="I2" s="245" t="s">
        <v>101</v>
      </c>
      <c r="J2" s="246" t="s">
        <v>102</v>
      </c>
    </row>
    <row r="3" spans="1:10" x14ac:dyDescent="0.2">
      <c r="A3" s="248" t="s">
        <v>7</v>
      </c>
      <c r="B3" s="249">
        <v>942.72561806005547</v>
      </c>
      <c r="C3" s="249">
        <v>490.62466400000005</v>
      </c>
      <c r="D3" s="249">
        <v>533.11685166387781</v>
      </c>
      <c r="E3" s="249">
        <v>721.73514399297073</v>
      </c>
      <c r="F3" s="249">
        <v>444.88626756915289</v>
      </c>
      <c r="G3" s="249">
        <v>528.5389669513828</v>
      </c>
      <c r="H3" s="249">
        <v>656.00176226859492</v>
      </c>
      <c r="I3" s="250">
        <f>+(H3-F3)/F3*100</f>
        <v>47.453812376131914</v>
      </c>
      <c r="J3" s="251">
        <f>+(H3-G3)/G3*100</f>
        <v>24.11606395880678</v>
      </c>
    </row>
    <row r="4" spans="1:10" x14ac:dyDescent="0.2">
      <c r="A4" s="248" t="s">
        <v>8</v>
      </c>
      <c r="B4" s="249">
        <v>226.56742307460505</v>
      </c>
      <c r="C4" s="249">
        <v>23.197675000000004</v>
      </c>
      <c r="D4" s="249">
        <v>24.801941997394959</v>
      </c>
      <c r="E4" s="249">
        <v>31.103863000000004</v>
      </c>
      <c r="F4" s="249">
        <v>20.136249997412964</v>
      </c>
      <c r="G4" s="249">
        <v>25.397241000000005</v>
      </c>
      <c r="H4" s="249">
        <v>1842.2377010000002</v>
      </c>
      <c r="I4" s="250">
        <f t="shared" ref="I4:I10" si="0">+(H4-F4)/F4*100</f>
        <v>9048.8618845946221</v>
      </c>
      <c r="J4" s="251">
        <f t="shared" ref="J4:J10" si="1">+(H4-G4)/G4*100</f>
        <v>7153.6922455474596</v>
      </c>
    </row>
    <row r="5" spans="1:10" x14ac:dyDescent="0.2">
      <c r="A5" s="248" t="s">
        <v>9</v>
      </c>
      <c r="B5" s="249">
        <v>272.84452559830333</v>
      </c>
      <c r="C5" s="249">
        <v>236.26941562644166</v>
      </c>
      <c r="D5" s="249">
        <v>256.81810977475044</v>
      </c>
      <c r="E5" s="249">
        <v>329.79697885903943</v>
      </c>
      <c r="F5" s="249">
        <v>217.54328059416028</v>
      </c>
      <c r="G5" s="249">
        <v>227.16303251807574</v>
      </c>
      <c r="H5" s="249">
        <v>551.05545645164693</v>
      </c>
      <c r="I5" s="250">
        <f t="shared" si="0"/>
        <v>153.30842439563702</v>
      </c>
      <c r="J5" s="251">
        <f t="shared" si="1"/>
        <v>142.58148447098168</v>
      </c>
    </row>
    <row r="6" spans="1:10" x14ac:dyDescent="0.2">
      <c r="A6" s="248" t="s">
        <v>10</v>
      </c>
      <c r="B6" s="249">
        <v>2024.95800745826</v>
      </c>
      <c r="C6" s="249">
        <v>996.2443501866037</v>
      </c>
      <c r="D6" s="249">
        <v>843.45655122635549</v>
      </c>
      <c r="E6" s="249">
        <v>1112.9683197572624</v>
      </c>
      <c r="F6" s="249">
        <v>608.76410846104091</v>
      </c>
      <c r="G6" s="249">
        <v>1102.5894865715536</v>
      </c>
      <c r="H6" s="249">
        <v>23.629127530616831</v>
      </c>
      <c r="I6" s="250">
        <f t="shared" si="0"/>
        <v>-96.118508433364866</v>
      </c>
      <c r="J6" s="251">
        <f t="shared" si="1"/>
        <v>-97.856942423413599</v>
      </c>
    </row>
    <row r="7" spans="1:10" x14ac:dyDescent="0.2">
      <c r="A7" s="248" t="s">
        <v>11</v>
      </c>
      <c r="B7" s="249">
        <v>1364.6046270278632</v>
      </c>
      <c r="C7" s="249">
        <v>792.97997575863599</v>
      </c>
      <c r="D7" s="249">
        <v>1060.7370767704413</v>
      </c>
      <c r="E7" s="249">
        <v>868.21822140666598</v>
      </c>
      <c r="F7" s="249">
        <v>980.42345010435497</v>
      </c>
      <c r="G7" s="249">
        <v>722.21133172901295</v>
      </c>
      <c r="H7" s="249">
        <v>725.37314091328335</v>
      </c>
      <c r="I7" s="250">
        <f t="shared" si="0"/>
        <v>-26.014301184240789</v>
      </c>
      <c r="J7" s="251">
        <f t="shared" si="1"/>
        <v>0.43779556555847082</v>
      </c>
    </row>
    <row r="8" spans="1:10" x14ac:dyDescent="0.2">
      <c r="A8" s="248" t="s">
        <v>12</v>
      </c>
      <c r="B8" s="249">
        <v>0</v>
      </c>
      <c r="C8" s="249">
        <v>0</v>
      </c>
      <c r="D8" s="249">
        <v>0</v>
      </c>
      <c r="E8" s="249">
        <v>0</v>
      </c>
      <c r="F8" s="249">
        <v>0</v>
      </c>
      <c r="G8" s="249">
        <v>0</v>
      </c>
      <c r="H8" s="249">
        <v>0</v>
      </c>
      <c r="I8" s="250"/>
      <c r="J8" s="251"/>
    </row>
    <row r="9" spans="1:10" x14ac:dyDescent="0.2">
      <c r="A9" s="248" t="s">
        <v>1</v>
      </c>
      <c r="B9" s="249">
        <v>0</v>
      </c>
      <c r="C9" s="249">
        <v>0</v>
      </c>
      <c r="D9" s="249">
        <v>0</v>
      </c>
      <c r="E9" s="249">
        <v>0</v>
      </c>
      <c r="F9" s="249">
        <v>0</v>
      </c>
      <c r="G9" s="249">
        <v>0</v>
      </c>
      <c r="H9" s="249">
        <v>0</v>
      </c>
      <c r="I9" s="250"/>
      <c r="J9" s="251"/>
    </row>
    <row r="10" spans="1:10" s="256" customFormat="1" ht="16.5" thickBot="1" x14ac:dyDescent="0.3">
      <c r="A10" s="252" t="s">
        <v>2</v>
      </c>
      <c r="B10" s="253">
        <v>4831.7002012190878</v>
      </c>
      <c r="C10" s="253">
        <v>2539.3160805716816</v>
      </c>
      <c r="D10" s="253">
        <v>2718.9305314328199</v>
      </c>
      <c r="E10" s="253">
        <v>3063.8225270159387</v>
      </c>
      <c r="F10" s="253">
        <v>2271.7533567261216</v>
      </c>
      <c r="G10" s="253">
        <f>SUM(G3:G9)</f>
        <v>2605.9000587700248</v>
      </c>
      <c r="H10" s="253">
        <f>SUM(H3:H9)</f>
        <v>3798.297188164142</v>
      </c>
      <c r="I10" s="254">
        <f t="shared" si="0"/>
        <v>67.196723927722473</v>
      </c>
      <c r="J10" s="255">
        <f t="shared" si="1"/>
        <v>45.757592482534584</v>
      </c>
    </row>
    <row r="11" spans="1:10" x14ac:dyDescent="0.2">
      <c r="B11" s="234"/>
      <c r="C11" s="234"/>
      <c r="D11" s="234"/>
      <c r="E11" s="234"/>
    </row>
    <row r="12" spans="1:10" s="242" customFormat="1" ht="16.5" thickBot="1" x14ac:dyDescent="0.3">
      <c r="A12" s="242" t="s">
        <v>104</v>
      </c>
    </row>
    <row r="13" spans="1:10" s="247" customFormat="1" ht="25.5" x14ac:dyDescent="0.2">
      <c r="A13" s="257" t="s">
        <v>5</v>
      </c>
      <c r="B13" s="244">
        <v>2017</v>
      </c>
      <c r="C13" s="244">
        <v>2018</v>
      </c>
      <c r="D13" s="244">
        <v>2019</v>
      </c>
      <c r="E13" s="244">
        <v>2020</v>
      </c>
      <c r="F13" s="245" t="s">
        <v>98</v>
      </c>
      <c r="G13" s="245" t="s">
        <v>99</v>
      </c>
      <c r="H13" s="245" t="s">
        <v>100</v>
      </c>
      <c r="I13" s="245" t="s">
        <v>101</v>
      </c>
      <c r="J13" s="246" t="s">
        <v>102</v>
      </c>
    </row>
    <row r="14" spans="1:10" x14ac:dyDescent="0.2">
      <c r="A14" s="258" t="s">
        <v>7</v>
      </c>
      <c r="B14" s="249">
        <v>19.038972739445228</v>
      </c>
      <c r="C14" s="249">
        <v>24.983142000000001</v>
      </c>
      <c r="D14" s="249">
        <v>26.283518398862629</v>
      </c>
      <c r="E14" s="249">
        <v>0.14040658498157468</v>
      </c>
      <c r="F14" s="249">
        <v>22.137429460093177</v>
      </c>
      <c r="G14" s="249">
        <v>0.13865521439162717</v>
      </c>
      <c r="H14" s="249">
        <v>1.2902781606775955E-3</v>
      </c>
      <c r="I14" s="249">
        <f>+(H14-F14)/F14*100</f>
        <v>-99.994171508652329</v>
      </c>
      <c r="J14" s="259">
        <f>+(H14-G14)/G14*100</f>
        <v>-99.069434087755809</v>
      </c>
    </row>
    <row r="15" spans="1:10" x14ac:dyDescent="0.2">
      <c r="A15" s="258" t="s">
        <v>8</v>
      </c>
      <c r="B15" s="249">
        <v>46.843447490460221</v>
      </c>
      <c r="C15" s="249">
        <v>46.873229000000016</v>
      </c>
      <c r="D15" s="249">
        <v>47.577465995002768</v>
      </c>
      <c r="E15" s="249">
        <v>0.45213699999999996</v>
      </c>
      <c r="F15" s="249">
        <v>38.891284995003382</v>
      </c>
      <c r="G15" s="249">
        <v>0.45213700000000007</v>
      </c>
      <c r="H15" s="249">
        <v>0</v>
      </c>
      <c r="I15" s="249">
        <f t="shared" ref="I15:I21" si="2">+(H15-F15)/F15*100</f>
        <v>-100</v>
      </c>
      <c r="J15" s="259">
        <f t="shared" ref="J15:J21" si="3">+(H15-G15)/G15*100</f>
        <v>-100</v>
      </c>
    </row>
    <row r="16" spans="1:10" x14ac:dyDescent="0.2">
      <c r="A16" s="258" t="s">
        <v>9</v>
      </c>
      <c r="B16" s="249">
        <v>8.1087216732903329</v>
      </c>
      <c r="C16" s="249">
        <v>7.628100970359613</v>
      </c>
      <c r="D16" s="249">
        <v>8.3306085821958735</v>
      </c>
      <c r="E16" s="249">
        <v>6.5507326869279708E-2</v>
      </c>
      <c r="F16" s="249">
        <v>7.1023603514874489</v>
      </c>
      <c r="G16" s="249">
        <v>6.5500679746127166E-2</v>
      </c>
      <c r="H16" s="249">
        <v>0</v>
      </c>
      <c r="I16" s="249">
        <f t="shared" si="2"/>
        <v>-100</v>
      </c>
      <c r="J16" s="259">
        <f t="shared" si="3"/>
        <v>-100</v>
      </c>
    </row>
    <row r="17" spans="1:10" x14ac:dyDescent="0.2">
      <c r="A17" s="258" t="s">
        <v>10</v>
      </c>
      <c r="B17" s="249">
        <v>47.825159792174865</v>
      </c>
      <c r="C17" s="249">
        <v>28.845708660005059</v>
      </c>
      <c r="D17" s="249">
        <v>30.28240190465171</v>
      </c>
      <c r="E17" s="249">
        <v>0.76446470426155921</v>
      </c>
      <c r="F17" s="249">
        <v>21.74789517572562</v>
      </c>
      <c r="G17" s="249">
        <v>0.75744886093312747</v>
      </c>
      <c r="H17" s="249">
        <v>2.1517843080274073</v>
      </c>
      <c r="I17" s="249">
        <f t="shared" si="2"/>
        <v>-90.105781315199792</v>
      </c>
      <c r="J17" s="259">
        <f t="shared" si="3"/>
        <v>184.08311359483062</v>
      </c>
    </row>
    <row r="18" spans="1:10" x14ac:dyDescent="0.2">
      <c r="A18" s="258" t="s">
        <v>11</v>
      </c>
      <c r="B18" s="249">
        <v>64.705654215831004</v>
      </c>
      <c r="C18" s="249">
        <v>70.018017103878648</v>
      </c>
      <c r="D18" s="249">
        <v>74.070601031556961</v>
      </c>
      <c r="E18" s="249">
        <v>13.179581118382846</v>
      </c>
      <c r="F18" s="249">
        <v>55.613265252466874</v>
      </c>
      <c r="G18" s="249">
        <v>10.897298232939265</v>
      </c>
      <c r="H18" s="249">
        <v>16.502492114899688</v>
      </c>
      <c r="I18" s="249">
        <f t="shared" si="2"/>
        <v>-70.326338437450985</v>
      </c>
      <c r="J18" s="259">
        <f t="shared" si="3"/>
        <v>51.436546583790857</v>
      </c>
    </row>
    <row r="19" spans="1:10" x14ac:dyDescent="0.2">
      <c r="A19" s="258" t="s">
        <v>12</v>
      </c>
      <c r="B19" s="249">
        <v>29.120130781854488</v>
      </c>
      <c r="C19" s="249">
        <v>13.070425839027532</v>
      </c>
      <c r="D19" s="249">
        <v>19.199723234472888</v>
      </c>
      <c r="E19" s="249">
        <v>9.4243337576889665</v>
      </c>
      <c r="F19" s="249">
        <v>15.091094908972092</v>
      </c>
      <c r="G19" s="249">
        <v>8.7714577400624982</v>
      </c>
      <c r="H19" s="249">
        <v>9.0881285809261705</v>
      </c>
      <c r="I19" s="249">
        <f t="shared" si="2"/>
        <v>-39.778202736482591</v>
      </c>
      <c r="J19" s="259">
        <f t="shared" si="3"/>
        <v>3.6102418805179801</v>
      </c>
    </row>
    <row r="20" spans="1:10" x14ac:dyDescent="0.2">
      <c r="A20" s="258" t="s">
        <v>1</v>
      </c>
      <c r="B20" s="249">
        <v>326.76202114127528</v>
      </c>
      <c r="C20" s="249">
        <v>596.26191907983878</v>
      </c>
      <c r="D20" s="249">
        <v>426.61268461716918</v>
      </c>
      <c r="E20" s="249">
        <v>267.33643397862039</v>
      </c>
      <c r="F20" s="249">
        <v>360.76531854228227</v>
      </c>
      <c r="G20" s="249">
        <v>228.97752582837435</v>
      </c>
      <c r="H20" s="249">
        <v>421.108383904981</v>
      </c>
      <c r="I20" s="249">
        <f t="shared" si="2"/>
        <v>16.726404191656361</v>
      </c>
      <c r="J20" s="259">
        <f t="shared" si="3"/>
        <v>83.908172813699892</v>
      </c>
    </row>
    <row r="21" spans="1:10" s="256" customFormat="1" ht="16.5" thickBot="1" x14ac:dyDescent="0.3">
      <c r="A21" s="260" t="s">
        <v>2</v>
      </c>
      <c r="B21" s="253">
        <v>542.4041078343314</v>
      </c>
      <c r="C21" s="253">
        <v>787.68054265310957</v>
      </c>
      <c r="D21" s="253">
        <v>632.35700376391208</v>
      </c>
      <c r="E21" s="253">
        <v>291.3628644708046</v>
      </c>
      <c r="F21" s="253">
        <v>521.34864868603086</v>
      </c>
      <c r="G21" s="253">
        <f>SUM(G14:G20)</f>
        <v>250.06002355644699</v>
      </c>
      <c r="H21" s="253">
        <f>SUM(H14:H20)</f>
        <v>448.85207918699496</v>
      </c>
      <c r="I21" s="253">
        <f t="shared" si="2"/>
        <v>-13.905583083748461</v>
      </c>
      <c r="J21" s="261">
        <f t="shared" si="3"/>
        <v>79.497735305009229</v>
      </c>
    </row>
    <row r="23" spans="1:10" s="242" customFormat="1" ht="16.5" thickBot="1" x14ac:dyDescent="0.3">
      <c r="A23" s="242" t="s">
        <v>105</v>
      </c>
    </row>
    <row r="24" spans="1:10" s="247" customFormat="1" ht="25.5" x14ac:dyDescent="0.2">
      <c r="A24" s="257" t="s">
        <v>5</v>
      </c>
      <c r="B24" s="244">
        <v>2017</v>
      </c>
      <c r="C24" s="244">
        <v>2018</v>
      </c>
      <c r="D24" s="244">
        <v>2019</v>
      </c>
      <c r="E24" s="244">
        <v>2020</v>
      </c>
      <c r="F24" s="245" t="s">
        <v>98</v>
      </c>
      <c r="G24" s="245" t="s">
        <v>99</v>
      </c>
      <c r="H24" s="245" t="s">
        <v>100</v>
      </c>
      <c r="I24" s="245" t="s">
        <v>101</v>
      </c>
      <c r="J24" s="246" t="s">
        <v>102</v>
      </c>
    </row>
    <row r="25" spans="1:10" x14ac:dyDescent="0.2">
      <c r="A25" s="258" t="s">
        <v>7</v>
      </c>
      <c r="B25" s="249">
        <v>961.76459079950075</v>
      </c>
      <c r="C25" s="249">
        <v>515.6078060000001</v>
      </c>
      <c r="D25" s="249">
        <v>559.40037006274042</v>
      </c>
      <c r="E25" s="249">
        <v>721.87555057795214</v>
      </c>
      <c r="F25" s="249">
        <v>467.02369702924608</v>
      </c>
      <c r="G25" s="249">
        <v>528.67762216577432</v>
      </c>
      <c r="H25" s="249">
        <v>656.0030525467555</v>
      </c>
      <c r="I25" s="250">
        <f>+(H25-F25)/F25*100</f>
        <v>40.464618116728047</v>
      </c>
      <c r="J25" s="251">
        <f>+(H25-G25)/G25*100</f>
        <v>24.08375634652009</v>
      </c>
    </row>
    <row r="26" spans="1:10" x14ac:dyDescent="0.2">
      <c r="A26" s="258" t="s">
        <v>8</v>
      </c>
      <c r="B26" s="249">
        <v>273.41087056506524</v>
      </c>
      <c r="C26" s="249">
        <v>70.070904000000013</v>
      </c>
      <c r="D26" s="249">
        <v>72.379407992397731</v>
      </c>
      <c r="E26" s="249">
        <v>31.556000000000001</v>
      </c>
      <c r="F26" s="249">
        <v>59.027534992416342</v>
      </c>
      <c r="G26" s="249">
        <v>25.849378000000009</v>
      </c>
      <c r="H26" s="249">
        <v>1842.2377010000002</v>
      </c>
      <c r="I26" s="250">
        <f>+(H26-F26)/F26*100</f>
        <v>3020.9802361502725</v>
      </c>
      <c r="J26" s="251">
        <f>+(H26-G26)/G26*100</f>
        <v>7026.8163628540678</v>
      </c>
    </row>
    <row r="27" spans="1:10" x14ac:dyDescent="0.2">
      <c r="A27" s="258" t="s">
        <v>9</v>
      </c>
      <c r="B27" s="249">
        <v>280.95324727159368</v>
      </c>
      <c r="C27" s="249">
        <v>243.89751659680127</v>
      </c>
      <c r="D27" s="249">
        <v>265.14871835694635</v>
      </c>
      <c r="E27" s="249">
        <v>329.86248618590872</v>
      </c>
      <c r="F27" s="249">
        <v>224.64564094564778</v>
      </c>
      <c r="G27" s="249">
        <v>227.22853319782186</v>
      </c>
      <c r="H27" s="249">
        <v>551.05545645164693</v>
      </c>
      <c r="I27" s="250">
        <f t="shared" ref="I27:I32" si="4">+(H27-F27)/F27*100</f>
        <v>145.29986610555815</v>
      </c>
      <c r="J27" s="251">
        <f t="shared" ref="J27:J32" si="5">+(H27-G27)/G27*100</f>
        <v>142.51155816417915</v>
      </c>
    </row>
    <row r="28" spans="1:10" x14ac:dyDescent="0.2">
      <c r="A28" s="258" t="s">
        <v>10</v>
      </c>
      <c r="B28" s="249">
        <v>2072.7831672504349</v>
      </c>
      <c r="C28" s="249">
        <v>1025.0900588466088</v>
      </c>
      <c r="D28" s="249">
        <v>873.73895313100707</v>
      </c>
      <c r="E28" s="249">
        <v>1113.732784461524</v>
      </c>
      <c r="F28" s="249">
        <v>630.51200363676639</v>
      </c>
      <c r="G28" s="249">
        <v>1103.3469354324868</v>
      </c>
      <c r="H28" s="249">
        <v>25.780911838644236</v>
      </c>
      <c r="I28" s="250">
        <f t="shared" si="4"/>
        <v>-95.911114825738281</v>
      </c>
      <c r="J28" s="251">
        <f t="shared" si="5"/>
        <v>-97.663390270936063</v>
      </c>
    </row>
    <row r="29" spans="1:10" x14ac:dyDescent="0.2">
      <c r="A29" s="258" t="s">
        <v>11</v>
      </c>
      <c r="B29" s="249">
        <v>1429.3102812436944</v>
      </c>
      <c r="C29" s="249">
        <v>862.99799286251459</v>
      </c>
      <c r="D29" s="249">
        <v>1134.8076778019981</v>
      </c>
      <c r="E29" s="249">
        <v>881.39780252504875</v>
      </c>
      <c r="F29" s="249">
        <v>1036.0367153568218</v>
      </c>
      <c r="G29" s="249">
        <v>733.10862996195237</v>
      </c>
      <c r="H29" s="249">
        <v>741.87563302818296</v>
      </c>
      <c r="I29" s="250">
        <f t="shared" si="4"/>
        <v>-28.39292063383359</v>
      </c>
      <c r="J29" s="251">
        <f t="shared" si="5"/>
        <v>1.1958668480939292</v>
      </c>
    </row>
    <row r="30" spans="1:10" x14ac:dyDescent="0.2">
      <c r="A30" s="258" t="s">
        <v>12</v>
      </c>
      <c r="B30" s="249">
        <v>29.120130781854492</v>
      </c>
      <c r="C30" s="249">
        <v>13.070425839027532</v>
      </c>
      <c r="D30" s="249">
        <v>19.199723234472888</v>
      </c>
      <c r="E30" s="249">
        <v>9.4243337576889665</v>
      </c>
      <c r="F30" s="249">
        <v>15.091094908972092</v>
      </c>
      <c r="G30" s="249">
        <v>8.7714577400624982</v>
      </c>
      <c r="H30" s="249">
        <v>9.0881285809261705</v>
      </c>
      <c r="I30" s="250">
        <f t="shared" si="4"/>
        <v>-39.778202736482591</v>
      </c>
      <c r="J30" s="251">
        <f t="shared" si="5"/>
        <v>3.6102418805179801</v>
      </c>
    </row>
    <row r="31" spans="1:10" x14ac:dyDescent="0.2">
      <c r="A31" s="258" t="s">
        <v>1</v>
      </c>
      <c r="B31" s="249">
        <v>326.76202114127528</v>
      </c>
      <c r="C31" s="249">
        <v>596.26191907983866</v>
      </c>
      <c r="D31" s="249">
        <v>426.61268461716918</v>
      </c>
      <c r="E31" s="249">
        <v>267.33643397862039</v>
      </c>
      <c r="F31" s="249">
        <v>360.76531854228233</v>
      </c>
      <c r="G31" s="249">
        <v>228.97752582837438</v>
      </c>
      <c r="H31" s="249">
        <v>421.108383904981</v>
      </c>
      <c r="I31" s="250">
        <f t="shared" si="4"/>
        <v>16.726404191656343</v>
      </c>
      <c r="J31" s="251">
        <f t="shared" si="5"/>
        <v>83.908172813699863</v>
      </c>
    </row>
    <row r="32" spans="1:10" s="256" customFormat="1" ht="16.5" thickBot="1" x14ac:dyDescent="0.3">
      <c r="A32" s="260" t="s">
        <v>2</v>
      </c>
      <c r="B32" s="253">
        <v>5374.1043090534195</v>
      </c>
      <c r="C32" s="253">
        <v>3326.9966232247912</v>
      </c>
      <c r="D32" s="253">
        <v>3351.2875351967318</v>
      </c>
      <c r="E32" s="253">
        <v>3355.1853914867429</v>
      </c>
      <c r="F32" s="253">
        <v>2793.1020054121527</v>
      </c>
      <c r="G32" s="253">
        <f>SUM(G25:G31)</f>
        <v>2855.9600823264723</v>
      </c>
      <c r="H32" s="253">
        <f>SUM(H25:H31)</f>
        <v>4247.1492673511366</v>
      </c>
      <c r="I32" s="254">
        <f t="shared" si="4"/>
        <v>52.058509109996621</v>
      </c>
      <c r="J32" s="255">
        <f t="shared" si="5"/>
        <v>48.711786751984228</v>
      </c>
    </row>
    <row r="33" spans="2:5" x14ac:dyDescent="0.2">
      <c r="B33" s="234"/>
      <c r="C33" s="234"/>
      <c r="D33" s="234"/>
      <c r="E33" s="2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CONTENT</vt:lpstr>
      <vt:lpstr>T1 SUMMARY</vt:lpstr>
      <vt:lpstr>T2 - T5 ITEMS</vt:lpstr>
      <vt:lpstr>2022 T2 - T5 ITEMS (BY MONTH) </vt:lpstr>
      <vt:lpstr>T6 - T7  COUNTRY</vt:lpstr>
      <vt:lpstr>GRAPHS</vt:lpstr>
      <vt:lpstr>T8 - T9 TUNA</vt:lpstr>
      <vt:lpstr>T10 MONTHLY SUMMARY</vt:lpstr>
      <vt:lpstr>Sheet1</vt:lpstr>
      <vt:lpstr>CONTENT!Print_Area</vt:lpstr>
      <vt:lpstr>'T10 MONTHLY SUMMARY'!Print_Area</vt:lpstr>
      <vt:lpstr>'T10 MONTHLY SUMMARY'!Print_Titles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User-08</dc:creator>
  <cp:lastModifiedBy>Chiranthi</cp:lastModifiedBy>
  <cp:lastPrinted>2025-03-03T05:11:59Z</cp:lastPrinted>
  <dcterms:created xsi:type="dcterms:W3CDTF">2019-01-25T11:18:03Z</dcterms:created>
  <dcterms:modified xsi:type="dcterms:W3CDTF">2025-07-03T09:40:38Z</dcterms:modified>
</cp:coreProperties>
</file>