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L16" i="6" l="1"/>
  <c r="L17" i="6"/>
  <c r="C249" i="6"/>
  <c r="D249" i="6"/>
  <c r="E249" i="6"/>
  <c r="F249" i="6"/>
  <c r="G249" i="6"/>
  <c r="H249" i="6"/>
  <c r="I249" i="6"/>
  <c r="B249" i="6"/>
  <c r="H251" i="6" l="1"/>
  <c r="H252" i="6"/>
  <c r="H253" i="6"/>
  <c r="H254" i="6"/>
  <c r="H255" i="6"/>
  <c r="H250" i="6"/>
  <c r="D251" i="6"/>
  <c r="D252" i="6"/>
  <c r="D253" i="6"/>
  <c r="I253" i="6" s="1"/>
  <c r="D254" i="6"/>
  <c r="D255" i="6"/>
  <c r="D250" i="6"/>
  <c r="I251" i="6"/>
  <c r="I252" i="6"/>
  <c r="I255" i="6"/>
  <c r="I250" i="6"/>
  <c r="I254" i="6" l="1"/>
  <c r="I8" i="6"/>
  <c r="I13" i="6" l="1"/>
  <c r="I12" i="6" l="1"/>
  <c r="I11" i="6"/>
  <c r="I9" i="6"/>
  <c r="G10" i="6"/>
  <c r="H10" i="6"/>
  <c r="G14" i="6"/>
  <c r="H14" i="6"/>
  <c r="G15" i="6" l="1"/>
  <c r="I14" i="6"/>
  <c r="I10" i="6"/>
  <c r="H15" i="6"/>
  <c r="J12" i="6" l="1"/>
  <c r="J8" i="6"/>
  <c r="J9" i="6"/>
  <c r="I15" i="6"/>
  <c r="J11" i="6"/>
  <c r="J15" i="6"/>
  <c r="J14" i="6"/>
  <c r="J13" i="6"/>
  <c r="J10" i="6"/>
  <c r="B236" i="6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/>
  <c r="D238" i="6" l="1"/>
  <c r="D236" i="6" s="1"/>
  <c r="I238" i="6" l="1"/>
  <c r="I236" i="6" s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<sst xmlns="http://schemas.openxmlformats.org/spreadsheetml/2006/main" count="244" uniqueCount="55">
  <si>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</si>
  <si>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</si>
  <si>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</si>
  <si>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</si>
  <si>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</si>
  <si>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</si>
  <si>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</si>
  <si>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</si>
  <si>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</si>
  <si>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</si>
  <si>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</si>
  <si>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</si>
  <si>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</si>
  <si>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</si>
  <si>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</si>
  <si>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</si>
  <si>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</si>
  <si>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</si>
  <si>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</si>
  <si>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</si>
  <si>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</si>
  <si>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</si>
  <si>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</si>
  <si>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</si>
  <si>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</si>
  <si>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</si>
  <si>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</si>
  <si>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</si>
  <si>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</si>
  <si>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</si>
  <si>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</si>
  <si>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</si>
  <si>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</si>
  <si>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</si>
  <si>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</si>
  <si>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</si>
  <si>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</si>
  <si>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</si>
  <si>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</si>
  <si>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</si>
  <si>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</si>
  <si>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* Provisional</t>
  </si>
  <si>
    <t>Change in 2025 compared to 2024 (%)</t>
  </si>
  <si>
    <t>† Revised</t>
  </si>
  <si>
    <r>
      <t>Jan</t>
    </r>
    <r>
      <rPr>
        <sz val="11.5"/>
        <rFont val="Calibri"/>
        <family val="2"/>
      </rPr>
      <t>†</t>
    </r>
  </si>
  <si>
    <r>
      <t>Feb</t>
    </r>
    <r>
      <rPr>
        <sz val="11.5"/>
        <rFont val="Calibri"/>
        <family val="2"/>
      </rPr>
      <t>†</t>
    </r>
  </si>
  <si>
    <r>
      <t>Mar</t>
    </r>
    <r>
      <rPr>
        <sz val="11.5"/>
        <rFont val="Calibri"/>
        <family val="2"/>
      </rPr>
      <t>†</t>
    </r>
  </si>
  <si>
    <r>
      <t>Apr</t>
    </r>
    <r>
      <rPr>
        <vertAlign val="superscript"/>
        <sz val="11.5"/>
        <rFont val="Book Antiqua"/>
        <family val="1"/>
      </rPr>
      <t>†</t>
    </r>
    <r>
      <rPr>
        <sz val="11.5"/>
        <rFont val="Book Antiqua"/>
        <family val="1"/>
      </rPr>
      <t>*</t>
    </r>
  </si>
  <si>
    <r>
      <t>May</t>
    </r>
    <r>
      <rPr>
        <vertAlign val="superscript"/>
        <sz val="11.5"/>
        <rFont val="Book Antiqua"/>
        <family val="1"/>
      </rPr>
      <t>†</t>
    </r>
    <r>
      <rPr>
        <sz val="11.5"/>
        <rFont val="Book Antiqua"/>
        <family val="1"/>
      </rPr>
      <t>*</t>
    </r>
  </si>
  <si>
    <t xml:space="preserve">       2025      Jan - Jun</t>
  </si>
  <si>
    <t xml:space="preserve">       2024      Jan - Jun</t>
  </si>
  <si>
    <t>June 2025</t>
  </si>
  <si>
    <t>Source: Statistics Division of Ministry of Fisheries, Aquatic and Ocean Resources</t>
  </si>
  <si>
    <t xml:space="preserve">Monthly Fish Production Statistics   </t>
  </si>
  <si>
    <r>
      <t>Jun</t>
    </r>
    <r>
      <rPr>
        <vertAlign val="superscript"/>
        <sz val="14"/>
        <rFont val="Calibri"/>
        <family val="2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</si>
</sst>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sz val="14"/>
      <name val="Arial"/>
      <family val="2"/>
    </font>
    <font>
      <sz val="11.5"/>
      <name val="Calibri"/>
      <family val="2"/>
    </font>
    <font>
      <vertAlign val="superscript"/>
      <sz val="11.5"/>
      <name val="Book Antiqua"/>
      <family val="1"/>
    </font>
    <font>
      <b/>
      <sz val="18"/>
      <color rgb="FFFF0000"/>
      <name val="Calibri"/>
      <family val="2"/>
      <scheme val="minor"/>
    </font>
    <font>
      <vertAlign val="superscript"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1" borderId="0" applyNumberFormat="0" applyBorder="0" applyAlignment="0" applyProtection="0"/>
    <xf numFmtId="0" fontId="2" fillId="0" borderId="0"/>
    <xf numFmtId="0" fontId="1" fillId="0" borderId="0"/>
  </cellStyleXfs>
  <cellXfs count="149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164" fontId="43" fillId="0" borderId="0" xfId="1" applyNumberFormat="1" applyFont="1" applyBorder="1"/>
    <xf numFmtId="164" fontId="12" fillId="0" borderId="0" xfId="1" applyNumberFormat="1" applyFont="1"/>
    <xf numFmtId="164" fontId="43" fillId="0" borderId="0" xfId="1" applyNumberFormat="1" applyFont="1"/>
    <xf numFmtId="167" fontId="29" fillId="0" borderId="0" xfId="1" applyNumberFormat="1" applyFont="1" applyFill="1" applyBorder="1"/>
    <xf numFmtId="167" fontId="10" fillId="0" borderId="0" xfId="0" applyNumberFormat="1" applyFont="1" applyBorder="1"/>
    <xf numFmtId="164" fontId="0" fillId="0" borderId="0" xfId="1" applyNumberFormat="1" applyFont="1"/>
    <xf numFmtId="164" fontId="10" fillId="0" borderId="0" xfId="1" applyNumberFormat="1" applyFont="1"/>
    <xf numFmtId="164" fontId="28" fillId="0" borderId="0" xfId="1" applyNumberFormat="1" applyFont="1" applyFill="1" applyBorder="1" applyAlignment="1">
      <alignment horizontal="right"/>
    </xf>
    <xf numFmtId="164" fontId="28" fillId="0" borderId="0" xfId="1" applyNumberFormat="1" applyFont="1" applyFill="1" applyBorder="1" applyAlignment="1">
      <alignment horizontal="left" indent="1"/>
    </xf>
    <xf numFmtId="164" fontId="28" fillId="0" borderId="0" xfId="1" applyNumberFormat="1" applyFont="1" applyFill="1" applyBorder="1"/>
    <xf numFmtId="164" fontId="28" fillId="0" borderId="0" xfId="1" applyNumberFormat="1" applyFont="1" applyBorder="1"/>
    <xf numFmtId="164" fontId="28" fillId="0" borderId="0" xfId="1" applyNumberFormat="1" applyFont="1"/>
    <xf numFmtId="3" fontId="10" fillId="0" borderId="0" xfId="0" applyNumberFormat="1" applyFont="1" applyBorder="1"/>
    <xf numFmtId="0" fontId="46" fillId="12" borderId="0" xfId="5" applyFont="1" applyFill="1" applyBorder="1" applyAlignment="1">
      <alignment horizontal="center" vertical="center" readingOrder="2"/>
    </xf>
    <xf numFmtId="0" fontId="40" fillId="0" borderId="0" xfId="0" applyFont="1" applyAlignment="1">
      <alignment horizontal="left" wrapText="1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5"/>
  <sheetViews>
    <sheetView tabSelected="1" topLeftCell="A248" zoomScale="175" zoomScaleNormal="175" workbookViewId="0">
      <selection activeCell="B256" sqref="B256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6" customWidth="1"/>
    <col min="11" max="11" width="14.5546875" style="86" bestFit="1" customWidth="1"/>
    <col min="12" max="12" width="10.109375" style="71" bestFit="1" customWidth="1"/>
    <col min="13" max="13" width="11.21875" style="1" bestFit="1" customWidth="1"/>
    <col min="14" max="16384" width="9.109375" style="1"/>
  </cols>
  <sheetData>
    <row r="1" spans="1:12" ht="23.4" x14ac:dyDescent="0.25">
      <c r="A1" s="139"/>
      <c r="B1" s="139"/>
      <c r="C1" s="139"/>
      <c r="D1" s="139"/>
      <c r="E1" s="139"/>
      <c r="F1" s="139"/>
      <c r="G1" s="139"/>
      <c r="H1" s="139"/>
      <c r="I1" s="139"/>
    </row>
    <row r="2" spans="1:12" ht="24" customHeight="1" x14ac:dyDescent="0.25">
      <c r="A2" s="141" t="s">
        <v>53</v>
      </c>
      <c r="B2" s="141"/>
      <c r="C2" s="141"/>
      <c r="D2" s="141"/>
      <c r="E2" s="141"/>
      <c r="F2" s="141"/>
      <c r="G2" s="141"/>
      <c r="H2" s="141"/>
      <c r="I2" s="141"/>
    </row>
    <row r="3" spans="1:12" ht="24" customHeight="1" x14ac:dyDescent="0.25">
      <c r="A3" s="142" t="s">
        <v>51</v>
      </c>
      <c r="B3" s="142"/>
      <c r="C3" s="142"/>
      <c r="D3" s="142"/>
      <c r="E3" s="142"/>
      <c r="F3" s="142"/>
      <c r="G3" s="142"/>
      <c r="H3" s="142"/>
      <c r="I3" s="142"/>
    </row>
    <row r="4" spans="1:12" ht="15" customHeight="1" x14ac:dyDescent="0.3">
      <c r="A4" s="2"/>
    </row>
    <row r="5" spans="1:12" ht="17.399999999999999" x14ac:dyDescent="0.3">
      <c r="A5" s="3" t="s">
        <v>30</v>
      </c>
      <c r="E5" s="84"/>
      <c r="F5" s="84"/>
      <c r="G5" s="84"/>
      <c r="H5" s="84"/>
      <c r="I5" s="84"/>
      <c r="J5" s="84"/>
      <c r="K5" s="84"/>
    </row>
    <row r="6" spans="1:12" ht="6" customHeight="1" x14ac:dyDescent="0.3">
      <c r="A6" s="4"/>
      <c r="L6" s="103"/>
    </row>
    <row r="7" spans="1:12" ht="36" x14ac:dyDescent="0.25">
      <c r="A7" s="144" t="s">
        <v>26</v>
      </c>
      <c r="B7" s="145"/>
      <c r="C7" s="96">
        <v>2019</v>
      </c>
      <c r="D7" s="96">
        <v>2020</v>
      </c>
      <c r="E7" s="96">
        <v>2023</v>
      </c>
      <c r="F7" s="123">
        <v>2024</v>
      </c>
      <c r="G7" s="96" t="s">
        <v>50</v>
      </c>
      <c r="H7" s="96" t="s">
        <v>49</v>
      </c>
      <c r="I7" s="5" t="s">
        <v>42</v>
      </c>
      <c r="J7" s="6" t="s">
        <v>35</v>
      </c>
      <c r="L7" s="103"/>
    </row>
    <row r="8" spans="1:12" s="10" customFormat="1" ht="39" customHeight="1" x14ac:dyDescent="0.25">
      <c r="A8" s="7">
        <v>1</v>
      </c>
      <c r="B8" s="8" t="s">
        <v>19</v>
      </c>
      <c r="C8" s="97">
        <v>172910</v>
      </c>
      <c r="D8" s="97">
        <v>144370</v>
      </c>
      <c r="E8" s="104">
        <v>128950</v>
      </c>
      <c r="F8" s="124">
        <v>143390</v>
      </c>
      <c r="G8" s="124">
        <v>68280</v>
      </c>
      <c r="H8" s="124">
        <v>72355</v>
      </c>
      <c r="I8" s="9">
        <f>+(H8-G8)/G8*100</f>
        <v>5.9680726420620971</v>
      </c>
      <c r="J8" s="79">
        <f>+H8/H$15*100</f>
        <v>38.651175213675216</v>
      </c>
      <c r="K8" s="125"/>
      <c r="L8" s="103"/>
    </row>
    <row r="9" spans="1:12" s="10" customFormat="1" ht="39" customHeight="1" x14ac:dyDescent="0.3">
      <c r="A9" s="7">
        <v>2</v>
      </c>
      <c r="B9" s="11" t="s">
        <v>18</v>
      </c>
      <c r="C9" s="97">
        <v>242580</v>
      </c>
      <c r="D9" s="97">
        <v>182560</v>
      </c>
      <c r="E9" s="104">
        <v>164995</v>
      </c>
      <c r="F9" s="124">
        <v>165040</v>
      </c>
      <c r="G9" s="124">
        <v>82630</v>
      </c>
      <c r="H9" s="124">
        <v>86450</v>
      </c>
      <c r="I9" s="9">
        <f t="shared" ref="I9:I14" si="0">+(H9-G9)/G9*100</f>
        <v>4.6230182742345391</v>
      </c>
      <c r="J9" s="79">
        <f>+H9/H$15*100</f>
        <v>46.180555555555557</v>
      </c>
      <c r="K9" s="126"/>
      <c r="L9" s="103"/>
    </row>
    <row r="10" spans="1:12" s="105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150910</v>
      </c>
      <c r="H10" s="63">
        <f t="shared" si="1"/>
        <v>158805</v>
      </c>
      <c r="I10" s="62">
        <f>+(H10-G10)/G10*100</f>
        <v>5.2315949903916241</v>
      </c>
      <c r="J10" s="80">
        <f t="shared" ref="J10:J15" si="2">+H10/H$15*100</f>
        <v>84.831730769230774</v>
      </c>
      <c r="K10" s="127"/>
      <c r="L10" s="103"/>
    </row>
    <row r="11" spans="1:12" s="10" customFormat="1" ht="39" customHeight="1" x14ac:dyDescent="0.3">
      <c r="A11" s="7">
        <v>3</v>
      </c>
      <c r="B11" s="11" t="s">
        <v>23</v>
      </c>
      <c r="C11" s="97">
        <v>73230</v>
      </c>
      <c r="D11" s="97">
        <v>84310</v>
      </c>
      <c r="E11" s="104">
        <v>93440</v>
      </c>
      <c r="F11" s="124">
        <v>87210</v>
      </c>
      <c r="G11" s="124">
        <v>47220</v>
      </c>
      <c r="H11" s="124">
        <v>23670</v>
      </c>
      <c r="I11" s="9">
        <f t="shared" si="0"/>
        <v>-49.872935196950444</v>
      </c>
      <c r="J11" s="79">
        <f t="shared" si="2"/>
        <v>12.644230769230768</v>
      </c>
      <c r="K11" s="128"/>
      <c r="L11" s="103"/>
    </row>
    <row r="12" spans="1:12" s="10" customFormat="1" ht="39" customHeight="1" x14ac:dyDescent="0.3">
      <c r="A12" s="7">
        <v>4</v>
      </c>
      <c r="B12" s="11" t="s">
        <v>39</v>
      </c>
      <c r="C12" s="97">
        <v>10710</v>
      </c>
      <c r="D12" s="97">
        <v>10140</v>
      </c>
      <c r="E12" s="104">
        <v>8085</v>
      </c>
      <c r="F12" s="124">
        <v>7800</v>
      </c>
      <c r="G12" s="124">
        <v>2480</v>
      </c>
      <c r="H12" s="124">
        <v>1655</v>
      </c>
      <c r="I12" s="9">
        <f t="shared" si="0"/>
        <v>-33.266129032258064</v>
      </c>
      <c r="J12" s="79">
        <f>+H12/H$15*100</f>
        <v>0.88408119658119655</v>
      </c>
      <c r="K12" s="128"/>
      <c r="L12" s="103"/>
    </row>
    <row r="13" spans="1:12" s="10" customFormat="1" ht="39" customHeight="1" x14ac:dyDescent="0.3">
      <c r="A13" s="7">
        <v>5</v>
      </c>
      <c r="B13" s="11" t="s">
        <v>20</v>
      </c>
      <c r="C13" s="97">
        <v>6400</v>
      </c>
      <c r="D13" s="97">
        <v>7360</v>
      </c>
      <c r="E13" s="104">
        <v>11600</v>
      </c>
      <c r="F13" s="124">
        <v>7320</v>
      </c>
      <c r="G13" s="124">
        <v>3655</v>
      </c>
      <c r="H13" s="124">
        <v>3070</v>
      </c>
      <c r="I13" s="9">
        <f>+(H13-G13)/G13*100</f>
        <v>-16.005471956224351</v>
      </c>
      <c r="J13" s="79">
        <f t="shared" si="2"/>
        <v>1.6399572649572651</v>
      </c>
      <c r="K13" s="128"/>
      <c r="L13" s="103"/>
    </row>
    <row r="14" spans="1:12" s="105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53355</v>
      </c>
      <c r="H14" s="63">
        <f t="shared" si="4"/>
        <v>28395</v>
      </c>
      <c r="I14" s="62">
        <f t="shared" si="0"/>
        <v>-46.780995220691594</v>
      </c>
      <c r="J14" s="80">
        <f t="shared" si="2"/>
        <v>15.16826923076923</v>
      </c>
      <c r="K14" s="127"/>
      <c r="L14" s="103"/>
    </row>
    <row r="15" spans="1:12" s="105" customFormat="1" ht="39" customHeight="1" x14ac:dyDescent="0.3">
      <c r="A15" s="13"/>
      <c r="B15" s="13" t="s">
        <v>22</v>
      </c>
      <c r="C15" s="98">
        <f t="shared" ref="C15:D15" si="5">+C10+C14</f>
        <v>505830</v>
      </c>
      <c r="D15" s="98">
        <f t="shared" si="5"/>
        <v>428740</v>
      </c>
      <c r="E15" s="98">
        <f>+E10+E14</f>
        <v>407070</v>
      </c>
      <c r="F15" s="98">
        <f>+F10+F14</f>
        <v>410760</v>
      </c>
      <c r="G15" s="98">
        <f t="shared" ref="G15:H15" si="6">+G10+G14</f>
        <v>204265</v>
      </c>
      <c r="H15" s="98">
        <f t="shared" si="6"/>
        <v>187200</v>
      </c>
      <c r="I15" s="61">
        <f>+(H15-G15)/G15*100</f>
        <v>-8.3543436222554028</v>
      </c>
      <c r="J15" s="81">
        <f t="shared" si="2"/>
        <v>100</v>
      </c>
      <c r="K15" s="127"/>
      <c r="L15" s="103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7"/>
      <c r="K16" s="84"/>
      <c r="L16" s="103">
        <f t="shared" ref="L16:L17" si="8">+G16-K16</f>
        <v>0</v>
      </c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7"/>
      <c r="K17" s="84"/>
      <c r="L17" s="103">
        <f t="shared" si="8"/>
        <v>0</v>
      </c>
    </row>
    <row r="18" spans="1:12" ht="15.75" customHeight="1" x14ac:dyDescent="0.25">
      <c r="A18" s="20" t="s">
        <v>37</v>
      </c>
      <c r="B18" s="21"/>
      <c r="C18" s="21"/>
      <c r="D18" s="21"/>
      <c r="E18" s="21"/>
      <c r="F18" s="21"/>
      <c r="G18" s="22"/>
      <c r="H18" s="23"/>
      <c r="I18" s="23"/>
      <c r="K18" s="84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8"/>
      <c r="K21" s="88"/>
      <c r="L21" s="72"/>
    </row>
    <row r="22" spans="1:12" ht="13.8" x14ac:dyDescent="0.25">
      <c r="A22" s="146"/>
      <c r="B22" s="143" t="s">
        <v>16</v>
      </c>
      <c r="C22" s="143"/>
      <c r="D22" s="143"/>
      <c r="E22" s="148" t="s">
        <v>17</v>
      </c>
      <c r="F22" s="148"/>
      <c r="G22" s="148"/>
      <c r="H22" s="148"/>
      <c r="I22" s="148"/>
    </row>
    <row r="23" spans="1:12" ht="40.5" customHeight="1" x14ac:dyDescent="0.25">
      <c r="A23" s="147"/>
      <c r="B23" s="25" t="s">
        <v>36</v>
      </c>
      <c r="C23" s="25" t="s">
        <v>12</v>
      </c>
      <c r="D23" s="25" t="s">
        <v>13</v>
      </c>
      <c r="E23" s="26" t="s">
        <v>21</v>
      </c>
      <c r="F23" s="26" t="s">
        <v>40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6"/>
      <c r="K89" s="86"/>
      <c r="L89" s="73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6"/>
      <c r="K90" s="86"/>
      <c r="L90" s="73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6"/>
      <c r="K91" s="86"/>
      <c r="L91" s="73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6"/>
      <c r="K92" s="86"/>
      <c r="L92" s="73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6"/>
      <c r="K93" s="86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6"/>
      <c r="K94" s="86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6"/>
      <c r="K95" s="86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6"/>
      <c r="K96" s="86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6"/>
      <c r="K97" s="86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6"/>
      <c r="K98" s="86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6"/>
      <c r="K99" s="86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6"/>
      <c r="K100" s="86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6"/>
      <c r="K101" s="86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6"/>
      <c r="K102" s="86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6"/>
      <c r="K103" s="86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6"/>
      <c r="K104" s="86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6"/>
      <c r="K105" s="86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14" customFormat="1" ht="18.75" customHeight="1" x14ac:dyDescent="0.3">
      <c r="A119" s="99">
        <v>2015</v>
      </c>
      <c r="B119" s="111">
        <f>SUM(B120:B131)</f>
        <v>183870</v>
      </c>
      <c r="C119" s="111">
        <f t="shared" ref="C119:H119" si="35">SUM(C120:C131)</f>
        <v>269020</v>
      </c>
      <c r="D119" s="111">
        <f>SUM(D120:D131)</f>
        <v>452890</v>
      </c>
      <c r="E119" s="111">
        <f>SUM(E120:E131)</f>
        <v>57060</v>
      </c>
      <c r="F119" s="111">
        <f>SUM(F120:F131)</f>
        <v>3150</v>
      </c>
      <c r="G119" s="111">
        <f t="shared" si="35"/>
        <v>7090</v>
      </c>
      <c r="H119" s="111">
        <f t="shared" si="35"/>
        <v>67300</v>
      </c>
      <c r="I119" s="111">
        <f>SUM(I120:I131)</f>
        <v>520190</v>
      </c>
      <c r="J119" s="112"/>
      <c r="K119" s="112"/>
      <c r="L119" s="113"/>
    </row>
    <row r="120" spans="1:12" s="117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15"/>
      <c r="K120" s="115"/>
      <c r="L120" s="116"/>
    </row>
    <row r="121" spans="1:12" s="117" customFormat="1" ht="15" hidden="1" x14ac:dyDescent="0.3">
      <c r="A121" s="46" t="s">
        <v>1</v>
      </c>
      <c r="B121" s="118">
        <v>15450</v>
      </c>
      <c r="C121" s="118">
        <v>24410</v>
      </c>
      <c r="D121" s="43">
        <f t="shared" ref="D121:D140" si="38">SUM(B121:C121)</f>
        <v>39860</v>
      </c>
      <c r="E121" s="118">
        <v>4870</v>
      </c>
      <c r="F121" s="118">
        <v>50</v>
      </c>
      <c r="G121" s="118">
        <v>100</v>
      </c>
      <c r="H121" s="35">
        <f t="shared" si="36"/>
        <v>5020</v>
      </c>
      <c r="I121" s="36">
        <f t="shared" si="37"/>
        <v>44880</v>
      </c>
      <c r="J121" s="115"/>
      <c r="K121" s="115"/>
      <c r="L121" s="116"/>
    </row>
    <row r="122" spans="1:12" s="117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19"/>
      <c r="K122" s="119"/>
      <c r="L122" s="116"/>
    </row>
    <row r="123" spans="1:12" s="117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15"/>
      <c r="K123" s="115"/>
      <c r="L123" s="116"/>
    </row>
    <row r="124" spans="1:12" s="117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15"/>
      <c r="K124" s="115"/>
      <c r="L124" s="116"/>
    </row>
    <row r="125" spans="1:12" s="117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15"/>
      <c r="K125" s="115"/>
      <c r="L125" s="116"/>
    </row>
    <row r="126" spans="1:12" s="117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15"/>
      <c r="K126" s="115"/>
      <c r="L126" s="116"/>
    </row>
    <row r="127" spans="1:12" s="117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15"/>
      <c r="K127" s="115"/>
      <c r="L127" s="116"/>
    </row>
    <row r="128" spans="1:12" s="117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15"/>
      <c r="K128" s="115"/>
      <c r="L128" s="116"/>
    </row>
    <row r="129" spans="1:16" s="117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15"/>
      <c r="K129" s="115"/>
      <c r="L129" s="116"/>
    </row>
    <row r="130" spans="1:16" s="117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15"/>
      <c r="K130" s="115"/>
      <c r="L130" s="116"/>
    </row>
    <row r="131" spans="1:16" s="117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0">
        <v>3520</v>
      </c>
      <c r="F131" s="120">
        <v>90</v>
      </c>
      <c r="G131" s="120">
        <v>1540</v>
      </c>
      <c r="H131" s="35">
        <f t="shared" si="36"/>
        <v>5150</v>
      </c>
      <c r="I131" s="36">
        <f t="shared" si="37"/>
        <v>43990</v>
      </c>
      <c r="J131" s="115"/>
      <c r="K131" s="115"/>
      <c r="L131" s="116"/>
    </row>
    <row r="132" spans="1:16" s="101" customFormat="1" ht="18.75" customHeight="1" x14ac:dyDescent="0.3">
      <c r="A132" s="99">
        <v>2016</v>
      </c>
      <c r="B132" s="100">
        <f>SUM(B133:B144)</f>
        <v>182830</v>
      </c>
      <c r="C132" s="100">
        <f t="shared" ref="C132:I132" si="39">SUM(C133:C144)</f>
        <v>274160</v>
      </c>
      <c r="D132" s="100">
        <f t="shared" si="39"/>
        <v>456990</v>
      </c>
      <c r="E132" s="100">
        <f t="shared" si="39"/>
        <v>58410</v>
      </c>
      <c r="F132" s="100">
        <f>SUM(F133:F144)</f>
        <v>9490</v>
      </c>
      <c r="G132" s="100">
        <f t="shared" si="39"/>
        <v>6030</v>
      </c>
      <c r="H132" s="100">
        <f t="shared" si="39"/>
        <v>73930</v>
      </c>
      <c r="I132" s="100">
        <f t="shared" si="39"/>
        <v>530920</v>
      </c>
      <c r="J132" s="89"/>
      <c r="K132" s="89"/>
      <c r="L132" s="89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0"/>
      <c r="K133" s="90"/>
      <c r="L133" s="74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1"/>
      <c r="K134" s="91"/>
      <c r="L134" s="74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1"/>
      <c r="K135" s="91"/>
      <c r="L135" s="74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1"/>
      <c r="K136" s="91"/>
      <c r="L136" s="74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1"/>
      <c r="K137" s="91"/>
      <c r="L137" s="74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1"/>
      <c r="K138" s="91"/>
      <c r="L138" s="74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1"/>
      <c r="K139" s="91"/>
      <c r="L139" s="74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1"/>
      <c r="K140" s="91"/>
      <c r="L140" s="74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1"/>
      <c r="K141" s="91"/>
      <c r="L141" s="74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1"/>
      <c r="K142" s="91"/>
      <c r="L142" s="74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1"/>
      <c r="K143" s="91"/>
      <c r="L143" s="74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1"/>
      <c r="K144" s="91"/>
      <c r="L144" s="74"/>
      <c r="N144" s="51"/>
      <c r="O144" s="51"/>
      <c r="P144" s="51"/>
    </row>
    <row r="145" spans="1:16" s="109" customFormat="1" ht="19.5" customHeight="1" x14ac:dyDescent="0.3">
      <c r="A145" s="99">
        <v>2017</v>
      </c>
      <c r="B145" s="107">
        <f>SUM(B146:B157)</f>
        <v>189720</v>
      </c>
      <c r="C145" s="107">
        <f t="shared" ref="C145:I145" si="42">SUM(C146:C157)</f>
        <v>259720</v>
      </c>
      <c r="D145" s="107">
        <f t="shared" si="42"/>
        <v>449440</v>
      </c>
      <c r="E145" s="107">
        <f t="shared" si="42"/>
        <v>68500</v>
      </c>
      <c r="F145" s="107">
        <f t="shared" si="42"/>
        <v>8740</v>
      </c>
      <c r="G145" s="107">
        <f t="shared" si="42"/>
        <v>4630</v>
      </c>
      <c r="H145" s="107">
        <f t="shared" si="42"/>
        <v>81870</v>
      </c>
      <c r="I145" s="107">
        <f t="shared" si="42"/>
        <v>531310</v>
      </c>
      <c r="J145" s="92"/>
      <c r="K145" s="92"/>
      <c r="L145" s="108"/>
      <c r="N145" s="110"/>
      <c r="O145" s="110"/>
      <c r="P145" s="110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1"/>
      <c r="K146" s="91"/>
      <c r="L146" s="74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77"/>
      <c r="K147" s="77"/>
      <c r="L147" s="74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77"/>
      <c r="K148" s="77"/>
      <c r="L148" s="74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77"/>
      <c r="K149" s="77"/>
      <c r="L149" s="74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77"/>
      <c r="K150" s="77"/>
      <c r="L150" s="74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77"/>
      <c r="K151" s="77"/>
      <c r="L151" s="74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77"/>
      <c r="K152" s="77"/>
      <c r="L152" s="74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77"/>
      <c r="K153" s="77"/>
      <c r="L153" s="74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77"/>
      <c r="K154" s="77"/>
      <c r="L154" s="74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77"/>
      <c r="K155" s="77"/>
      <c r="L155" s="74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77"/>
      <c r="K156" s="77"/>
      <c r="L156" s="74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77"/>
      <c r="K157" s="77"/>
      <c r="L157" s="74"/>
      <c r="N157" s="51"/>
      <c r="O157" s="51"/>
      <c r="P157" s="51"/>
    </row>
    <row r="158" spans="1:16" s="101" customFormat="1" ht="17.25" customHeight="1" x14ac:dyDescent="0.3">
      <c r="A158" s="99">
        <v>2018</v>
      </c>
      <c r="B158" s="107">
        <f>SUM(B159:B170)</f>
        <v>190350</v>
      </c>
      <c r="C158" s="107">
        <f t="shared" ref="C158:I158" si="47">SUM(C159:C170)</f>
        <v>249020</v>
      </c>
      <c r="D158" s="107">
        <f t="shared" si="47"/>
        <v>439370</v>
      </c>
      <c r="E158" s="107">
        <f t="shared" si="47"/>
        <v>71020</v>
      </c>
      <c r="F158" s="107">
        <f t="shared" si="47"/>
        <v>8490</v>
      </c>
      <c r="G158" s="107">
        <f t="shared" si="47"/>
        <v>8180</v>
      </c>
      <c r="H158" s="107">
        <f t="shared" si="47"/>
        <v>87690</v>
      </c>
      <c r="I158" s="107">
        <f t="shared" si="47"/>
        <v>527060</v>
      </c>
      <c r="J158" s="77"/>
      <c r="K158" s="77"/>
      <c r="L158" s="89"/>
      <c r="N158" s="121"/>
      <c r="O158" s="121"/>
      <c r="P158" s="121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1"/>
      <c r="K159" s="91"/>
      <c r="L159" s="74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1"/>
      <c r="K160" s="91"/>
      <c r="L160" s="74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1"/>
      <c r="K161" s="91"/>
      <c r="L161" s="74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1"/>
      <c r="K162" s="91"/>
      <c r="L162" s="74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1"/>
      <c r="K163" s="91"/>
      <c r="L163" s="74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1"/>
      <c r="K164" s="91"/>
      <c r="L164" s="74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1"/>
      <c r="K165" s="91"/>
      <c r="L165" s="74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1"/>
      <c r="K166" s="91"/>
      <c r="L166" s="74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1"/>
      <c r="K167" s="91"/>
      <c r="L167" s="74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1"/>
      <c r="K168" s="91"/>
      <c r="L168" s="74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1"/>
      <c r="K169" s="91"/>
      <c r="L169" s="74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1"/>
      <c r="K170" s="91"/>
      <c r="L170" s="74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1"/>
      <c r="K171" s="91"/>
      <c r="L171" s="74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1"/>
      <c r="K172" s="91"/>
      <c r="L172" s="74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1"/>
      <c r="K173" s="93"/>
      <c r="L173" s="74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1"/>
      <c r="K174" s="93"/>
      <c r="L174" s="74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1"/>
      <c r="K175" s="93"/>
      <c r="L175" s="74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1"/>
      <c r="K176" s="93"/>
      <c r="L176" s="74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1"/>
      <c r="K177" s="93"/>
      <c r="L177" s="74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1"/>
      <c r="K178" s="93"/>
      <c r="L178" s="74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1"/>
      <c r="K179" s="93"/>
      <c r="L179" s="74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1"/>
      <c r="K180" s="91"/>
      <c r="L180" s="74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1"/>
      <c r="K181" s="91"/>
      <c r="L181" s="74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2"/>
      <c r="K182" s="122"/>
      <c r="L182" s="74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2"/>
      <c r="K183" s="122"/>
      <c r="L183" s="74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1"/>
      <c r="K184" s="91"/>
      <c r="L184" s="74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2">
        <f>SUM(B185:C185)</f>
        <v>35230</v>
      </c>
      <c r="E185" s="85">
        <v>4520</v>
      </c>
      <c r="F185" s="85">
        <v>410</v>
      </c>
      <c r="G185" s="85">
        <v>525</v>
      </c>
      <c r="H185" s="82">
        <f t="shared" ref="H185:H193" si="64">SUM(E185:G185)</f>
        <v>5455</v>
      </c>
      <c r="I185" s="82">
        <f t="shared" ref="I185:I191" si="65">+H185+D185</f>
        <v>40685</v>
      </c>
      <c r="J185" s="68"/>
      <c r="K185" s="77"/>
      <c r="L185" s="75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2">
        <f t="shared" ref="D186:D191" si="66">SUM(B186:C186)</f>
        <v>37200</v>
      </c>
      <c r="E186" s="69">
        <v>5480</v>
      </c>
      <c r="F186" s="69">
        <v>425</v>
      </c>
      <c r="G186" s="69">
        <v>250</v>
      </c>
      <c r="H186" s="82">
        <f t="shared" si="64"/>
        <v>6155</v>
      </c>
      <c r="I186" s="82">
        <f t="shared" si="65"/>
        <v>43355</v>
      </c>
      <c r="J186" s="68"/>
      <c r="K186" s="77"/>
      <c r="L186" s="75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2">
        <f t="shared" si="66"/>
        <v>30310</v>
      </c>
      <c r="E187" s="70">
        <v>5205</v>
      </c>
      <c r="F187" s="69">
        <v>500</v>
      </c>
      <c r="G187" s="69">
        <v>480</v>
      </c>
      <c r="H187" s="82">
        <f t="shared" si="64"/>
        <v>6185</v>
      </c>
      <c r="I187" s="82">
        <f t="shared" si="65"/>
        <v>36495</v>
      </c>
      <c r="J187" s="68"/>
      <c r="K187" s="77"/>
      <c r="L187" s="75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2">
        <f t="shared" si="66"/>
        <v>21960</v>
      </c>
      <c r="E188" s="70">
        <v>5630</v>
      </c>
      <c r="F188" s="70">
        <v>375</v>
      </c>
      <c r="G188" s="70">
        <v>530</v>
      </c>
      <c r="H188" s="82">
        <f t="shared" si="64"/>
        <v>6535</v>
      </c>
      <c r="I188" s="82">
        <f t="shared" si="65"/>
        <v>28495</v>
      </c>
      <c r="J188" s="76"/>
      <c r="K188" s="77"/>
      <c r="L188" s="75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2">
        <f t="shared" si="66"/>
        <v>19050</v>
      </c>
      <c r="E189" s="69">
        <v>6380</v>
      </c>
      <c r="F189" s="69">
        <v>470</v>
      </c>
      <c r="G189" s="69">
        <v>445</v>
      </c>
      <c r="H189" s="82">
        <f t="shared" si="64"/>
        <v>7295</v>
      </c>
      <c r="I189" s="82">
        <f t="shared" si="65"/>
        <v>26345</v>
      </c>
      <c r="J189" s="68"/>
      <c r="K189" s="77"/>
      <c r="L189" s="75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2">
        <f t="shared" si="66"/>
        <v>20150</v>
      </c>
      <c r="E190" s="69">
        <v>7875</v>
      </c>
      <c r="F190" s="69">
        <v>695</v>
      </c>
      <c r="G190" s="69">
        <v>630</v>
      </c>
      <c r="H190" s="82">
        <f t="shared" si="64"/>
        <v>9200</v>
      </c>
      <c r="I190" s="82">
        <f t="shared" si="65"/>
        <v>29350</v>
      </c>
      <c r="J190" s="68"/>
      <c r="K190" s="77"/>
      <c r="L190" s="75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2">
        <f t="shared" si="66"/>
        <v>28210</v>
      </c>
      <c r="E191" s="83">
        <v>7290</v>
      </c>
      <c r="F191" s="83">
        <v>1265</v>
      </c>
      <c r="G191" s="83">
        <v>715</v>
      </c>
      <c r="H191" s="82">
        <f t="shared" si="64"/>
        <v>9270</v>
      </c>
      <c r="I191" s="82">
        <f t="shared" si="65"/>
        <v>37480</v>
      </c>
      <c r="J191" s="68"/>
      <c r="K191" s="77"/>
      <c r="L191" s="75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2">
        <f t="shared" ref="D192" si="67">SUM(B192:C192)</f>
        <v>30160</v>
      </c>
      <c r="E192" s="82">
        <v>8080</v>
      </c>
      <c r="F192" s="82">
        <v>2230</v>
      </c>
      <c r="G192" s="82">
        <v>815</v>
      </c>
      <c r="H192" s="82">
        <f t="shared" si="64"/>
        <v>11125</v>
      </c>
      <c r="I192" s="82">
        <f t="shared" ref="I192" si="68">+H192+D192</f>
        <v>41285</v>
      </c>
      <c r="J192" s="91"/>
      <c r="K192" s="91"/>
      <c r="L192" s="74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2">
        <f t="shared" ref="D193" si="69">SUM(B193:C193)</f>
        <v>28850</v>
      </c>
      <c r="E193" s="82">
        <v>8350</v>
      </c>
      <c r="F193" s="82">
        <v>1810</v>
      </c>
      <c r="G193" s="82">
        <v>330</v>
      </c>
      <c r="H193" s="82">
        <f t="shared" si="64"/>
        <v>10490</v>
      </c>
      <c r="I193" s="82">
        <f t="shared" ref="I193" si="70">+H193+D193</f>
        <v>39340</v>
      </c>
      <c r="J193" s="91"/>
      <c r="K193" s="91"/>
      <c r="L193" s="74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2">
        <f t="shared" ref="D194" si="71">SUM(B194:C194)</f>
        <v>26610</v>
      </c>
      <c r="E194" s="82">
        <v>9345</v>
      </c>
      <c r="F194" s="82">
        <v>735</v>
      </c>
      <c r="G194" s="82">
        <v>550</v>
      </c>
      <c r="H194" s="82">
        <f t="shared" ref="H194" si="72">SUM(E194:G194)</f>
        <v>10630</v>
      </c>
      <c r="I194" s="82">
        <f t="shared" ref="I194" si="73">+H194+D194</f>
        <v>37240</v>
      </c>
      <c r="J194" s="91"/>
      <c r="K194" s="91"/>
      <c r="L194" s="74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2">
        <f t="shared" ref="D195" si="74">SUM(B195:C195)</f>
        <v>23500</v>
      </c>
      <c r="E195" s="82">
        <v>8815</v>
      </c>
      <c r="F195" s="82">
        <v>655</v>
      </c>
      <c r="G195" s="82">
        <v>1040</v>
      </c>
      <c r="H195" s="82">
        <f t="shared" ref="H195" si="75">SUM(E195:G195)</f>
        <v>10510</v>
      </c>
      <c r="I195" s="82">
        <f>+H195+D195</f>
        <v>34010</v>
      </c>
      <c r="J195" s="91"/>
      <c r="K195" s="91"/>
      <c r="L195" s="74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2">
        <f t="shared" ref="D196" si="76">SUM(B196:C196)</f>
        <v>25700</v>
      </c>
      <c r="E196" s="82">
        <v>7340</v>
      </c>
      <c r="F196" s="82">
        <v>570</v>
      </c>
      <c r="G196" s="82">
        <v>1050</v>
      </c>
      <c r="H196" s="82">
        <f t="shared" ref="H196" si="77">SUM(E196:G196)</f>
        <v>8960</v>
      </c>
      <c r="I196" s="82">
        <f>+H196+D196</f>
        <v>34660</v>
      </c>
      <c r="J196" s="91"/>
      <c r="K196" s="91"/>
      <c r="L196" s="74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1"/>
      <c r="K197" s="91"/>
      <c r="L197" s="74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2">
        <f t="shared" ref="D198:D203" si="79">SUM(B198:C198)</f>
        <v>27415</v>
      </c>
      <c r="E198" s="85">
        <v>6530</v>
      </c>
      <c r="F198" s="85">
        <v>350</v>
      </c>
      <c r="G198" s="85">
        <v>880</v>
      </c>
      <c r="H198" s="82">
        <f t="shared" ref="H198" si="80">SUM(E198:G198)</f>
        <v>7760</v>
      </c>
      <c r="I198" s="82">
        <f t="shared" ref="I198" si="81">+H198+D198</f>
        <v>35175</v>
      </c>
      <c r="J198" s="102"/>
      <c r="K198" s="77"/>
      <c r="L198" s="75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2">
        <f t="shared" si="79"/>
        <v>28440</v>
      </c>
      <c r="E199" s="85">
        <v>6545</v>
      </c>
      <c r="F199" s="85">
        <v>305</v>
      </c>
      <c r="G199" s="85">
        <v>690</v>
      </c>
      <c r="H199" s="82">
        <f t="shared" ref="H199" si="82">SUM(E199:G199)</f>
        <v>7540</v>
      </c>
      <c r="I199" s="82">
        <f t="shared" ref="I199" si="83">+H199+D199</f>
        <v>35980</v>
      </c>
      <c r="J199" s="68"/>
      <c r="K199" s="77"/>
      <c r="L199" s="75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2">
        <f t="shared" si="79"/>
        <v>31480</v>
      </c>
      <c r="E200" s="85">
        <v>6560</v>
      </c>
      <c r="F200" s="85">
        <v>310</v>
      </c>
      <c r="G200" s="85">
        <v>430</v>
      </c>
      <c r="H200" s="82">
        <f t="shared" ref="H200" si="84">SUM(E200:G200)</f>
        <v>7300</v>
      </c>
      <c r="I200" s="82">
        <f t="shared" ref="I200" si="85">+H200+D200</f>
        <v>38780</v>
      </c>
      <c r="J200" s="68"/>
      <c r="K200" s="77"/>
      <c r="L200" s="75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2">
        <f t="shared" si="79"/>
        <v>28620</v>
      </c>
      <c r="E201" s="85">
        <v>6680</v>
      </c>
      <c r="F201" s="85">
        <v>330</v>
      </c>
      <c r="G201" s="85">
        <v>705</v>
      </c>
      <c r="H201" s="82">
        <f t="shared" ref="H201" si="86">SUM(E201:G201)</f>
        <v>7715</v>
      </c>
      <c r="I201" s="82">
        <f t="shared" ref="I201" si="87">+H201+D201</f>
        <v>36335</v>
      </c>
      <c r="J201" s="68"/>
      <c r="K201" s="77"/>
      <c r="L201" s="75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2">
        <f>SUM(B202:C202)</f>
        <v>24360</v>
      </c>
      <c r="E202" s="85">
        <v>6670</v>
      </c>
      <c r="F202" s="85">
        <v>380</v>
      </c>
      <c r="G202" s="85">
        <v>1040</v>
      </c>
      <c r="H202" s="82">
        <f t="shared" ref="H202" si="88">SUM(E202:G202)</f>
        <v>8090</v>
      </c>
      <c r="I202" s="82">
        <f t="shared" ref="I202" si="89">+H202+D202</f>
        <v>32450</v>
      </c>
      <c r="J202" s="68"/>
      <c r="K202" s="77"/>
      <c r="L202" s="75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2">
        <f t="shared" si="79"/>
        <v>24110</v>
      </c>
      <c r="E203" s="85">
        <v>6705</v>
      </c>
      <c r="F203" s="85">
        <v>600</v>
      </c>
      <c r="G203" s="85">
        <v>1670</v>
      </c>
      <c r="H203" s="82">
        <f t="shared" ref="H203" si="90">SUM(E203:G203)</f>
        <v>8975</v>
      </c>
      <c r="I203" s="82">
        <f t="shared" ref="I203" si="91">+H203+D203</f>
        <v>33085</v>
      </c>
      <c r="J203" s="68"/>
      <c r="K203" s="77"/>
      <c r="L203" s="75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2">
        <f t="shared" ref="D204" si="92">SUM(B204:C204)</f>
        <v>25830</v>
      </c>
      <c r="E204" s="85">
        <v>6760</v>
      </c>
      <c r="F204" s="85">
        <v>590</v>
      </c>
      <c r="G204" s="85">
        <v>1720</v>
      </c>
      <c r="H204" s="82">
        <f t="shared" ref="H204" si="93">SUM(E204:G204)</f>
        <v>9070</v>
      </c>
      <c r="I204" s="82">
        <f t="shared" ref="I204" si="94">+H204+D204</f>
        <v>34900</v>
      </c>
      <c r="J204" s="68"/>
      <c r="K204" s="77"/>
      <c r="L204" s="75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2">
        <f t="shared" ref="D205" si="95">SUM(B205:C205)</f>
        <v>27050</v>
      </c>
      <c r="E205" s="85">
        <v>7010</v>
      </c>
      <c r="F205" s="85">
        <v>845</v>
      </c>
      <c r="G205" s="85">
        <v>2540</v>
      </c>
      <c r="H205" s="82">
        <f t="shared" ref="H205" si="96">SUM(E205:G205)</f>
        <v>10395</v>
      </c>
      <c r="I205" s="82">
        <f t="shared" ref="I205" si="97">+H205+D205</f>
        <v>37445</v>
      </c>
      <c r="J205" s="68"/>
      <c r="K205" s="77"/>
      <c r="L205" s="75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2">
        <f t="shared" ref="D206" si="98">SUM(B206:C206)</f>
        <v>27610</v>
      </c>
      <c r="E206" s="85">
        <v>7180</v>
      </c>
      <c r="F206" s="85">
        <v>890</v>
      </c>
      <c r="G206" s="85">
        <v>1745</v>
      </c>
      <c r="H206" s="82">
        <f t="shared" ref="H206" si="99">SUM(E206:G206)</f>
        <v>9815</v>
      </c>
      <c r="I206" s="82">
        <f t="shared" ref="I206" si="100">+H206+D206</f>
        <v>37425</v>
      </c>
      <c r="J206" s="68"/>
      <c r="K206" s="77"/>
      <c r="L206" s="75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2">
        <f t="shared" ref="D207" si="101">SUM(B207:C207)</f>
        <v>29280</v>
      </c>
      <c r="E207" s="85">
        <v>7685</v>
      </c>
      <c r="F207" s="85">
        <v>1655</v>
      </c>
      <c r="G207" s="85">
        <v>800</v>
      </c>
      <c r="H207" s="82">
        <f t="shared" ref="H207" si="102">SUM(E207:G207)</f>
        <v>10140</v>
      </c>
      <c r="I207" s="82">
        <f t="shared" ref="I207" si="103">+H207+D207</f>
        <v>39420</v>
      </c>
      <c r="J207" s="68"/>
      <c r="K207" s="77"/>
      <c r="L207" s="75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2">
        <f t="shared" ref="D208" si="104">SUM(B208:C208)</f>
        <v>27210</v>
      </c>
      <c r="E208" s="85">
        <v>6730</v>
      </c>
      <c r="F208" s="85">
        <v>1820</v>
      </c>
      <c r="G208" s="85">
        <v>700</v>
      </c>
      <c r="H208" s="82">
        <f>SUM(E208:G208)</f>
        <v>9250</v>
      </c>
      <c r="I208" s="82">
        <f t="shared" ref="I208" si="105">+H208+D208</f>
        <v>36460</v>
      </c>
      <c r="J208" s="68"/>
      <c r="K208" s="77"/>
      <c r="L208" s="75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2">
        <f t="shared" ref="D209" si="106">SUM(B209:C209)</f>
        <v>30270</v>
      </c>
      <c r="E209" s="85">
        <v>5665</v>
      </c>
      <c r="F209" s="85">
        <v>1030</v>
      </c>
      <c r="G209" s="85">
        <v>1490</v>
      </c>
      <c r="H209" s="82">
        <f t="shared" ref="H209" si="107">SUM(E209:G209)</f>
        <v>8185</v>
      </c>
      <c r="I209" s="82">
        <f t="shared" ref="I209" si="108">+H209+D209</f>
        <v>38455</v>
      </c>
      <c r="J209" s="68"/>
      <c r="K209" s="77"/>
      <c r="L209" s="75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68"/>
      <c r="K210" s="77"/>
      <c r="L210" s="75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2">
        <f t="shared" ref="D211:D216" si="110">SUM(B211:C211)</f>
        <v>29830</v>
      </c>
      <c r="E211" s="85">
        <v>5300</v>
      </c>
      <c r="F211" s="85">
        <v>185</v>
      </c>
      <c r="G211" s="85">
        <v>1555</v>
      </c>
      <c r="H211" s="82">
        <f t="shared" ref="H211:H216" si="111">SUM(E211:G211)</f>
        <v>7040</v>
      </c>
      <c r="I211" s="82">
        <f t="shared" ref="I211:I216" si="112">+H211+D211</f>
        <v>36870</v>
      </c>
      <c r="J211" s="68"/>
      <c r="K211" s="77"/>
      <c r="L211" s="75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2">
        <f t="shared" si="110"/>
        <v>28430</v>
      </c>
      <c r="E212" s="85">
        <v>5215</v>
      </c>
      <c r="F212" s="85">
        <v>265</v>
      </c>
      <c r="G212" s="85">
        <v>790</v>
      </c>
      <c r="H212" s="82">
        <f t="shared" si="111"/>
        <v>6270</v>
      </c>
      <c r="I212" s="82">
        <f t="shared" si="112"/>
        <v>34700</v>
      </c>
      <c r="J212" s="68"/>
      <c r="K212" s="77"/>
      <c r="L212" s="75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2">
        <f t="shared" si="110"/>
        <v>28490</v>
      </c>
      <c r="E213" s="85">
        <v>5965</v>
      </c>
      <c r="F213" s="85">
        <v>345</v>
      </c>
      <c r="G213" s="85">
        <v>885</v>
      </c>
      <c r="H213" s="82">
        <f t="shared" si="111"/>
        <v>7195</v>
      </c>
      <c r="I213" s="82">
        <f t="shared" si="112"/>
        <v>35685</v>
      </c>
      <c r="J213" s="68"/>
      <c r="K213" s="77"/>
      <c r="L213" s="75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2">
        <f t="shared" si="110"/>
        <v>27070</v>
      </c>
      <c r="E214" s="85">
        <v>6530</v>
      </c>
      <c r="F214" s="85">
        <v>200</v>
      </c>
      <c r="G214" s="85">
        <v>1280</v>
      </c>
      <c r="H214" s="82">
        <f t="shared" si="111"/>
        <v>8010</v>
      </c>
      <c r="I214" s="82">
        <f t="shared" si="112"/>
        <v>35080</v>
      </c>
      <c r="J214" s="68"/>
      <c r="K214" s="77"/>
      <c r="L214" s="75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2">
        <f t="shared" si="110"/>
        <v>21440</v>
      </c>
      <c r="E215" s="85">
        <v>7140</v>
      </c>
      <c r="F215" s="85">
        <v>285</v>
      </c>
      <c r="G215" s="85">
        <v>1760</v>
      </c>
      <c r="H215" s="82">
        <f t="shared" si="111"/>
        <v>9185</v>
      </c>
      <c r="I215" s="82">
        <f t="shared" si="112"/>
        <v>30625</v>
      </c>
      <c r="J215" s="68"/>
      <c r="K215" s="77"/>
      <c r="L215" s="75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2">
        <f t="shared" si="110"/>
        <v>16720</v>
      </c>
      <c r="E216" s="85">
        <v>8175</v>
      </c>
      <c r="F216" s="85">
        <v>530</v>
      </c>
      <c r="G216" s="85">
        <v>1650</v>
      </c>
      <c r="H216" s="82">
        <f t="shared" si="111"/>
        <v>10355</v>
      </c>
      <c r="I216" s="82">
        <f t="shared" si="112"/>
        <v>27075</v>
      </c>
      <c r="J216" s="68"/>
      <c r="K216" s="77"/>
      <c r="L216" s="75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2">
        <f t="shared" ref="D217" si="113">SUM(B217:C217)</f>
        <v>14820</v>
      </c>
      <c r="E217" s="85">
        <v>8905</v>
      </c>
      <c r="F217" s="85">
        <v>1060</v>
      </c>
      <c r="G217" s="85">
        <v>1675</v>
      </c>
      <c r="H217" s="82">
        <f t="shared" ref="H217" si="114">SUM(E217:G217)</f>
        <v>11640</v>
      </c>
      <c r="I217" s="82">
        <f t="shared" ref="I217" si="115">+H217+D217</f>
        <v>26460</v>
      </c>
      <c r="J217" s="68"/>
      <c r="K217" s="77"/>
      <c r="L217" s="75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2">
        <f t="shared" ref="D218" si="116">SUM(B218:C218)</f>
        <v>16920</v>
      </c>
      <c r="E218" s="85">
        <v>9960</v>
      </c>
      <c r="F218" s="85">
        <v>1995</v>
      </c>
      <c r="G218" s="85">
        <v>1250</v>
      </c>
      <c r="H218" s="82">
        <f t="shared" ref="H218" si="117">SUM(E218:G218)</f>
        <v>13205</v>
      </c>
      <c r="I218" s="82">
        <f t="shared" ref="I218" si="118">+H218+D218</f>
        <v>30125</v>
      </c>
      <c r="J218" s="68"/>
      <c r="K218" s="77"/>
      <c r="L218" s="75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2">
        <f t="shared" ref="D219:D220" si="119">SUM(B219:C219)</f>
        <v>21880</v>
      </c>
      <c r="E219" s="85">
        <v>10220</v>
      </c>
      <c r="F219" s="85">
        <v>1035</v>
      </c>
      <c r="G219" s="85">
        <v>885</v>
      </c>
      <c r="H219" s="82">
        <f t="shared" ref="H219:H220" si="120">SUM(E219:G219)</f>
        <v>12140</v>
      </c>
      <c r="I219" s="82">
        <f t="shared" ref="I219:I220" si="121">+H219+D219</f>
        <v>34020</v>
      </c>
      <c r="J219" s="68"/>
      <c r="K219" s="77"/>
      <c r="L219" s="75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2">
        <f t="shared" si="119"/>
        <v>24140</v>
      </c>
      <c r="E220" s="85">
        <v>9820</v>
      </c>
      <c r="F220" s="85">
        <v>585</v>
      </c>
      <c r="G220" s="85">
        <v>630</v>
      </c>
      <c r="H220" s="82">
        <f t="shared" si="120"/>
        <v>11035</v>
      </c>
      <c r="I220" s="82">
        <f t="shared" si="121"/>
        <v>35175</v>
      </c>
      <c r="J220" s="68"/>
      <c r="K220" s="77"/>
      <c r="L220" s="75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2">
        <f t="shared" ref="D221" si="122">SUM(B221:C221)</f>
        <v>26740</v>
      </c>
      <c r="E221" s="85">
        <v>9645</v>
      </c>
      <c r="F221" s="85">
        <v>655</v>
      </c>
      <c r="G221" s="85">
        <v>580</v>
      </c>
      <c r="H221" s="82">
        <f t="shared" ref="H221" si="123">SUM(E221:G221)</f>
        <v>10880</v>
      </c>
      <c r="I221" s="82">
        <f t="shared" ref="I221" si="124">+H221+D221</f>
        <v>37620</v>
      </c>
      <c r="J221" s="68"/>
      <c r="K221" s="77"/>
      <c r="L221" s="75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2">
        <f t="shared" ref="D222" si="125">SUM(B222:C222)</f>
        <v>24130</v>
      </c>
      <c r="E222" s="85">
        <v>7985</v>
      </c>
      <c r="F222" s="85">
        <v>540</v>
      </c>
      <c r="G222" s="85">
        <v>1140</v>
      </c>
      <c r="H222" s="82">
        <f t="shared" ref="H222" si="126">SUM(E222:G222)</f>
        <v>9665</v>
      </c>
      <c r="I222" s="82">
        <f t="shared" ref="I222" si="127">+H222+D222</f>
        <v>33795</v>
      </c>
      <c r="J222" s="68"/>
      <c r="K222" s="77"/>
      <c r="L222" s="75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68"/>
      <c r="K223" s="77"/>
      <c r="L223" s="75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2">
        <f t="shared" ref="D224:D229" si="129">SUM(B224:C224)</f>
        <v>25390</v>
      </c>
      <c r="E224" s="85">
        <v>6710</v>
      </c>
      <c r="F224" s="85">
        <v>475</v>
      </c>
      <c r="G224" s="85">
        <v>860</v>
      </c>
      <c r="H224" s="82">
        <f t="shared" ref="H224:H229" si="130">SUM(E224:G224)</f>
        <v>8045</v>
      </c>
      <c r="I224" s="82">
        <f t="shared" ref="I224:I229" si="131">+H224+D224</f>
        <v>33435</v>
      </c>
      <c r="J224" s="68"/>
      <c r="K224" s="77"/>
      <c r="L224" s="75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2">
        <f t="shared" si="129"/>
        <v>26280</v>
      </c>
      <c r="E225" s="85">
        <v>6530</v>
      </c>
      <c r="F225" s="85">
        <v>495</v>
      </c>
      <c r="G225" s="85">
        <v>910</v>
      </c>
      <c r="H225" s="82">
        <f t="shared" si="130"/>
        <v>7935</v>
      </c>
      <c r="I225" s="82">
        <f t="shared" si="131"/>
        <v>34215</v>
      </c>
      <c r="J225" s="68"/>
      <c r="K225" s="77"/>
      <c r="L225" s="75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2">
        <f t="shared" si="129"/>
        <v>27200</v>
      </c>
      <c r="E226" s="85">
        <v>6460</v>
      </c>
      <c r="F226" s="85">
        <v>460</v>
      </c>
      <c r="G226" s="85">
        <v>1070</v>
      </c>
      <c r="H226" s="82">
        <f t="shared" si="130"/>
        <v>7990</v>
      </c>
      <c r="I226" s="82">
        <f t="shared" si="131"/>
        <v>35190</v>
      </c>
      <c r="J226" s="68"/>
      <c r="K226" s="77"/>
      <c r="L226" s="75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2">
        <f t="shared" si="129"/>
        <v>24890</v>
      </c>
      <c r="E227" s="85">
        <v>5880</v>
      </c>
      <c r="F227" s="85">
        <v>390</v>
      </c>
      <c r="G227" s="85">
        <v>1180</v>
      </c>
      <c r="H227" s="82">
        <f t="shared" si="130"/>
        <v>7450</v>
      </c>
      <c r="I227" s="82">
        <f>+H227+D227</f>
        <v>32340</v>
      </c>
      <c r="J227" s="68"/>
      <c r="K227" s="77"/>
      <c r="L227" s="75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2">
        <f t="shared" si="129"/>
        <v>21880</v>
      </c>
      <c r="E228" s="85">
        <v>6330</v>
      </c>
      <c r="F228" s="85">
        <v>410</v>
      </c>
      <c r="G228" s="85">
        <v>1450</v>
      </c>
      <c r="H228" s="82">
        <f t="shared" si="130"/>
        <v>8190</v>
      </c>
      <c r="I228" s="82">
        <f t="shared" si="131"/>
        <v>30070</v>
      </c>
      <c r="J228" s="68"/>
      <c r="K228" s="77"/>
      <c r="L228" s="75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2">
        <f t="shared" si="129"/>
        <v>19100</v>
      </c>
      <c r="E229" s="85">
        <v>6565</v>
      </c>
      <c r="F229" s="85">
        <v>550</v>
      </c>
      <c r="G229" s="85">
        <v>935</v>
      </c>
      <c r="H229" s="82">
        <f t="shared" si="130"/>
        <v>8050</v>
      </c>
      <c r="I229" s="82">
        <f t="shared" si="131"/>
        <v>27150</v>
      </c>
      <c r="J229" s="68"/>
      <c r="K229" s="77"/>
      <c r="L229" s="75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2">
        <f t="shared" ref="D230" si="132">SUM(B230:C230)</f>
        <v>20950</v>
      </c>
      <c r="E230" s="85">
        <v>7280</v>
      </c>
      <c r="F230" s="85">
        <v>860</v>
      </c>
      <c r="G230" s="85">
        <v>990</v>
      </c>
      <c r="H230" s="82">
        <f t="shared" ref="H230" si="133">SUM(E230:G230)</f>
        <v>9130</v>
      </c>
      <c r="I230" s="82">
        <f t="shared" ref="I230" si="134">+H230+D230</f>
        <v>30080</v>
      </c>
      <c r="J230" s="68"/>
      <c r="K230" s="77"/>
      <c r="L230" s="75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2">
        <f t="shared" ref="D231" si="135">SUM(B231:C231)</f>
        <v>23570</v>
      </c>
      <c r="E231" s="85">
        <v>9600</v>
      </c>
      <c r="F231" s="85">
        <v>2160</v>
      </c>
      <c r="G231" s="85">
        <v>550</v>
      </c>
      <c r="H231" s="82">
        <f t="shared" ref="H231" si="136">SUM(E231:G231)</f>
        <v>12310</v>
      </c>
      <c r="I231" s="82">
        <f t="shared" ref="I231" si="137">+H231+D231</f>
        <v>35880</v>
      </c>
      <c r="J231" s="68"/>
      <c r="K231" s="77"/>
      <c r="L231" s="75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2">
        <f t="shared" ref="D232" si="138">SUM(B232:C232)</f>
        <v>23810</v>
      </c>
      <c r="E232" s="85">
        <v>10055</v>
      </c>
      <c r="F232" s="85">
        <v>1055</v>
      </c>
      <c r="G232" s="85">
        <v>610</v>
      </c>
      <c r="H232" s="82">
        <f t="shared" ref="H232" si="139">SUM(E232:G232)</f>
        <v>11720</v>
      </c>
      <c r="I232" s="82">
        <f t="shared" ref="I232" si="140">+H232+D232</f>
        <v>35530</v>
      </c>
      <c r="J232" s="68"/>
      <c r="K232" s="77"/>
      <c r="L232" s="75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2">
        <f t="shared" ref="D233" si="141">SUM(B233:C233)</f>
        <v>26985</v>
      </c>
      <c r="E233" s="85">
        <v>9965</v>
      </c>
      <c r="F233" s="85">
        <v>570</v>
      </c>
      <c r="G233" s="85">
        <v>755</v>
      </c>
      <c r="H233" s="82">
        <f t="shared" ref="H233" si="142">SUM(E233:G233)</f>
        <v>11290</v>
      </c>
      <c r="I233" s="82">
        <f t="shared" ref="I233" si="143">+H233+D233</f>
        <v>38275</v>
      </c>
      <c r="J233" s="68"/>
      <c r="K233" s="77"/>
      <c r="L233" s="75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2">
        <f t="shared" ref="D234:D235" si="144">SUM(B234:C234)</f>
        <v>27980</v>
      </c>
      <c r="E234" s="85">
        <v>9125</v>
      </c>
      <c r="F234" s="85">
        <v>295</v>
      </c>
      <c r="G234" s="85">
        <v>1120</v>
      </c>
      <c r="H234" s="82">
        <f>SUM(E234:G234)</f>
        <v>10540</v>
      </c>
      <c r="I234" s="82">
        <f t="shared" ref="I234:I235" si="145">+H234+D234</f>
        <v>38520</v>
      </c>
      <c r="J234" s="68"/>
      <c r="K234" s="77"/>
      <c r="L234" s="75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2">
        <f t="shared" si="144"/>
        <v>25910</v>
      </c>
      <c r="E235" s="85">
        <v>8940</v>
      </c>
      <c r="F235" s="85">
        <v>365</v>
      </c>
      <c r="G235" s="85">
        <v>1170</v>
      </c>
      <c r="H235" s="82">
        <f>SUM(E235:G235)</f>
        <v>10475</v>
      </c>
      <c r="I235" s="82">
        <f t="shared" si="145"/>
        <v>36385</v>
      </c>
      <c r="J235" s="68"/>
      <c r="K235" s="77"/>
      <c r="L235" s="75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6">SUM(C237:C248)</f>
        <v>165040</v>
      </c>
      <c r="D236" s="60">
        <f>SUM(D237:D248)</f>
        <v>308430</v>
      </c>
      <c r="E236" s="60">
        <f t="shared" si="146"/>
        <v>87210</v>
      </c>
      <c r="F236" s="60">
        <f t="shared" si="146"/>
        <v>7800</v>
      </c>
      <c r="G236" s="60">
        <f t="shared" si="146"/>
        <v>7320</v>
      </c>
      <c r="H236" s="60">
        <f>SUM(H237:H248)</f>
        <v>102330</v>
      </c>
      <c r="I236" s="60">
        <f>SUM(I237:I248)</f>
        <v>410760</v>
      </c>
      <c r="J236" s="68"/>
      <c r="K236" s="77"/>
      <c r="L236" s="75"/>
      <c r="N236" s="51"/>
      <c r="O236" s="51"/>
      <c r="P236" s="51"/>
    </row>
    <row r="237" spans="1:16" s="52" customFormat="1" ht="17.25" customHeight="1" x14ac:dyDescent="0.3">
      <c r="A237" s="67" t="s">
        <v>0</v>
      </c>
      <c r="B237" s="69">
        <v>10140</v>
      </c>
      <c r="C237" s="69">
        <v>15270</v>
      </c>
      <c r="D237" s="82">
        <f>SUM(B237:C237)</f>
        <v>25410</v>
      </c>
      <c r="E237" s="85">
        <v>12750</v>
      </c>
      <c r="F237" s="85">
        <v>280</v>
      </c>
      <c r="G237" s="85">
        <v>680</v>
      </c>
      <c r="H237" s="82">
        <f>SUM(E237:G237)</f>
        <v>13710</v>
      </c>
      <c r="I237" s="82">
        <f t="shared" ref="I237" si="147">+H237+D237</f>
        <v>39120</v>
      </c>
      <c r="J237" s="68"/>
      <c r="K237" s="77"/>
      <c r="L237" s="75"/>
      <c r="N237" s="51"/>
      <c r="O237" s="51"/>
      <c r="P237" s="51"/>
    </row>
    <row r="238" spans="1:16" s="52" customFormat="1" ht="17.25" customHeight="1" x14ac:dyDescent="0.3">
      <c r="A238" s="67" t="s">
        <v>1</v>
      </c>
      <c r="B238" s="69">
        <v>11010</v>
      </c>
      <c r="C238" s="69">
        <v>16380</v>
      </c>
      <c r="D238" s="82">
        <f t="shared" ref="D238" si="148">SUM(B238:C238)</f>
        <v>27390</v>
      </c>
      <c r="E238" s="85">
        <v>6550</v>
      </c>
      <c r="F238" s="85">
        <v>230</v>
      </c>
      <c r="G238" s="85">
        <v>480</v>
      </c>
      <c r="H238" s="82">
        <f>SUM(E238:G238)</f>
        <v>7260</v>
      </c>
      <c r="I238" s="82">
        <f t="shared" ref="I238" si="149">+H238+D238</f>
        <v>34650</v>
      </c>
      <c r="J238" s="68"/>
      <c r="K238" s="77"/>
      <c r="L238" s="75"/>
      <c r="N238" s="51"/>
      <c r="O238" s="51"/>
      <c r="P238" s="51"/>
    </row>
    <row r="239" spans="1:16" s="52" customFormat="1" ht="17.25" customHeight="1" x14ac:dyDescent="0.3">
      <c r="A239" s="67" t="s">
        <v>2</v>
      </c>
      <c r="B239" s="69">
        <v>12570</v>
      </c>
      <c r="C239" s="69">
        <v>14290</v>
      </c>
      <c r="D239" s="82">
        <f t="shared" ref="D239" si="150">SUM(B239:C239)</f>
        <v>26860</v>
      </c>
      <c r="E239" s="85">
        <v>6890</v>
      </c>
      <c r="F239" s="85">
        <v>400</v>
      </c>
      <c r="G239" s="85">
        <v>560</v>
      </c>
      <c r="H239" s="82">
        <f t="shared" ref="H239" si="151">SUM(E239:G239)</f>
        <v>7850</v>
      </c>
      <c r="I239" s="82">
        <f t="shared" ref="I239" si="152">+H239+D239</f>
        <v>34710</v>
      </c>
      <c r="J239" s="68"/>
      <c r="K239" s="77"/>
      <c r="L239" s="75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2">
        <f t="shared" ref="D240" si="153">SUM(B240:C240)</f>
        <v>24840</v>
      </c>
      <c r="E240" s="85">
        <v>7080</v>
      </c>
      <c r="F240" s="85">
        <v>355</v>
      </c>
      <c r="G240" s="85">
        <v>640</v>
      </c>
      <c r="H240" s="82">
        <f t="shared" ref="H240" si="154">SUM(E240:G240)</f>
        <v>8075</v>
      </c>
      <c r="I240" s="82">
        <f t="shared" ref="I240" si="155">+H240+D240</f>
        <v>32915</v>
      </c>
      <c r="J240" s="68"/>
      <c r="K240" s="77"/>
      <c r="L240" s="75"/>
      <c r="N240" s="51"/>
      <c r="O240" s="51"/>
      <c r="P240" s="51"/>
    </row>
    <row r="241" spans="1:16" s="52" customFormat="1" ht="17.25" customHeight="1" x14ac:dyDescent="0.3">
      <c r="A241" s="67" t="s">
        <v>4</v>
      </c>
      <c r="B241" s="69">
        <v>11100</v>
      </c>
      <c r="C241" s="69">
        <v>10380</v>
      </c>
      <c r="D241" s="82">
        <f t="shared" ref="D241:D243" si="156">SUM(B241:C241)</f>
        <v>21480</v>
      </c>
      <c r="E241" s="85">
        <v>7015</v>
      </c>
      <c r="F241" s="85">
        <v>500</v>
      </c>
      <c r="G241" s="85">
        <v>515</v>
      </c>
      <c r="H241" s="82">
        <f t="shared" ref="H241:H244" si="157">SUM(E241:G241)</f>
        <v>8030</v>
      </c>
      <c r="I241" s="82">
        <f t="shared" ref="I241:I246" si="158">+H241+D241</f>
        <v>29510</v>
      </c>
      <c r="J241" s="68"/>
      <c r="K241" s="77"/>
      <c r="L241" s="75"/>
      <c r="N241" s="51"/>
      <c r="O241" s="51"/>
      <c r="P241" s="51"/>
    </row>
    <row r="242" spans="1:16" s="52" customFormat="1" ht="17.25" customHeight="1" x14ac:dyDescent="0.3">
      <c r="A242" s="67" t="s">
        <v>11</v>
      </c>
      <c r="B242" s="69">
        <v>12050</v>
      </c>
      <c r="C242" s="69">
        <v>12880</v>
      </c>
      <c r="D242" s="82">
        <f t="shared" si="156"/>
        <v>24930</v>
      </c>
      <c r="E242" s="85">
        <v>6935</v>
      </c>
      <c r="F242" s="85">
        <v>715</v>
      </c>
      <c r="G242" s="85">
        <v>780</v>
      </c>
      <c r="H242" s="82">
        <f t="shared" si="157"/>
        <v>8430</v>
      </c>
      <c r="I242" s="82">
        <f t="shared" si="158"/>
        <v>33360</v>
      </c>
      <c r="J242" s="68"/>
      <c r="K242" s="77"/>
      <c r="L242" s="75"/>
      <c r="N242" s="51"/>
      <c r="O242" s="51"/>
      <c r="P242" s="51"/>
    </row>
    <row r="243" spans="1:16" s="52" customFormat="1" ht="17.25" customHeight="1" x14ac:dyDescent="0.3">
      <c r="A243" s="67" t="s">
        <v>5</v>
      </c>
      <c r="B243" s="69">
        <v>12010</v>
      </c>
      <c r="C243" s="69">
        <v>13410</v>
      </c>
      <c r="D243" s="82">
        <f t="shared" si="156"/>
        <v>25420</v>
      </c>
      <c r="E243" s="85">
        <v>7635</v>
      </c>
      <c r="F243" s="85">
        <v>1380</v>
      </c>
      <c r="G243" s="85">
        <v>725</v>
      </c>
      <c r="H243" s="82">
        <f t="shared" si="157"/>
        <v>9740</v>
      </c>
      <c r="I243" s="82">
        <f t="shared" si="158"/>
        <v>35160</v>
      </c>
      <c r="J243" s="68"/>
      <c r="K243" s="77"/>
      <c r="L243" s="75"/>
      <c r="N243" s="51"/>
      <c r="O243" s="51"/>
      <c r="P243" s="51"/>
    </row>
    <row r="244" spans="1:16" s="52" customFormat="1" ht="17.25" customHeight="1" x14ac:dyDescent="0.3">
      <c r="A244" s="67" t="s">
        <v>6</v>
      </c>
      <c r="B244" s="69">
        <v>12560</v>
      </c>
      <c r="C244" s="69">
        <v>13670</v>
      </c>
      <c r="D244" s="82">
        <f>SUM(B244:C244)</f>
        <v>26230</v>
      </c>
      <c r="E244" s="85">
        <v>8135</v>
      </c>
      <c r="F244" s="85">
        <v>1135</v>
      </c>
      <c r="G244" s="85">
        <v>905</v>
      </c>
      <c r="H244" s="82">
        <f t="shared" si="157"/>
        <v>10175</v>
      </c>
      <c r="I244" s="82">
        <f t="shared" si="158"/>
        <v>36405</v>
      </c>
      <c r="J244" s="68"/>
      <c r="K244" s="77"/>
      <c r="L244" s="75"/>
      <c r="N244" s="51"/>
      <c r="O244" s="51"/>
      <c r="P244" s="51"/>
    </row>
    <row r="245" spans="1:16" s="52" customFormat="1" ht="17.25" customHeight="1" x14ac:dyDescent="0.3">
      <c r="A245" s="67" t="s">
        <v>7</v>
      </c>
      <c r="B245" s="69">
        <v>12480</v>
      </c>
      <c r="C245" s="69">
        <v>14380</v>
      </c>
      <c r="D245" s="82">
        <f t="shared" ref="D245:D246" si="159">SUM(B245:C245)</f>
        <v>26860</v>
      </c>
      <c r="E245" s="85">
        <v>7385</v>
      </c>
      <c r="F245" s="85">
        <v>1565</v>
      </c>
      <c r="G245" s="85">
        <v>450</v>
      </c>
      <c r="H245" s="82">
        <f t="shared" ref="H245:H246" si="160">SUM(E245:G245)</f>
        <v>9400</v>
      </c>
      <c r="I245" s="82">
        <f t="shared" si="158"/>
        <v>36260</v>
      </c>
      <c r="J245" s="68"/>
      <c r="K245" s="77"/>
      <c r="L245" s="75"/>
      <c r="N245" s="51"/>
      <c r="O245" s="51"/>
      <c r="P245" s="51"/>
    </row>
    <row r="246" spans="1:16" s="52" customFormat="1" ht="17.25" customHeight="1" x14ac:dyDescent="0.3">
      <c r="A246" s="67" t="s">
        <v>8</v>
      </c>
      <c r="B246" s="69">
        <v>12580</v>
      </c>
      <c r="C246" s="69">
        <v>14990</v>
      </c>
      <c r="D246" s="82">
        <f t="shared" si="159"/>
        <v>27570</v>
      </c>
      <c r="E246" s="85">
        <v>5710</v>
      </c>
      <c r="F246" s="85">
        <v>570</v>
      </c>
      <c r="G246" s="85">
        <v>550</v>
      </c>
      <c r="H246" s="82">
        <f t="shared" si="160"/>
        <v>6830</v>
      </c>
      <c r="I246" s="82">
        <f t="shared" si="158"/>
        <v>34400</v>
      </c>
      <c r="J246" s="68"/>
      <c r="K246" s="77"/>
      <c r="L246" s="75"/>
      <c r="N246" s="51"/>
      <c r="O246" s="51"/>
      <c r="P246" s="51"/>
    </row>
    <row r="247" spans="1:16" s="52" customFormat="1" ht="17.25" customHeight="1" x14ac:dyDescent="0.3">
      <c r="A247" s="67" t="s">
        <v>9</v>
      </c>
      <c r="B247" s="69">
        <v>13040</v>
      </c>
      <c r="C247" s="69">
        <v>12280</v>
      </c>
      <c r="D247" s="82">
        <f t="shared" ref="D247" si="161">SUM(B247:C247)</f>
        <v>25320</v>
      </c>
      <c r="E247" s="85">
        <v>6115</v>
      </c>
      <c r="F247" s="85">
        <v>340</v>
      </c>
      <c r="G247" s="85">
        <v>465</v>
      </c>
      <c r="H247" s="82">
        <f t="shared" ref="H247" si="162">SUM(E247:G247)</f>
        <v>6920</v>
      </c>
      <c r="I247" s="82">
        <f>+H247+D247</f>
        <v>32240</v>
      </c>
      <c r="J247" s="68"/>
      <c r="K247" s="77"/>
      <c r="L247" s="75"/>
      <c r="N247" s="51"/>
      <c r="O247" s="51"/>
      <c r="P247" s="51"/>
    </row>
    <row r="248" spans="1:16" s="52" customFormat="1" ht="17.25" customHeight="1" x14ac:dyDescent="0.3">
      <c r="A248" s="67" t="s">
        <v>10</v>
      </c>
      <c r="B248" s="69">
        <v>12440</v>
      </c>
      <c r="C248" s="69">
        <v>13680</v>
      </c>
      <c r="D248" s="82">
        <f t="shared" ref="D248" si="163">SUM(B248:C248)</f>
        <v>26120</v>
      </c>
      <c r="E248" s="85">
        <v>5010</v>
      </c>
      <c r="F248" s="85">
        <v>330</v>
      </c>
      <c r="G248" s="85">
        <v>570</v>
      </c>
      <c r="H248" s="82">
        <f t="shared" ref="H248" si="164">SUM(E248:G248)</f>
        <v>5910</v>
      </c>
      <c r="I248" s="82">
        <f>+H248+D248</f>
        <v>32030</v>
      </c>
      <c r="J248" s="68"/>
      <c r="K248" s="77"/>
      <c r="L248" s="75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SUM(B250:B255)</f>
        <v>72355</v>
      </c>
      <c r="C249" s="60">
        <f t="shared" ref="C249:I249" si="165">SUM(C250:C255)</f>
        <v>86450</v>
      </c>
      <c r="D249" s="60">
        <f t="shared" si="165"/>
        <v>158805</v>
      </c>
      <c r="E249" s="60">
        <f t="shared" si="165"/>
        <v>23670</v>
      </c>
      <c r="F249" s="60">
        <f t="shared" si="165"/>
        <v>1655</v>
      </c>
      <c r="G249" s="60">
        <f t="shared" si="165"/>
        <v>3070</v>
      </c>
      <c r="H249" s="60">
        <f t="shared" si="165"/>
        <v>28395</v>
      </c>
      <c r="I249" s="60">
        <f t="shared" si="165"/>
        <v>187200</v>
      </c>
      <c r="J249" s="68"/>
      <c r="K249" s="77"/>
      <c r="L249" s="75"/>
      <c r="N249" s="51"/>
      <c r="O249" s="51"/>
      <c r="P249" s="51"/>
    </row>
    <row r="250" spans="1:16" s="52" customFormat="1" ht="17.25" customHeight="1" x14ac:dyDescent="0.3">
      <c r="A250" s="67" t="s">
        <v>44</v>
      </c>
      <c r="B250" s="69">
        <v>13920</v>
      </c>
      <c r="C250" s="69">
        <v>15390</v>
      </c>
      <c r="D250" s="82">
        <f>SUM(B250:C250)</f>
        <v>29310</v>
      </c>
      <c r="E250" s="85">
        <v>3775</v>
      </c>
      <c r="F250" s="85">
        <v>245</v>
      </c>
      <c r="G250" s="85">
        <v>470</v>
      </c>
      <c r="H250" s="82">
        <f>SUM(E250:G250)</f>
        <v>4490</v>
      </c>
      <c r="I250" s="82">
        <f>+H250+D250</f>
        <v>33800</v>
      </c>
      <c r="J250" s="68"/>
      <c r="K250" s="77"/>
      <c r="L250" s="75"/>
      <c r="M250" s="51"/>
      <c r="N250" s="51"/>
      <c r="O250" s="51"/>
      <c r="P250" s="51"/>
    </row>
    <row r="251" spans="1:16" s="52" customFormat="1" ht="17.25" customHeight="1" x14ac:dyDescent="0.3">
      <c r="A251" s="67" t="s">
        <v>45</v>
      </c>
      <c r="B251" s="69">
        <v>14520</v>
      </c>
      <c r="C251" s="69">
        <v>17230</v>
      </c>
      <c r="D251" s="82">
        <f t="shared" ref="D251:D255" si="166">SUM(B251:C251)</f>
        <v>31750</v>
      </c>
      <c r="E251" s="85">
        <v>3325</v>
      </c>
      <c r="F251" s="85">
        <v>235</v>
      </c>
      <c r="G251" s="85">
        <v>265</v>
      </c>
      <c r="H251" s="82">
        <f t="shared" ref="H251:H255" si="167">SUM(E251:G251)</f>
        <v>3825</v>
      </c>
      <c r="I251" s="82">
        <f t="shared" ref="I251:I255" si="168">+H251+D251</f>
        <v>35575</v>
      </c>
      <c r="J251" s="68"/>
      <c r="K251" s="77"/>
      <c r="L251" s="75"/>
      <c r="M251" s="51"/>
      <c r="N251" s="51"/>
      <c r="O251" s="51"/>
      <c r="P251" s="51"/>
    </row>
    <row r="252" spans="1:16" s="52" customFormat="1" ht="17.25" customHeight="1" x14ac:dyDescent="0.3">
      <c r="A252" s="67" t="s">
        <v>46</v>
      </c>
      <c r="B252" s="69">
        <v>13885</v>
      </c>
      <c r="C252" s="69">
        <v>16380</v>
      </c>
      <c r="D252" s="82">
        <f t="shared" si="166"/>
        <v>30265</v>
      </c>
      <c r="E252" s="85">
        <v>3520</v>
      </c>
      <c r="F252" s="85">
        <v>285</v>
      </c>
      <c r="G252" s="85">
        <v>280</v>
      </c>
      <c r="H252" s="82">
        <f t="shared" si="167"/>
        <v>4085</v>
      </c>
      <c r="I252" s="82">
        <f t="shared" si="168"/>
        <v>34350</v>
      </c>
      <c r="J252" s="68"/>
      <c r="K252" s="77"/>
      <c r="L252" s="75"/>
      <c r="M252" s="51"/>
      <c r="N252" s="51"/>
      <c r="O252" s="51"/>
      <c r="P252" s="51"/>
    </row>
    <row r="253" spans="1:16" s="52" customFormat="1" ht="17.25" customHeight="1" x14ac:dyDescent="0.3">
      <c r="A253" s="67" t="s">
        <v>47</v>
      </c>
      <c r="B253" s="69">
        <v>11790</v>
      </c>
      <c r="C253" s="69">
        <v>13640</v>
      </c>
      <c r="D253" s="82">
        <f t="shared" si="166"/>
        <v>25430</v>
      </c>
      <c r="E253" s="85">
        <v>4890</v>
      </c>
      <c r="F253" s="85">
        <v>240</v>
      </c>
      <c r="G253" s="85">
        <v>480</v>
      </c>
      <c r="H253" s="82">
        <f t="shared" si="167"/>
        <v>5610</v>
      </c>
      <c r="I253" s="82">
        <f t="shared" si="168"/>
        <v>31040</v>
      </c>
      <c r="J253" s="68"/>
      <c r="K253" s="77"/>
      <c r="L253" s="75"/>
      <c r="M253" s="51"/>
      <c r="N253" s="51"/>
      <c r="O253" s="51"/>
      <c r="P253" s="51"/>
    </row>
    <row r="254" spans="1:16" s="52" customFormat="1" ht="17.25" customHeight="1" x14ac:dyDescent="0.3">
      <c r="A254" s="67" t="s">
        <v>48</v>
      </c>
      <c r="B254" s="69">
        <v>9090</v>
      </c>
      <c r="C254" s="69">
        <v>11820</v>
      </c>
      <c r="D254" s="82">
        <f t="shared" si="166"/>
        <v>20910</v>
      </c>
      <c r="E254" s="85">
        <v>3890</v>
      </c>
      <c r="F254" s="85">
        <v>290</v>
      </c>
      <c r="G254" s="85">
        <v>790</v>
      </c>
      <c r="H254" s="82">
        <f t="shared" si="167"/>
        <v>4970</v>
      </c>
      <c r="I254" s="82">
        <f t="shared" si="168"/>
        <v>25880</v>
      </c>
      <c r="J254" s="68"/>
      <c r="K254" s="77"/>
      <c r="L254" s="75"/>
      <c r="M254" s="51"/>
      <c r="N254" s="51"/>
      <c r="O254" s="51"/>
      <c r="P254" s="51"/>
    </row>
    <row r="255" spans="1:16" s="52" customFormat="1" ht="17.25" customHeight="1" x14ac:dyDescent="0.35">
      <c r="A255" s="67" t="s">
        <v>54</v>
      </c>
      <c r="B255" s="69">
        <v>9150</v>
      </c>
      <c r="C255" s="69">
        <v>11990</v>
      </c>
      <c r="D255" s="82">
        <f t="shared" si="166"/>
        <v>21140</v>
      </c>
      <c r="E255" s="85">
        <v>4270</v>
      </c>
      <c r="F255" s="85">
        <v>360</v>
      </c>
      <c r="G255" s="85">
        <v>785</v>
      </c>
      <c r="H255" s="82">
        <f t="shared" si="167"/>
        <v>5415</v>
      </c>
      <c r="I255" s="82">
        <f t="shared" si="168"/>
        <v>26555</v>
      </c>
      <c r="J255" s="68"/>
      <c r="K255" s="77"/>
      <c r="L255" s="75"/>
      <c r="M255" s="51"/>
      <c r="N255" s="51"/>
      <c r="O255" s="51"/>
      <c r="P255" s="51"/>
    </row>
    <row r="256" spans="1:16" s="66" customFormat="1" ht="19.2" customHeight="1" x14ac:dyDescent="0.3">
      <c r="A256" s="64" t="s">
        <v>52</v>
      </c>
      <c r="B256" s="65"/>
      <c r="C256" s="65"/>
      <c r="D256" s="65"/>
      <c r="E256" s="65"/>
      <c r="F256" s="65"/>
      <c r="G256" s="65"/>
      <c r="H256" s="65"/>
      <c r="I256" s="65"/>
      <c r="J256" s="95"/>
      <c r="K256" s="95"/>
      <c r="L256" s="78"/>
    </row>
    <row r="257" spans="1:12" s="66" customFormat="1" ht="15.6" customHeight="1" x14ac:dyDescent="0.3">
      <c r="A257" s="140" t="s">
        <v>38</v>
      </c>
      <c r="B257" s="140"/>
      <c r="C257" s="140"/>
      <c r="D257" s="140"/>
      <c r="E257" s="140"/>
      <c r="F257" s="140"/>
      <c r="G257" s="140"/>
      <c r="H257" s="140"/>
      <c r="I257" s="140"/>
      <c r="J257" s="94"/>
      <c r="K257" s="94"/>
      <c r="L257" s="78"/>
    </row>
    <row r="258" spans="1:12" ht="15.6" x14ac:dyDescent="0.3">
      <c r="A258" s="64" t="s">
        <v>43</v>
      </c>
      <c r="B258" s="84"/>
      <c r="C258" s="84"/>
      <c r="D258" s="84"/>
      <c r="E258" s="84"/>
      <c r="F258" s="84"/>
      <c r="G258" s="84"/>
      <c r="H258" s="84"/>
      <c r="I258" s="84"/>
      <c r="J258" s="106"/>
    </row>
    <row r="259" spans="1:12" ht="15.6" x14ac:dyDescent="0.3">
      <c r="A259" s="64" t="s">
        <v>41</v>
      </c>
      <c r="B259" s="84"/>
      <c r="C259" s="84"/>
      <c r="D259" s="84"/>
      <c r="E259" s="84"/>
      <c r="F259" s="84"/>
      <c r="G259" s="84"/>
      <c r="H259" s="84"/>
      <c r="I259" s="84"/>
      <c r="J259" s="1"/>
      <c r="K259" s="1"/>
      <c r="L259" s="1"/>
    </row>
    <row r="260" spans="1:12" s="71" customFormat="1" ht="15" x14ac:dyDescent="0.3">
      <c r="B260" s="129"/>
      <c r="C260" s="129"/>
      <c r="D260" s="77"/>
      <c r="E260" s="131"/>
      <c r="F260" s="131"/>
      <c r="G260" s="131"/>
      <c r="H260" s="131"/>
    </row>
    <row r="261" spans="1:12" s="71" customFormat="1" ht="15" x14ac:dyDescent="0.3">
      <c r="B261" s="129"/>
      <c r="C261" s="129"/>
      <c r="D261" s="129"/>
      <c r="E261" s="129"/>
      <c r="F261" s="129"/>
      <c r="G261" s="129"/>
      <c r="H261" s="129"/>
      <c r="I261" s="129"/>
      <c r="J261" s="86"/>
    </row>
    <row r="262" spans="1:12" s="71" customFormat="1" ht="15" x14ac:dyDescent="0.3">
      <c r="B262" s="129"/>
      <c r="C262" s="129"/>
      <c r="D262" s="77"/>
      <c r="E262" s="133"/>
      <c r="F262" s="133"/>
      <c r="G262" s="134"/>
      <c r="H262" s="135"/>
      <c r="I262" s="138"/>
    </row>
    <row r="263" spans="1:12" s="71" customFormat="1" ht="14.4" x14ac:dyDescent="0.3">
      <c r="B263" s="130"/>
      <c r="C263" s="130"/>
      <c r="D263" s="130"/>
      <c r="E263" s="136"/>
      <c r="F263" s="136"/>
      <c r="G263" s="136"/>
      <c r="H263" s="135"/>
      <c r="I263" s="138"/>
      <c r="K263" s="86"/>
    </row>
    <row r="264" spans="1:12" s="71" customFormat="1" ht="14.4" x14ac:dyDescent="0.3">
      <c r="B264" s="130"/>
      <c r="C264" s="130"/>
      <c r="D264" s="130"/>
      <c r="E264" s="136"/>
      <c r="F264" s="136"/>
      <c r="G264" s="136"/>
      <c r="H264" s="136"/>
      <c r="I264" s="138"/>
    </row>
    <row r="265" spans="1:12" s="71" customFormat="1" ht="14.4" x14ac:dyDescent="0.3">
      <c r="B265" s="130"/>
      <c r="C265" s="130"/>
      <c r="D265" s="130"/>
      <c r="E265" s="136"/>
      <c r="F265" s="136"/>
      <c r="G265" s="136"/>
      <c r="H265" s="136"/>
      <c r="I265" s="138"/>
    </row>
    <row r="266" spans="1:12" ht="14.4" x14ac:dyDescent="0.3">
      <c r="E266" s="137"/>
      <c r="F266" s="137"/>
      <c r="G266" s="137"/>
      <c r="H266" s="137"/>
      <c r="K266" s="1"/>
      <c r="L266" s="1"/>
    </row>
    <row r="267" spans="1:12" x14ac:dyDescent="0.25">
      <c r="B267" s="84"/>
      <c r="C267" s="84"/>
      <c r="D267" s="84"/>
      <c r="E267" s="84"/>
      <c r="F267" s="84"/>
      <c r="G267" s="84"/>
      <c r="H267" s="84"/>
      <c r="I267" s="84"/>
      <c r="K267" s="1"/>
      <c r="L267" s="1"/>
    </row>
    <row r="268" spans="1:12" x14ac:dyDescent="0.25">
      <c r="B268" s="84"/>
      <c r="C268" s="84"/>
      <c r="D268" s="84"/>
      <c r="E268" s="84"/>
      <c r="F268" s="84"/>
      <c r="G268" s="84"/>
      <c r="H268" s="84"/>
      <c r="I268" s="84"/>
      <c r="J268" s="1"/>
      <c r="K268" s="1"/>
      <c r="L268" s="1"/>
    </row>
    <row r="269" spans="1:12" x14ac:dyDescent="0.25">
      <c r="B269" s="84"/>
      <c r="C269" s="84"/>
      <c r="D269" s="84"/>
      <c r="E269" s="84"/>
      <c r="F269" s="84"/>
      <c r="G269" s="84"/>
      <c r="H269" s="84"/>
      <c r="I269" s="84"/>
      <c r="J269" s="1"/>
      <c r="K269" s="1"/>
      <c r="L269" s="1"/>
    </row>
    <row r="270" spans="1:12" x14ac:dyDescent="0.25">
      <c r="B270" s="84"/>
      <c r="C270" s="84"/>
      <c r="D270" s="84"/>
      <c r="E270" s="84"/>
      <c r="F270" s="84"/>
      <c r="G270" s="84"/>
      <c r="H270" s="84"/>
      <c r="I270" s="84"/>
      <c r="J270" s="1"/>
      <c r="K270" s="1"/>
      <c r="L270" s="1"/>
    </row>
    <row r="271" spans="1:12" x14ac:dyDescent="0.25">
      <c r="B271" s="84"/>
      <c r="C271" s="84"/>
      <c r="D271" s="84"/>
      <c r="E271" s="84"/>
      <c r="F271" s="84"/>
      <c r="G271" s="84"/>
      <c r="H271" s="84"/>
      <c r="I271" s="84"/>
      <c r="J271" s="1"/>
      <c r="K271" s="1"/>
      <c r="L271" s="1"/>
    </row>
    <row r="272" spans="1:12" x14ac:dyDescent="0.25">
      <c r="E272" s="49"/>
      <c r="F272" s="49"/>
      <c r="G272" s="49"/>
      <c r="H272" s="49"/>
    </row>
    <row r="273" spans="5:8" x14ac:dyDescent="0.25">
      <c r="E273" s="132"/>
      <c r="F273" s="49"/>
      <c r="G273" s="49"/>
      <c r="H273" s="49"/>
    </row>
    <row r="274" spans="5:8" x14ac:dyDescent="0.25">
      <c r="E274" s="84"/>
      <c r="F274" s="84"/>
      <c r="G274" s="84"/>
      <c r="H274" s="84"/>
    </row>
    <row r="275" spans="5:8" x14ac:dyDescent="0.25">
      <c r="E275" s="84"/>
      <c r="F275" s="84"/>
      <c r="G275" s="84"/>
      <c r="H275" s="84"/>
    </row>
    <row r="276" spans="5:8" x14ac:dyDescent="0.25">
      <c r="E276" s="84"/>
      <c r="F276" s="84"/>
      <c r="G276" s="84"/>
      <c r="H276" s="84"/>
    </row>
    <row r="277" spans="5:8" x14ac:dyDescent="0.25">
      <c r="E277" s="84"/>
      <c r="F277" s="84"/>
      <c r="G277" s="84"/>
      <c r="H277" s="84"/>
    </row>
    <row r="278" spans="5:8" x14ac:dyDescent="0.25">
      <c r="E278" s="84"/>
      <c r="F278" s="84"/>
      <c r="G278" s="84"/>
      <c r="H278" s="84"/>
    </row>
    <row r="279" spans="5:8" x14ac:dyDescent="0.25">
      <c r="E279" s="84"/>
      <c r="F279" s="84"/>
      <c r="G279" s="84"/>
      <c r="H279" s="84"/>
    </row>
    <row r="280" spans="5:8" x14ac:dyDescent="0.25">
      <c r="E280" s="84"/>
      <c r="F280" s="84"/>
      <c r="G280" s="84"/>
      <c r="H280" s="84"/>
    </row>
    <row r="281" spans="5:8" x14ac:dyDescent="0.25">
      <c r="E281" s="84"/>
      <c r="F281" s="84"/>
      <c r="G281" s="84"/>
      <c r="H281" s="84"/>
    </row>
    <row r="282" spans="5:8" x14ac:dyDescent="0.25">
      <c r="E282" s="84"/>
      <c r="F282" s="84"/>
      <c r="G282" s="84"/>
      <c r="H282" s="84"/>
    </row>
    <row r="283" spans="5:8" x14ac:dyDescent="0.25">
      <c r="E283" s="84"/>
      <c r="F283" s="84"/>
      <c r="G283" s="84"/>
      <c r="H283" s="84"/>
    </row>
    <row r="284" spans="5:8" x14ac:dyDescent="0.25">
      <c r="E284" s="84"/>
      <c r="F284" s="84"/>
      <c r="G284" s="84"/>
      <c r="H284" s="84"/>
    </row>
    <row r="285" spans="5:8" x14ac:dyDescent="0.25">
      <c r="E285" s="84"/>
      <c r="F285" s="84"/>
      <c r="G285" s="84"/>
      <c r="H285" s="8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257:I257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2025-08-29T07:48:27Z</dcterms:modified>
</cp:coreProperties>
</file>