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8_{7FE046AC-D2A1-497F-9EE1-B41A17A0F8AD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1+1.1" sheetId="6" r:id="rId1"/>
  </sheets>
  <definedNames>
    <definedName name="_xlnm.Print_Titles" localSheetId="0">'T1+1.1'!$21:$22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6" l="1"/>
  <c r="I8" i="6"/>
  <c r="C170" i="6"/>
  <c r="D170" i="6"/>
  <c r="E170" i="6"/>
  <c r="F170" i="6"/>
  <c r="G170" i="6"/>
  <c r="H170" i="6"/>
  <c r="I170" i="6"/>
  <c r="B170" i="6"/>
  <c r="D181" i="6"/>
  <c r="H181" i="6"/>
  <c r="I181" i="6" l="1"/>
  <c r="D180" i="6" l="1"/>
  <c r="H180" i="6"/>
  <c r="I180" i="6" l="1"/>
  <c r="H179" i="6"/>
  <c r="D179" i="6" l="1"/>
  <c r="I179" i="6" s="1"/>
  <c r="H178" i="6" l="1"/>
  <c r="D178" i="6" l="1"/>
  <c r="I178" i="6" s="1"/>
  <c r="H177" i="6" l="1"/>
  <c r="D177" i="6" l="1"/>
  <c r="I177" i="6" s="1"/>
  <c r="D176" i="6" l="1"/>
  <c r="H176" i="6"/>
  <c r="I176" i="6" l="1"/>
  <c r="D175" i="6" l="1"/>
  <c r="H175" i="6"/>
  <c r="I175" i="6" l="1"/>
  <c r="D174" i="6" l="1"/>
  <c r="H174" i="6"/>
  <c r="I174" i="6" l="1"/>
  <c r="D173" i="6"/>
  <c r="H173" i="6"/>
  <c r="H14" i="6" l="1"/>
  <c r="H10" i="6"/>
  <c r="I173" i="6"/>
  <c r="H172" i="6"/>
  <c r="D172" i="6"/>
  <c r="H15" i="6" l="1"/>
  <c r="I172" i="6"/>
  <c r="D171" i="6"/>
  <c r="H171" i="6"/>
  <c r="I171" i="6" l="1"/>
  <c r="F14" i="6"/>
  <c r="F10" i="6"/>
  <c r="G14" i="6"/>
  <c r="G10" i="6"/>
  <c r="D14" i="6"/>
  <c r="C14" i="6"/>
  <c r="C15" i="6" s="1"/>
  <c r="D10" i="6"/>
  <c r="D15" i="6" s="1"/>
  <c r="G15" i="6" l="1"/>
  <c r="F15" i="6"/>
  <c r="C157" i="6"/>
  <c r="G157" i="6"/>
  <c r="B157" i="6"/>
  <c r="H169" i="6" l="1"/>
  <c r="D169" i="6" l="1"/>
  <c r="I13" i="6"/>
  <c r="I12" i="6"/>
  <c r="I11" i="6"/>
  <c r="I9" i="6"/>
  <c r="G17" i="6"/>
  <c r="G40" i="6"/>
  <c r="G53" i="6"/>
  <c r="G66" i="6"/>
  <c r="G79" i="6"/>
  <c r="G92" i="6"/>
  <c r="G105" i="6"/>
  <c r="G118" i="6"/>
  <c r="G131" i="6"/>
  <c r="G144" i="6"/>
  <c r="I169" i="6" l="1"/>
  <c r="F168" i="6"/>
  <c r="F157" i="6" s="1"/>
  <c r="E168" i="6"/>
  <c r="E157" i="6" s="1"/>
  <c r="D168" i="6" l="1"/>
  <c r="H168" i="6"/>
  <c r="I168" i="6" l="1"/>
  <c r="D167" i="6" l="1"/>
  <c r="H167" i="6"/>
  <c r="I167" i="6" l="1"/>
  <c r="D166" i="6" l="1"/>
  <c r="H166" i="6"/>
  <c r="I166" i="6" l="1"/>
  <c r="D165" i="6"/>
  <c r="H165" i="6"/>
  <c r="I165" i="6" l="1"/>
  <c r="D164" i="6"/>
  <c r="H164" i="6"/>
  <c r="I164" i="6" l="1"/>
  <c r="I14" i="6" l="1"/>
  <c r="H163" i="6"/>
  <c r="I10" i="6" l="1"/>
  <c r="D163" i="6"/>
  <c r="I163" i="6" s="1"/>
  <c r="I15" i="6" l="1"/>
  <c r="D162" i="6"/>
  <c r="H162" i="6" l="1"/>
  <c r="I162" i="6" l="1"/>
  <c r="H161" i="6" l="1"/>
  <c r="D161" i="6"/>
  <c r="I161" i="6" l="1"/>
  <c r="D160" i="6" l="1"/>
  <c r="J9" i="6" l="1"/>
  <c r="J10" i="6"/>
  <c r="J11" i="6"/>
  <c r="J12" i="6"/>
  <c r="J13" i="6"/>
  <c r="J14" i="6"/>
  <c r="J15" i="6"/>
  <c r="H160" i="6"/>
  <c r="I160" i="6" s="1"/>
  <c r="H159" i="6" l="1"/>
  <c r="D159" i="6" l="1"/>
  <c r="I159" i="6" s="1"/>
  <c r="D158" i="6" l="1"/>
  <c r="D157" i="6" s="1"/>
  <c r="H158" i="6" l="1"/>
  <c r="H157" i="6" s="1"/>
  <c r="C144" i="6"/>
  <c r="E144" i="6"/>
  <c r="B144" i="6"/>
  <c r="H156" i="6"/>
  <c r="D156" i="6"/>
  <c r="I158" i="6" l="1"/>
  <c r="I157" i="6" s="1"/>
  <c r="I156" i="6"/>
  <c r="H155" i="6"/>
  <c r="D155" i="6" l="1"/>
  <c r="I155" i="6" l="1"/>
  <c r="B131" i="6"/>
  <c r="H154" i="6" l="1"/>
  <c r="D154" i="6" l="1"/>
  <c r="I154" i="6" l="1"/>
  <c r="H153" i="6" l="1"/>
  <c r="D153" i="6"/>
  <c r="I153" i="6" l="1"/>
  <c r="F131" i="6" l="1"/>
  <c r="H152" i="6" l="1"/>
  <c r="D152" i="6" l="1"/>
  <c r="I152" i="6" s="1"/>
  <c r="D151" i="6" l="1"/>
  <c r="H151" i="6" l="1"/>
  <c r="I151" i="6" s="1"/>
  <c r="H150" i="6" l="1"/>
  <c r="D150" i="6"/>
  <c r="I150" i="6" l="1"/>
  <c r="H149" i="6"/>
  <c r="D149" i="6"/>
  <c r="I149" i="6" l="1"/>
  <c r="H148" i="6"/>
  <c r="D148" i="6"/>
  <c r="I148" i="6" l="1"/>
  <c r="F144" i="6" l="1"/>
  <c r="H147" i="6"/>
  <c r="D146" i="6"/>
  <c r="D147" i="6" l="1"/>
  <c r="I147" i="6" s="1"/>
  <c r="H146" i="6" l="1"/>
  <c r="I146" i="6" l="1"/>
  <c r="H145" i="6" l="1"/>
  <c r="D145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H132" i="6"/>
  <c r="D132" i="6"/>
  <c r="E131" i="6"/>
  <c r="C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H119" i="6"/>
  <c r="D119" i="6"/>
  <c r="F118" i="6"/>
  <c r="E118" i="6"/>
  <c r="C118" i="6"/>
  <c r="B118" i="6"/>
  <c r="H117" i="6"/>
  <c r="I117" i="6" s="1"/>
  <c r="B117" i="6"/>
  <c r="B105" i="6" s="1"/>
  <c r="H116" i="6"/>
  <c r="I116" i="6" s="1"/>
  <c r="H115" i="6"/>
  <c r="D115" i="6"/>
  <c r="H114" i="6"/>
  <c r="D114" i="6"/>
  <c r="H113" i="6"/>
  <c r="D113" i="6"/>
  <c r="H112" i="6"/>
  <c r="D112" i="6"/>
  <c r="H111" i="6"/>
  <c r="I111" i="6" s="1"/>
  <c r="H110" i="6"/>
  <c r="D110" i="6"/>
  <c r="H109" i="6"/>
  <c r="D109" i="6"/>
  <c r="H108" i="6"/>
  <c r="D108" i="6"/>
  <c r="H107" i="6"/>
  <c r="D107" i="6"/>
  <c r="H106" i="6"/>
  <c r="D106" i="6"/>
  <c r="F105" i="6"/>
  <c r="E105" i="6"/>
  <c r="C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H93" i="6"/>
  <c r="D93" i="6"/>
  <c r="F92" i="6"/>
  <c r="E92" i="6"/>
  <c r="C92" i="6"/>
  <c r="B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H80" i="6"/>
  <c r="D80" i="6"/>
  <c r="F79" i="6"/>
  <c r="E79" i="6"/>
  <c r="C79" i="6"/>
  <c r="B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F66" i="6"/>
  <c r="E66" i="6"/>
  <c r="C66" i="6"/>
  <c r="B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F53" i="6"/>
  <c r="E53" i="6"/>
  <c r="C53" i="6"/>
  <c r="B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F40" i="6"/>
  <c r="E40" i="6"/>
  <c r="C40" i="6"/>
  <c r="B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I27" i="6" s="1"/>
  <c r="H26" i="6"/>
  <c r="I26" i="6" s="1"/>
  <c r="H25" i="6"/>
  <c r="D25" i="6"/>
  <c r="E24" i="6"/>
  <c r="H24" i="6" s="1"/>
  <c r="D24" i="6"/>
  <c r="E23" i="6"/>
  <c r="H23" i="6" s="1"/>
  <c r="D23" i="6"/>
  <c r="E17" i="6"/>
  <c r="D17" i="6"/>
  <c r="C16" i="6"/>
  <c r="C17" i="6" s="1"/>
  <c r="D144" i="6" l="1"/>
  <c r="H144" i="6"/>
  <c r="I34" i="6"/>
  <c r="I54" i="6"/>
  <c r="I56" i="6"/>
  <c r="I60" i="6"/>
  <c r="I137" i="6"/>
  <c r="I139" i="6"/>
  <c r="I36" i="6"/>
  <c r="I38" i="6"/>
  <c r="I140" i="6"/>
  <c r="I23" i="6"/>
  <c r="I25" i="6"/>
  <c r="I28" i="6"/>
  <c r="I30" i="6"/>
  <c r="I69" i="6"/>
  <c r="I77" i="6"/>
  <c r="I103" i="6"/>
  <c r="I108" i="6"/>
  <c r="I113" i="6"/>
  <c r="I39" i="6"/>
  <c r="I47" i="6"/>
  <c r="I82" i="6"/>
  <c r="I86" i="6"/>
  <c r="I97" i="6"/>
  <c r="I99" i="6"/>
  <c r="I112" i="6"/>
  <c r="I114" i="6"/>
  <c r="I119" i="6"/>
  <c r="I123" i="6"/>
  <c r="I125" i="6"/>
  <c r="I127" i="6"/>
  <c r="I129" i="6"/>
  <c r="I141" i="6"/>
  <c r="I143" i="6"/>
  <c r="I48" i="6"/>
  <c r="I50" i="6"/>
  <c r="I62" i="6"/>
  <c r="I64" i="6"/>
  <c r="I73" i="6"/>
  <c r="I87" i="6"/>
  <c r="I89" i="6"/>
  <c r="I91" i="6"/>
  <c r="I43" i="6"/>
  <c r="H131" i="6"/>
  <c r="I35" i="6"/>
  <c r="I37" i="6"/>
  <c r="I49" i="6"/>
  <c r="I51" i="6"/>
  <c r="I61" i="6"/>
  <c r="I63" i="6"/>
  <c r="I71" i="6"/>
  <c r="H79" i="6"/>
  <c r="I95" i="6"/>
  <c r="H105" i="6"/>
  <c r="I115" i="6"/>
  <c r="D131" i="6"/>
  <c r="I134" i="6"/>
  <c r="I136" i="6"/>
  <c r="H92" i="6"/>
  <c r="I24" i="6"/>
  <c r="I29" i="6"/>
  <c r="I41" i="6"/>
  <c r="H53" i="6"/>
  <c r="I67" i="6"/>
  <c r="I74" i="6"/>
  <c r="I76" i="6"/>
  <c r="I90" i="6"/>
  <c r="I100" i="6"/>
  <c r="I102" i="6"/>
  <c r="I104" i="6"/>
  <c r="H118" i="6"/>
  <c r="H40" i="6"/>
  <c r="H66" i="6"/>
  <c r="I84" i="6"/>
  <c r="I120" i="6"/>
  <c r="I122" i="6"/>
  <c r="I31" i="6"/>
  <c r="I33" i="6"/>
  <c r="D40" i="6"/>
  <c r="I44" i="6"/>
  <c r="I46" i="6"/>
  <c r="D53" i="6"/>
  <c r="I57" i="6"/>
  <c r="I59" i="6"/>
  <c r="D66" i="6"/>
  <c r="I70" i="6"/>
  <c r="I72" i="6"/>
  <c r="I80" i="6"/>
  <c r="I83" i="6"/>
  <c r="I85" i="6"/>
  <c r="I93" i="6"/>
  <c r="I96" i="6"/>
  <c r="I98" i="6"/>
  <c r="I106" i="6"/>
  <c r="I109" i="6"/>
  <c r="D118" i="6"/>
  <c r="I110" i="6"/>
  <c r="I124" i="6"/>
  <c r="I126" i="6"/>
  <c r="I132" i="6"/>
  <c r="I138" i="6"/>
  <c r="I32" i="6"/>
  <c r="I45" i="6"/>
  <c r="I52" i="6"/>
  <c r="I58" i="6"/>
  <c r="I65" i="6"/>
  <c r="I75" i="6"/>
  <c r="I78" i="6"/>
  <c r="I88" i="6"/>
  <c r="I101" i="6"/>
  <c r="I121" i="6"/>
  <c r="I128" i="6"/>
  <c r="I130" i="6"/>
  <c r="I133" i="6"/>
  <c r="I135" i="6"/>
  <c r="I142" i="6"/>
  <c r="I145" i="6"/>
  <c r="F17" i="6"/>
  <c r="I42" i="6"/>
  <c r="I55" i="6"/>
  <c r="I68" i="6"/>
  <c r="I81" i="6"/>
  <c r="I94" i="6"/>
  <c r="I107" i="6"/>
  <c r="D79" i="6"/>
  <c r="D92" i="6"/>
  <c r="D105" i="6"/>
  <c r="I144" i="6" l="1"/>
  <c r="I66" i="6"/>
  <c r="I105" i="6"/>
  <c r="I118" i="6"/>
  <c r="I131" i="6"/>
  <c r="I53" i="6"/>
  <c r="I92" i="6"/>
  <c r="I40" i="6"/>
  <c r="I79" i="6"/>
</calcChain>
</file>

<file path=xl/sharedStrings.xml><?xml version="1.0" encoding="utf-8"?>
<sst xmlns="http://schemas.openxmlformats.org/spreadsheetml/2006/main" count="176" uniqueCount="53">
  <si>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</si>
  <si>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</si>
  <si>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</si>
  <si>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</si>
  <si>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</si>
  <si>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</si>
  <si>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</si>
  <si>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</si>
  <si>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</si>
  <si>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</si>
  <si>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</si>
  <si>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</si>
  <si>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</si>
  <si>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</si>
  <si>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</si>
  <si>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</si>
  <si>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</si>
  <si>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</si>
  <si>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</si>
  <si>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</si>
  <si>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</si>
  <si>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</si>
  <si>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</si>
  <si>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Aq. Culture </t>
  </si>
  <si>
    <t xml:space="preserve">Sri Lanka </t>
  </si>
  <si>
    <t>Inland Capture</t>
  </si>
  <si>
    <t>Targets</t>
  </si>
  <si>
    <t>Source: Statistics Unit of MFARD</t>
  </si>
  <si>
    <t>Achievement</t>
  </si>
  <si>
    <t>Fishing Sub-sector</t>
  </si>
  <si>
    <t xml:space="preserve">Jul </t>
  </si>
  <si>
    <t>Source: Statistics Unit of MFADRD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</si>
  <si>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</si>
  <si>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</si>
  <si>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</si>
  <si>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</si>
  <si>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</si>
  <si>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</si>
  <si>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</si>
  <si>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</si>
  <si>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</si>
  <si>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</si>
  <si>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 xml:space="preserve">     </t>
  </si>
  <si>
    <t>* Provisional Data (Estimated based on the summaries provided by the FIs/ Eos and finalized quarterly after processing detailed reports)</t>
  </si>
  <si>
    <t>Change in 2019 compared to 2018 (%)</t>
  </si>
  <si>
    <t>Jul*</t>
  </si>
  <si>
    <t>Aug*</t>
  </si>
  <si>
    <t>Sep*</t>
  </si>
  <si>
    <t>Oct*</t>
  </si>
  <si>
    <t>November 2019</t>
  </si>
  <si>
    <t xml:space="preserve">    2018    (Jan-Nov)</t>
  </si>
  <si>
    <t xml:space="preserve">  2019* (Jan-Nov)</t>
  </si>
  <si>
    <t>Nov*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</si>
</sst>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#,##0.0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b/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9"/>
      <name val="Arial"/>
      <family val="2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"/>
      <color theme="1"/>
      <name val="Times New Roman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</cellStyleXfs>
  <cellXfs count="127">
    <xf numFmtId="0" fontId="0" fillId="0" borderId="0" xfId="0"/>
    <xf numFmtId="164" fontId="0" fillId="0" borderId="0" xfId="0" applyNumberForma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164" fontId="16" fillId="0" borderId="1" xfId="1" applyNumberFormat="1" applyFont="1" applyBorder="1" applyAlignment="1">
      <alignment horizontal="center" vertical="center"/>
    </xf>
    <xf numFmtId="43" fontId="16" fillId="0" borderId="1" xfId="1" applyFont="1" applyBorder="1" applyAlignment="1">
      <alignment vertical="center"/>
    </xf>
    <xf numFmtId="165" fontId="16" fillId="0" borderId="4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164" fontId="19" fillId="4" borderId="1" xfId="1" applyNumberFormat="1" applyFont="1" applyFill="1" applyBorder="1" applyAlignment="1">
      <alignment horizontal="center" vertical="center"/>
    </xf>
    <xf numFmtId="165" fontId="15" fillId="4" borderId="4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164" fontId="23" fillId="6" borderId="1" xfId="1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9" fontId="25" fillId="5" borderId="1" xfId="3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6" fillId="0" borderId="0" xfId="0" applyFont="1"/>
    <xf numFmtId="164" fontId="26" fillId="0" borderId="0" xfId="1" applyNumberFormat="1" applyFont="1"/>
    <xf numFmtId="164" fontId="22" fillId="0" borderId="0" xfId="3" applyNumberFormat="1" applyFont="1"/>
    <xf numFmtId="166" fontId="9" fillId="0" borderId="0" xfId="3" applyNumberFormat="1" applyFont="1"/>
    <xf numFmtId="0" fontId="27" fillId="0" borderId="0" xfId="0" applyFont="1"/>
    <xf numFmtId="0" fontId="29" fillId="5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64" fontId="31" fillId="2" borderId="1" xfId="1" applyNumberFormat="1" applyFont="1" applyFill="1" applyBorder="1" applyAlignment="1">
      <alignment horizontal="right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 applyAlignment="1">
      <alignment horizontal="right"/>
    </xf>
    <xf numFmtId="164" fontId="22" fillId="3" borderId="1" xfId="0" applyNumberFormat="1" applyFont="1" applyFill="1" applyBorder="1"/>
    <xf numFmtId="164" fontId="31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2" fillId="3" borderId="1" xfId="1" applyNumberFormat="1" applyFont="1" applyFill="1" applyBorder="1" applyAlignment="1">
      <alignment horizontal="right"/>
    </xf>
    <xf numFmtId="164" fontId="32" fillId="3" borderId="1" xfId="1" applyNumberFormat="1" applyFont="1" applyFill="1" applyBorder="1"/>
    <xf numFmtId="164" fontId="32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2" fillId="2" borderId="1" xfId="1" applyNumberFormat="1" applyFont="1" applyFill="1" applyBorder="1"/>
    <xf numFmtId="164" fontId="32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3" fillId="2" borderId="1" xfId="1" applyNumberFormat="1" applyFont="1" applyFill="1" applyBorder="1"/>
    <xf numFmtId="164" fontId="33" fillId="3" borderId="1" xfId="1" applyNumberFormat="1" applyFont="1" applyFill="1" applyBorder="1"/>
    <xf numFmtId="164" fontId="33" fillId="3" borderId="1" xfId="1" applyNumberFormat="1" applyFont="1" applyFill="1" applyBorder="1" applyAlignment="1">
      <alignment horizontal="right"/>
    </xf>
    <xf numFmtId="164" fontId="31" fillId="0" borderId="0" xfId="1" applyNumberFormat="1" applyFont="1" applyAlignment="1">
      <alignment horizontal="right"/>
    </xf>
    <xf numFmtId="164" fontId="32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3" fillId="0" borderId="1" xfId="1" applyNumberFormat="1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9" fillId="3" borderId="0" xfId="0" applyFont="1" applyFill="1"/>
    <xf numFmtId="164" fontId="22" fillId="0" borderId="0" xfId="1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/>
    </xf>
    <xf numFmtId="167" fontId="22" fillId="0" borderId="0" xfId="1" applyNumberFormat="1" applyFont="1"/>
    <xf numFmtId="164" fontId="18" fillId="0" borderId="0" xfId="1" applyNumberFormat="1" applyFont="1" applyAlignment="1">
      <alignment horizontal="right"/>
    </xf>
    <xf numFmtId="0" fontId="35" fillId="2" borderId="1" xfId="0" applyFont="1" applyFill="1" applyBorder="1" applyAlignment="1">
      <alignment horizontal="center"/>
    </xf>
    <xf numFmtId="164" fontId="34" fillId="2" borderId="1" xfId="1" applyNumberFormat="1" applyFont="1" applyFill="1" applyBorder="1"/>
    <xf numFmtId="164" fontId="34" fillId="3" borderId="1" xfId="1" applyNumberFormat="1" applyFont="1" applyFill="1" applyBorder="1"/>
    <xf numFmtId="164" fontId="31" fillId="3" borderId="1" xfId="1" applyNumberFormat="1" applyFont="1" applyFill="1" applyBorder="1"/>
    <xf numFmtId="0" fontId="35" fillId="0" borderId="1" xfId="0" applyFont="1" applyBorder="1" applyAlignment="1">
      <alignment horizontal="center"/>
    </xf>
    <xf numFmtId="164" fontId="31" fillId="0" borderId="1" xfId="0" applyNumberFormat="1" applyFont="1" applyBorder="1"/>
    <xf numFmtId="164" fontId="35" fillId="0" borderId="0" xfId="1" applyNumberFormat="1" applyFont="1" applyAlignment="1">
      <alignment horizontal="center"/>
    </xf>
    <xf numFmtId="164" fontId="9" fillId="0" borderId="0" xfId="1" applyNumberFormat="1" applyFont="1"/>
    <xf numFmtId="164" fontId="31" fillId="0" borderId="1" xfId="1" applyNumberFormat="1" applyFont="1" applyBorder="1"/>
    <xf numFmtId="164" fontId="31" fillId="0" borderId="1" xfId="1" applyNumberFormat="1" applyFont="1" applyBorder="1" applyAlignment="1">
      <alignment horizontal="right"/>
    </xf>
    <xf numFmtId="164" fontId="36" fillId="0" borderId="1" xfId="1" applyNumberFormat="1" applyFont="1" applyBorder="1"/>
    <xf numFmtId="0" fontId="37" fillId="9" borderId="1" xfId="0" applyFont="1" applyFill="1" applyBorder="1" applyAlignment="1">
      <alignment horizontal="center"/>
    </xf>
    <xf numFmtId="164" fontId="38" fillId="9" borderId="1" xfId="1" applyNumberFormat="1" applyFont="1" applyFill="1" applyBorder="1"/>
    <xf numFmtId="164" fontId="32" fillId="0" borderId="0" xfId="1" applyNumberFormat="1" applyFont="1"/>
    <xf numFmtId="164" fontId="32" fillId="0" borderId="0" xfId="0" applyNumberFormat="1" applyFont="1"/>
    <xf numFmtId="0" fontId="32" fillId="0" borderId="0" xfId="0" applyFont="1"/>
    <xf numFmtId="0" fontId="33" fillId="2" borderId="1" xfId="0" applyFont="1" applyFill="1" applyBorder="1" applyAlignment="1">
      <alignment horizontal="center"/>
    </xf>
    <xf numFmtId="164" fontId="32" fillId="0" borderId="1" xfId="1" applyNumberFormat="1" applyFont="1" applyBorder="1" applyAlignment="1">
      <alignment horizontal="left" indent="1"/>
    </xf>
    <xf numFmtId="164" fontId="33" fillId="3" borderId="1" xfId="1" applyNumberFormat="1" applyFont="1" applyFill="1" applyBorder="1" applyAlignment="1">
      <alignment horizontal="left" indent="1"/>
    </xf>
    <xf numFmtId="164" fontId="39" fillId="0" borderId="1" xfId="1" applyNumberFormat="1" applyFont="1" applyBorder="1" applyAlignment="1">
      <alignment horizontal="left" indent="1"/>
    </xf>
    <xf numFmtId="164" fontId="32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0" fontId="33" fillId="0" borderId="1" xfId="0" applyFont="1" applyBorder="1" applyAlignment="1">
      <alignment horizontal="center"/>
    </xf>
    <xf numFmtId="164" fontId="38" fillId="9" borderId="1" xfId="1" applyNumberFormat="1" applyFont="1" applyFill="1" applyBorder="1" applyAlignment="1">
      <alignment horizontal="left" indent="1"/>
    </xf>
    <xf numFmtId="0" fontId="38" fillId="0" borderId="0" xfId="0" applyFont="1"/>
    <xf numFmtId="164" fontId="38" fillId="0" borderId="0" xfId="1" applyNumberFormat="1" applyFont="1"/>
    <xf numFmtId="164" fontId="38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4" fontId="40" fillId="0" borderId="0" xfId="0" applyNumberFormat="1" applyFont="1"/>
    <xf numFmtId="43" fontId="15" fillId="0" borderId="1" xfId="1" applyFont="1" applyBorder="1" applyAlignment="1">
      <alignment vertical="center"/>
    </xf>
    <xf numFmtId="165" fontId="15" fillId="0" borderId="4" xfId="1" applyNumberFormat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3" fillId="0" borderId="0" xfId="0" applyFont="1"/>
    <xf numFmtId="164" fontId="43" fillId="0" borderId="0" xfId="1" applyNumberFormat="1" applyFont="1"/>
    <xf numFmtId="164" fontId="43" fillId="0" borderId="0" xfId="0" applyNumberFormat="1" applyFont="1"/>
    <xf numFmtId="164" fontId="27" fillId="0" borderId="0" xfId="1" applyNumberFormat="1" applyFont="1"/>
    <xf numFmtId="3" fontId="44" fillId="0" borderId="0" xfId="0" applyNumberFormat="1" applyFont="1"/>
    <xf numFmtId="164" fontId="9" fillId="0" borderId="0" xfId="1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32" fillId="0" borderId="0" xfId="1" applyNumberFormat="1" applyFont="1" applyAlignment="1">
      <alignment horizontal="left" indent="1"/>
    </xf>
    <xf numFmtId="164" fontId="1" fillId="0" borderId="0" xfId="0" applyNumberFormat="1" applyFont="1" applyAlignment="1">
      <alignment vertical="center"/>
    </xf>
    <xf numFmtId="0" fontId="42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5" fillId="8" borderId="1" xfId="1" applyNumberFormat="1" applyFont="1" applyFill="1" applyBorder="1" applyAlignment="1">
      <alignment vertical="center"/>
    </xf>
    <xf numFmtId="164" fontId="46" fillId="4" borderId="1" xfId="1" applyNumberFormat="1" applyFont="1" applyFill="1" applyBorder="1" applyAlignment="1">
      <alignment vertical="center"/>
    </xf>
    <xf numFmtId="164" fontId="46" fillId="8" borderId="1" xfId="1" applyNumberFormat="1" applyFont="1" applyFill="1" applyBorder="1" applyAlignment="1">
      <alignment vertical="center"/>
    </xf>
    <xf numFmtId="0" fontId="8" fillId="11" borderId="0" xfId="5" applyFont="1" applyFill="1" applyBorder="1" applyAlignment="1">
      <alignment horizontal="center" vertical="center" readingOrder="2"/>
    </xf>
    <xf numFmtId="0" fontId="8" fillId="12" borderId="0" xfId="5" applyFont="1" applyFill="1" applyBorder="1" applyAlignment="1">
      <alignment horizontal="center" vertical="center" readingOrder="2"/>
    </xf>
    <xf numFmtId="0" fontId="26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8" fillId="0" borderId="1" xfId="0" applyFont="1" applyBorder="1"/>
    <xf numFmtId="0" fontId="26" fillId="0" borderId="1" xfId="0" applyFont="1" applyBorder="1"/>
    <xf numFmtId="0" fontId="26" fillId="7" borderId="1" xfId="0" applyFont="1" applyFill="1" applyBorder="1" applyAlignment="1">
      <alignment horizontal="center"/>
    </xf>
    <xf numFmtId="49" fontId="8" fillId="10" borderId="5" xfId="4" quotePrefix="1" applyNumberFormat="1" applyFont="1" applyFill="1" applyBorder="1" applyAlignment="1">
      <alignment horizontal="center" vertical="center" readingOrder="2"/>
    </xf>
  </cellXfs>
  <cellStyles count="7">
    <cellStyle name="Comma" xfId="1" builtinId="3"/>
    <cellStyle name="Heading 1" xfId="4" builtinId="16"/>
    <cellStyle name="Heading 2" xfId="5" builtinId="17"/>
    <cellStyle name="Normal" xfId="0" builtinId="0"/>
    <cellStyle name="Normal 2" xfId="6" xr:uid="{00000000-0005-0000-0000-000004000000}"/>
    <cellStyle name="Normal 4" xfId="2" xr:uid="{00000000-0005-0000-0000-000005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89"/>
  <sheetViews>
    <sheetView tabSelected="1" topLeftCell="A3" zoomScaleNormal="100" workbookViewId="0">
      <selection activeCell="J9" sqref="J9"/>
    </sheetView>
  </sheetViews>
  <sheetFormatPr defaultColWidth="9.140625" defaultRowHeight="12.75" x14ac:dyDescent="0.2"/>
  <cols>
    <col min="1" max="1" width="6.85546875" style="3" customWidth="1"/>
    <col min="2" max="2" width="18.42578125" style="3" customWidth="1"/>
    <col min="3" max="8" width="12.42578125" style="3" customWidth="1"/>
    <col min="9" max="10" width="11.7109375" style="3" customWidth="1"/>
    <col min="11" max="12" width="13.42578125" style="3" bestFit="1" customWidth="1"/>
    <col min="13" max="13" width="9.7109375" style="3" bestFit="1" customWidth="1"/>
    <col min="14" max="14" width="9.140625" style="3"/>
    <col min="15" max="15" width="9.7109375" style="3" bestFit="1" customWidth="1"/>
    <col min="16" max="16384" width="9.140625" style="3"/>
  </cols>
  <sheetData>
    <row r="1" spans="1:13" ht="23.25" x14ac:dyDescent="0.2">
      <c r="A1" s="119" t="s">
        <v>42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3" ht="24" customHeight="1" x14ac:dyDescent="0.2">
      <c r="A2" s="118" t="s">
        <v>40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3" ht="24" customHeight="1" thickBot="1" x14ac:dyDescent="0.25">
      <c r="A3" s="126" t="s">
        <v>49</v>
      </c>
      <c r="B3" s="126"/>
      <c r="C3" s="126"/>
      <c r="D3" s="126"/>
      <c r="E3" s="126"/>
      <c r="F3" s="126"/>
      <c r="G3" s="126"/>
      <c r="H3" s="126"/>
      <c r="I3" s="126"/>
      <c r="J3" s="126"/>
    </row>
    <row r="4" spans="1:13" ht="15" customHeight="1" x14ac:dyDescent="0.25">
      <c r="A4" s="4"/>
    </row>
    <row r="5" spans="1:13" ht="18" x14ac:dyDescent="0.25">
      <c r="A5" s="5" t="s">
        <v>34</v>
      </c>
    </row>
    <row r="6" spans="1:13" ht="6" customHeight="1" x14ac:dyDescent="0.25">
      <c r="A6" s="6"/>
    </row>
    <row r="7" spans="1:13" ht="45" customHeight="1" x14ac:dyDescent="0.2">
      <c r="A7" s="121" t="s">
        <v>29</v>
      </c>
      <c r="B7" s="122"/>
      <c r="C7" s="7">
        <v>2015</v>
      </c>
      <c r="D7" s="7">
        <v>2016</v>
      </c>
      <c r="E7" s="7">
        <v>2017</v>
      </c>
      <c r="F7" s="7">
        <v>2018</v>
      </c>
      <c r="G7" s="8" t="s">
        <v>50</v>
      </c>
      <c r="H7" s="8" t="s">
        <v>51</v>
      </c>
      <c r="I7" s="9" t="s">
        <v>44</v>
      </c>
      <c r="J7" s="10" t="s">
        <v>39</v>
      </c>
    </row>
    <row r="8" spans="1:13" s="17" customFormat="1" ht="39" customHeight="1" x14ac:dyDescent="0.2">
      <c r="A8" s="11">
        <v>1</v>
      </c>
      <c r="B8" s="12" t="s">
        <v>20</v>
      </c>
      <c r="C8" s="13">
        <v>183870</v>
      </c>
      <c r="D8" s="14">
        <v>182830</v>
      </c>
      <c r="E8" s="13">
        <v>189720</v>
      </c>
      <c r="F8" s="13">
        <v>190350</v>
      </c>
      <c r="G8" s="115">
        <v>176790</v>
      </c>
      <c r="H8" s="115">
        <v>160160</v>
      </c>
      <c r="I8" s="15">
        <f>+(H8-G8)/G8*100</f>
        <v>-9.4066406470954238</v>
      </c>
      <c r="J8" s="16">
        <f>+H8/H$15*100</f>
        <v>34.393454592307862</v>
      </c>
      <c r="K8" s="109"/>
      <c r="L8" s="112"/>
      <c r="M8" s="110"/>
    </row>
    <row r="9" spans="1:13" s="17" customFormat="1" ht="39" customHeight="1" x14ac:dyDescent="0.2">
      <c r="A9" s="11">
        <v>2</v>
      </c>
      <c r="B9" s="18" t="s">
        <v>19</v>
      </c>
      <c r="C9" s="13">
        <v>269020</v>
      </c>
      <c r="D9" s="19">
        <v>274160</v>
      </c>
      <c r="E9" s="13">
        <v>259720</v>
      </c>
      <c r="F9" s="13">
        <v>249020</v>
      </c>
      <c r="G9" s="115">
        <v>228230</v>
      </c>
      <c r="H9" s="115">
        <v>221860</v>
      </c>
      <c r="I9" s="15">
        <f t="shared" ref="I9:I15" si="0">+(H9-G9)/G9*100</f>
        <v>-2.7910441221574729</v>
      </c>
      <c r="J9" s="16">
        <f t="shared" ref="J9:J15" si="1">+H9/H$15*100</f>
        <v>47.643180793265614</v>
      </c>
      <c r="K9" s="109"/>
      <c r="L9" s="112"/>
      <c r="M9" s="110"/>
    </row>
    <row r="10" spans="1:13" s="17" customFormat="1" ht="39" customHeight="1" x14ac:dyDescent="0.2">
      <c r="A10" s="20"/>
      <c r="B10" s="20" t="s">
        <v>13</v>
      </c>
      <c r="C10" s="21">
        <v>452890</v>
      </c>
      <c r="D10" s="22">
        <f>SUM(D8:D9)</f>
        <v>456990</v>
      </c>
      <c r="E10" s="22">
        <v>449440</v>
      </c>
      <c r="F10" s="21">
        <f>SUM(F8:F9)</f>
        <v>439370</v>
      </c>
      <c r="G10" s="116">
        <f>SUM(G8:G9)</f>
        <v>405020</v>
      </c>
      <c r="H10" s="116">
        <f>SUM(H8:H9)</f>
        <v>382020</v>
      </c>
      <c r="I10" s="103">
        <f t="shared" si="0"/>
        <v>-5.6787319144733592</v>
      </c>
      <c r="J10" s="23">
        <f t="shared" si="1"/>
        <v>82.036635385573476</v>
      </c>
      <c r="K10" s="109"/>
      <c r="L10" s="112"/>
      <c r="M10" s="110"/>
    </row>
    <row r="11" spans="1:13" s="17" customFormat="1" ht="39" customHeight="1" x14ac:dyDescent="0.2">
      <c r="A11" s="11">
        <v>3</v>
      </c>
      <c r="B11" s="18" t="s">
        <v>25</v>
      </c>
      <c r="C11" s="13">
        <v>57060</v>
      </c>
      <c r="D11" s="13">
        <v>58410</v>
      </c>
      <c r="E11" s="13">
        <v>68500</v>
      </c>
      <c r="F11" s="13">
        <v>71020</v>
      </c>
      <c r="G11" s="115">
        <v>63340</v>
      </c>
      <c r="H11" s="115">
        <v>67720</v>
      </c>
      <c r="I11" s="15">
        <f t="shared" si="0"/>
        <v>6.9150615724660565</v>
      </c>
      <c r="J11" s="16">
        <f t="shared" si="1"/>
        <v>14.542487169025275</v>
      </c>
      <c r="K11" s="109"/>
      <c r="L11" s="112"/>
      <c r="M11" s="110"/>
    </row>
    <row r="12" spans="1:13" s="17" customFormat="1" ht="39" customHeight="1" x14ac:dyDescent="0.2">
      <c r="A12" s="11">
        <v>4</v>
      </c>
      <c r="B12" s="18" t="s">
        <v>18</v>
      </c>
      <c r="C12" s="13">
        <v>3150</v>
      </c>
      <c r="D12" s="13">
        <v>9490</v>
      </c>
      <c r="E12" s="13">
        <v>8740.14</v>
      </c>
      <c r="F12" s="13">
        <v>8490</v>
      </c>
      <c r="G12" s="115">
        <v>7850</v>
      </c>
      <c r="H12" s="115">
        <v>10050</v>
      </c>
      <c r="I12" s="15">
        <f t="shared" si="0"/>
        <v>28.02547770700637</v>
      </c>
      <c r="J12" s="16">
        <f t="shared" si="1"/>
        <v>2.158180685893444</v>
      </c>
      <c r="K12" s="109"/>
      <c r="L12" s="112"/>
      <c r="M12" s="110"/>
    </row>
    <row r="13" spans="1:13" s="17" customFormat="1" ht="39" customHeight="1" x14ac:dyDescent="0.2">
      <c r="A13" s="11">
        <v>5</v>
      </c>
      <c r="B13" s="18" t="s">
        <v>21</v>
      </c>
      <c r="C13" s="13">
        <v>7090</v>
      </c>
      <c r="D13" s="13">
        <v>6030</v>
      </c>
      <c r="E13" s="13">
        <v>4630</v>
      </c>
      <c r="F13" s="13">
        <v>8180</v>
      </c>
      <c r="G13" s="115">
        <v>7150</v>
      </c>
      <c r="H13" s="115">
        <v>5880</v>
      </c>
      <c r="I13" s="15">
        <f t="shared" si="0"/>
        <v>-17.762237762237763</v>
      </c>
      <c r="J13" s="16">
        <f t="shared" si="1"/>
        <v>1.262696759507806</v>
      </c>
      <c r="K13" s="109"/>
      <c r="L13" s="112"/>
      <c r="M13" s="110"/>
    </row>
    <row r="14" spans="1:13" s="17" customFormat="1" ht="39" customHeight="1" x14ac:dyDescent="0.2">
      <c r="A14" s="20"/>
      <c r="B14" s="20" t="s">
        <v>14</v>
      </c>
      <c r="C14" s="21">
        <f>C11+C13+C12</f>
        <v>67300</v>
      </c>
      <c r="D14" s="21">
        <f>SUM(D11:D13)</f>
        <v>73930</v>
      </c>
      <c r="E14" s="21">
        <v>81870.14</v>
      </c>
      <c r="F14" s="21">
        <f>SUM(F11:F13)</f>
        <v>87690</v>
      </c>
      <c r="G14" s="116">
        <f>SUM(G11:G13)</f>
        <v>78340</v>
      </c>
      <c r="H14" s="116">
        <f>SUM(H11:H13)</f>
        <v>83650</v>
      </c>
      <c r="I14" s="103">
        <f t="shared" si="0"/>
        <v>6.7781465407199386</v>
      </c>
      <c r="J14" s="23">
        <f t="shared" si="1"/>
        <v>17.963364614426524</v>
      </c>
      <c r="K14" s="109"/>
      <c r="L14" s="112"/>
      <c r="M14" s="110"/>
    </row>
    <row r="15" spans="1:13" s="17" customFormat="1" ht="39" customHeight="1" x14ac:dyDescent="0.2">
      <c r="A15" s="24"/>
      <c r="B15" s="24" t="s">
        <v>24</v>
      </c>
      <c r="C15" s="25">
        <f>+C14+C10</f>
        <v>520190</v>
      </c>
      <c r="D15" s="25">
        <f>+D14+D10</f>
        <v>530920</v>
      </c>
      <c r="E15" s="25">
        <v>531310.14</v>
      </c>
      <c r="F15" s="25">
        <f>+F10+F14</f>
        <v>527060</v>
      </c>
      <c r="G15" s="117">
        <f>+G10+G14</f>
        <v>483360</v>
      </c>
      <c r="H15" s="117">
        <f>+H10+H14</f>
        <v>465670</v>
      </c>
      <c r="I15" s="101">
        <f t="shared" si="0"/>
        <v>-3.6597980801059249</v>
      </c>
      <c r="J15" s="102">
        <f t="shared" si="1"/>
        <v>100</v>
      </c>
      <c r="K15" s="109"/>
      <c r="L15" s="112"/>
      <c r="M15" s="110"/>
    </row>
    <row r="16" spans="1:13" s="17" customFormat="1" ht="33.75" hidden="1" customHeight="1" x14ac:dyDescent="0.2">
      <c r="A16" s="26"/>
      <c r="B16" s="27" t="s">
        <v>26</v>
      </c>
      <c r="C16" s="28">
        <f>309020+52300</f>
        <v>361320</v>
      </c>
      <c r="D16" s="28">
        <v>404800</v>
      </c>
      <c r="E16" s="28">
        <v>482600</v>
      </c>
      <c r="F16" s="28">
        <v>575200</v>
      </c>
      <c r="G16" s="28">
        <v>685700</v>
      </c>
      <c r="H16" s="28"/>
      <c r="I16" s="29"/>
    </row>
    <row r="17" spans="1:9" s="17" customFormat="1" ht="33.75" hidden="1" customHeight="1" x14ac:dyDescent="0.2">
      <c r="A17" s="30"/>
      <c r="B17" s="31" t="s">
        <v>28</v>
      </c>
      <c r="C17" s="32" t="e">
        <f>+#REF!/C16</f>
        <v>#REF!</v>
      </c>
      <c r="D17" s="32" t="e">
        <f>+#REF!/D16</f>
        <v>#REF!</v>
      </c>
      <c r="E17" s="32" t="e">
        <f>+#REF!/E16</f>
        <v>#REF!</v>
      </c>
      <c r="F17" s="32" t="e">
        <f>+#REF!/F16</f>
        <v>#REF!</v>
      </c>
      <c r="G17" s="32" t="e">
        <f>+#REF!/G16</f>
        <v>#REF!</v>
      </c>
      <c r="H17" s="32"/>
      <c r="I17" s="33"/>
    </row>
    <row r="18" spans="1:9" ht="15.75" customHeight="1" x14ac:dyDescent="0.25">
      <c r="A18" s="34" t="s">
        <v>31</v>
      </c>
      <c r="B18" s="35"/>
      <c r="C18" s="35"/>
      <c r="D18" s="35"/>
      <c r="E18" s="35"/>
      <c r="F18" s="35"/>
      <c r="G18" s="36"/>
      <c r="H18" s="37"/>
      <c r="I18" s="37"/>
    </row>
    <row r="19" spans="1:9" ht="15.75" customHeight="1" x14ac:dyDescent="0.25">
      <c r="A19" s="34"/>
      <c r="B19" s="35"/>
      <c r="C19" s="35"/>
      <c r="D19" s="35"/>
      <c r="E19" s="35"/>
      <c r="F19" s="35"/>
      <c r="G19" s="36"/>
      <c r="H19" s="37"/>
      <c r="I19" s="37"/>
    </row>
    <row r="20" spans="1:9" s="38" customFormat="1" ht="18" x14ac:dyDescent="0.25">
      <c r="A20" s="5" t="s">
        <v>36</v>
      </c>
      <c r="C20" s="35"/>
      <c r="D20" s="35"/>
      <c r="E20" s="35"/>
      <c r="F20" s="35"/>
    </row>
    <row r="21" spans="1:9" ht="15" x14ac:dyDescent="0.25">
      <c r="A21" s="123"/>
      <c r="B21" s="120" t="s">
        <v>16</v>
      </c>
      <c r="C21" s="120"/>
      <c r="D21" s="120"/>
      <c r="E21" s="125" t="s">
        <v>17</v>
      </c>
      <c r="F21" s="125"/>
      <c r="G21" s="125"/>
      <c r="H21" s="125"/>
      <c r="I21" s="125"/>
    </row>
    <row r="22" spans="1:9" ht="46.5" customHeight="1" x14ac:dyDescent="0.2">
      <c r="A22" s="124"/>
      <c r="B22" s="39" t="s">
        <v>41</v>
      </c>
      <c r="C22" s="39" t="s">
        <v>12</v>
      </c>
      <c r="D22" s="39" t="s">
        <v>13</v>
      </c>
      <c r="E22" s="40" t="s">
        <v>22</v>
      </c>
      <c r="F22" s="40" t="s">
        <v>23</v>
      </c>
      <c r="G22" s="40" t="s">
        <v>21</v>
      </c>
      <c r="H22" s="40" t="s">
        <v>14</v>
      </c>
      <c r="I22" s="41" t="s">
        <v>15</v>
      </c>
    </row>
    <row r="23" spans="1:9" ht="19.5" hidden="1" customHeight="1" x14ac:dyDescent="0.3">
      <c r="A23" s="42">
        <v>2005</v>
      </c>
      <c r="B23" s="43">
        <v>66710</v>
      </c>
      <c r="C23" s="44">
        <v>63690</v>
      </c>
      <c r="D23" s="44">
        <f>+C23+B23</f>
        <v>130400</v>
      </c>
      <c r="E23" s="45">
        <f>27930+300</f>
        <v>28230</v>
      </c>
      <c r="F23" s="45">
        <v>2730</v>
      </c>
      <c r="G23" s="45">
        <v>1870</v>
      </c>
      <c r="H23" s="45">
        <f>SUM(E23:G23)</f>
        <v>32830</v>
      </c>
      <c r="I23" s="46">
        <f t="shared" ref="I23:I39" si="2">+H23+D23</f>
        <v>163230</v>
      </c>
    </row>
    <row r="24" spans="1:9" ht="19.5" hidden="1" customHeight="1" x14ac:dyDescent="0.3">
      <c r="A24" s="42">
        <v>2006</v>
      </c>
      <c r="B24" s="43">
        <v>94620</v>
      </c>
      <c r="C24" s="44">
        <v>121360</v>
      </c>
      <c r="D24" s="44">
        <f>+C24+B24</f>
        <v>215980</v>
      </c>
      <c r="E24" s="45">
        <f>29420+220</f>
        <v>29640</v>
      </c>
      <c r="F24" s="45">
        <v>3170</v>
      </c>
      <c r="G24" s="45">
        <v>2480</v>
      </c>
      <c r="H24" s="45">
        <f>SUM(E24:G24)</f>
        <v>35290</v>
      </c>
      <c r="I24" s="46">
        <f t="shared" si="2"/>
        <v>251270</v>
      </c>
    </row>
    <row r="25" spans="1:9" ht="19.5" hidden="1" customHeight="1" x14ac:dyDescent="0.3">
      <c r="A25" s="42">
        <v>2006</v>
      </c>
      <c r="B25" s="43">
        <v>94620</v>
      </c>
      <c r="C25" s="44">
        <v>121360</v>
      </c>
      <c r="D25" s="44">
        <f>+C25+B25</f>
        <v>215980</v>
      </c>
      <c r="E25" s="45">
        <v>31470</v>
      </c>
      <c r="F25" s="45">
        <v>1340</v>
      </c>
      <c r="G25" s="45">
        <v>2480</v>
      </c>
      <c r="H25" s="45">
        <f>+G25+F25+E25</f>
        <v>35290</v>
      </c>
      <c r="I25" s="47">
        <f t="shared" si="2"/>
        <v>251270</v>
      </c>
    </row>
    <row r="26" spans="1:9" ht="19.5" hidden="1" customHeight="1" x14ac:dyDescent="0.3">
      <c r="A26" s="42">
        <v>2007</v>
      </c>
      <c r="B26" s="43">
        <v>102560</v>
      </c>
      <c r="C26" s="44">
        <v>150110</v>
      </c>
      <c r="D26" s="44">
        <v>252670</v>
      </c>
      <c r="E26" s="45">
        <v>30200</v>
      </c>
      <c r="F26" s="45">
        <v>4600</v>
      </c>
      <c r="G26" s="45">
        <v>3580</v>
      </c>
      <c r="H26" s="45">
        <f>+G26+F26+E26</f>
        <v>38380</v>
      </c>
      <c r="I26" s="47">
        <f t="shared" si="2"/>
        <v>291050</v>
      </c>
    </row>
    <row r="27" spans="1:9" ht="18.75" hidden="1" customHeight="1" x14ac:dyDescent="0.3">
      <c r="A27" s="48">
        <v>2008</v>
      </c>
      <c r="B27" s="49">
        <v>109310</v>
      </c>
      <c r="C27" s="50">
        <v>165320</v>
      </c>
      <c r="D27" s="50">
        <v>274630</v>
      </c>
      <c r="E27" s="49">
        <v>37170</v>
      </c>
      <c r="F27" s="49">
        <v>5100</v>
      </c>
      <c r="G27" s="49">
        <v>2220</v>
      </c>
      <c r="H27" s="49">
        <f>+G27+F27+E27</f>
        <v>44490</v>
      </c>
      <c r="I27" s="51">
        <f t="shared" si="2"/>
        <v>319120</v>
      </c>
    </row>
    <row r="28" spans="1:9" ht="18.75" hidden="1" customHeight="1" x14ac:dyDescent="0.3">
      <c r="A28" s="52" t="s">
        <v>0</v>
      </c>
      <c r="B28" s="53">
        <v>7460</v>
      </c>
      <c r="C28" s="53">
        <v>15680</v>
      </c>
      <c r="D28" s="53">
        <f t="shared" ref="D28:D39" si="3">+C28+B28</f>
        <v>23140</v>
      </c>
      <c r="E28" s="50">
        <v>2900</v>
      </c>
      <c r="F28" s="50">
        <v>40</v>
      </c>
      <c r="G28" s="50">
        <v>180</v>
      </c>
      <c r="H28" s="49">
        <f t="shared" ref="H28:H39" si="4">SUM(E28:G28)</f>
        <v>3120</v>
      </c>
      <c r="I28" s="50">
        <f t="shared" si="2"/>
        <v>26260</v>
      </c>
    </row>
    <row r="29" spans="1:9" ht="18.75" hidden="1" customHeight="1" x14ac:dyDescent="0.3">
      <c r="A29" s="52" t="s">
        <v>1</v>
      </c>
      <c r="B29" s="53">
        <v>9230</v>
      </c>
      <c r="C29" s="53">
        <v>14740</v>
      </c>
      <c r="D29" s="53">
        <f t="shared" si="3"/>
        <v>23970</v>
      </c>
      <c r="E29" s="50">
        <v>2500</v>
      </c>
      <c r="F29" s="50">
        <v>20</v>
      </c>
      <c r="G29" s="50">
        <v>210</v>
      </c>
      <c r="H29" s="49">
        <f t="shared" si="4"/>
        <v>2730</v>
      </c>
      <c r="I29" s="50">
        <f t="shared" si="2"/>
        <v>26700</v>
      </c>
    </row>
    <row r="30" spans="1:9" ht="18.75" hidden="1" customHeight="1" x14ac:dyDescent="0.3">
      <c r="A30" s="52" t="s">
        <v>2</v>
      </c>
      <c r="B30" s="54">
        <v>10420</v>
      </c>
      <c r="C30" s="54">
        <v>14990</v>
      </c>
      <c r="D30" s="53">
        <f t="shared" si="3"/>
        <v>25410</v>
      </c>
      <c r="E30" s="50">
        <v>1980</v>
      </c>
      <c r="F30" s="50">
        <v>0</v>
      </c>
      <c r="G30" s="50">
        <v>140</v>
      </c>
      <c r="H30" s="49">
        <f t="shared" si="4"/>
        <v>2120</v>
      </c>
      <c r="I30" s="50">
        <f t="shared" si="2"/>
        <v>27530</v>
      </c>
    </row>
    <row r="31" spans="1:9" ht="18.75" hidden="1" customHeight="1" x14ac:dyDescent="0.3">
      <c r="A31" s="48" t="s">
        <v>3</v>
      </c>
      <c r="B31" s="53">
        <v>9460</v>
      </c>
      <c r="C31" s="53">
        <v>14170</v>
      </c>
      <c r="D31" s="53">
        <f t="shared" si="3"/>
        <v>23630</v>
      </c>
      <c r="E31" s="50">
        <v>2380</v>
      </c>
      <c r="F31" s="50">
        <v>0</v>
      </c>
      <c r="G31" s="50">
        <v>70</v>
      </c>
      <c r="H31" s="49">
        <f t="shared" si="4"/>
        <v>2450</v>
      </c>
      <c r="I31" s="50">
        <f t="shared" si="2"/>
        <v>26080</v>
      </c>
    </row>
    <row r="32" spans="1:9" ht="18.75" hidden="1" customHeight="1" x14ac:dyDescent="0.3">
      <c r="A32" s="48" t="s">
        <v>4</v>
      </c>
      <c r="B32" s="53">
        <v>8070</v>
      </c>
      <c r="C32" s="53">
        <v>12190</v>
      </c>
      <c r="D32" s="53">
        <f t="shared" si="3"/>
        <v>20260</v>
      </c>
      <c r="E32" s="50">
        <v>2510</v>
      </c>
      <c r="F32" s="50">
        <v>0</v>
      </c>
      <c r="G32" s="50">
        <v>80</v>
      </c>
      <c r="H32" s="49">
        <f t="shared" si="4"/>
        <v>2590</v>
      </c>
      <c r="I32" s="50">
        <f t="shared" si="2"/>
        <v>22850</v>
      </c>
    </row>
    <row r="33" spans="1:9" ht="18.75" hidden="1" customHeight="1" x14ac:dyDescent="0.3">
      <c r="A33" s="48" t="s">
        <v>11</v>
      </c>
      <c r="B33" s="53">
        <v>7320</v>
      </c>
      <c r="C33" s="53">
        <v>10860</v>
      </c>
      <c r="D33" s="53">
        <f t="shared" si="3"/>
        <v>18180</v>
      </c>
      <c r="E33" s="50">
        <v>2380</v>
      </c>
      <c r="F33" s="50">
        <v>80</v>
      </c>
      <c r="G33" s="50">
        <v>50</v>
      </c>
      <c r="H33" s="49">
        <f t="shared" si="4"/>
        <v>2510</v>
      </c>
      <c r="I33" s="50">
        <f t="shared" si="2"/>
        <v>20690</v>
      </c>
    </row>
    <row r="34" spans="1:9" ht="18.75" hidden="1" customHeight="1" x14ac:dyDescent="0.3">
      <c r="A34" s="48" t="s">
        <v>5</v>
      </c>
      <c r="B34" s="53">
        <v>7480</v>
      </c>
      <c r="C34" s="53">
        <v>10930</v>
      </c>
      <c r="D34" s="53">
        <f t="shared" si="3"/>
        <v>18410</v>
      </c>
      <c r="E34" s="50">
        <v>2830</v>
      </c>
      <c r="F34" s="50">
        <v>360</v>
      </c>
      <c r="G34" s="50">
        <v>490</v>
      </c>
      <c r="H34" s="49">
        <f t="shared" si="4"/>
        <v>3680</v>
      </c>
      <c r="I34" s="50">
        <f t="shared" si="2"/>
        <v>22090</v>
      </c>
    </row>
    <row r="35" spans="1:9" ht="18.75" hidden="1" customHeight="1" x14ac:dyDescent="0.3">
      <c r="A35" s="48" t="s">
        <v>6</v>
      </c>
      <c r="B35" s="53">
        <v>7810</v>
      </c>
      <c r="C35" s="53">
        <v>13120</v>
      </c>
      <c r="D35" s="53">
        <f t="shared" si="3"/>
        <v>20930</v>
      </c>
      <c r="E35" s="50">
        <v>3370</v>
      </c>
      <c r="F35" s="50">
        <v>1070</v>
      </c>
      <c r="G35" s="50">
        <v>680</v>
      </c>
      <c r="H35" s="49">
        <f t="shared" si="4"/>
        <v>5120</v>
      </c>
      <c r="I35" s="50">
        <f t="shared" si="2"/>
        <v>26050</v>
      </c>
    </row>
    <row r="36" spans="1:9" ht="18.75" hidden="1" customHeight="1" x14ac:dyDescent="0.3">
      <c r="A36" s="52" t="s">
        <v>7</v>
      </c>
      <c r="B36" s="53">
        <v>8720</v>
      </c>
      <c r="C36" s="53">
        <v>13240</v>
      </c>
      <c r="D36" s="53">
        <f t="shared" si="3"/>
        <v>21960</v>
      </c>
      <c r="E36" s="50">
        <v>3780</v>
      </c>
      <c r="F36" s="50">
        <v>1560</v>
      </c>
      <c r="G36" s="50">
        <v>270</v>
      </c>
      <c r="H36" s="49">
        <f t="shared" si="4"/>
        <v>5610</v>
      </c>
      <c r="I36" s="50">
        <f t="shared" si="2"/>
        <v>27570</v>
      </c>
    </row>
    <row r="37" spans="1:9" ht="18.75" hidden="1" customHeight="1" x14ac:dyDescent="0.3">
      <c r="A37" s="52" t="s">
        <v>8</v>
      </c>
      <c r="B37" s="53">
        <v>10370</v>
      </c>
      <c r="C37" s="53">
        <v>14820</v>
      </c>
      <c r="D37" s="53">
        <f t="shared" si="3"/>
        <v>25190</v>
      </c>
      <c r="E37" s="50">
        <v>4170</v>
      </c>
      <c r="F37" s="50">
        <v>1370</v>
      </c>
      <c r="G37" s="50">
        <v>20</v>
      </c>
      <c r="H37" s="49">
        <f t="shared" si="4"/>
        <v>5560</v>
      </c>
      <c r="I37" s="50">
        <f t="shared" si="2"/>
        <v>30750</v>
      </c>
    </row>
    <row r="38" spans="1:9" ht="18.75" hidden="1" customHeight="1" x14ac:dyDescent="0.3">
      <c r="A38" s="55" t="s">
        <v>9</v>
      </c>
      <c r="B38" s="56">
        <v>11460</v>
      </c>
      <c r="C38" s="56">
        <v>15270</v>
      </c>
      <c r="D38" s="56">
        <f t="shared" si="3"/>
        <v>26730</v>
      </c>
      <c r="E38" s="57">
        <v>4460</v>
      </c>
      <c r="F38" s="57">
        <v>480</v>
      </c>
      <c r="G38" s="57">
        <v>20</v>
      </c>
      <c r="H38" s="58">
        <f t="shared" si="4"/>
        <v>4960</v>
      </c>
      <c r="I38" s="57">
        <f t="shared" si="2"/>
        <v>31690</v>
      </c>
    </row>
    <row r="39" spans="1:9" ht="18.75" hidden="1" customHeight="1" x14ac:dyDescent="0.3">
      <c r="A39" s="55" t="s">
        <v>10</v>
      </c>
      <c r="B39" s="56">
        <v>11510</v>
      </c>
      <c r="C39" s="56">
        <v>15310</v>
      </c>
      <c r="D39" s="56">
        <f t="shared" si="3"/>
        <v>26820</v>
      </c>
      <c r="E39" s="57">
        <v>3910</v>
      </c>
      <c r="F39" s="57">
        <v>120</v>
      </c>
      <c r="G39" s="57">
        <v>10</v>
      </c>
      <c r="H39" s="58">
        <f t="shared" si="4"/>
        <v>4040</v>
      </c>
      <c r="I39" s="57">
        <f t="shared" si="2"/>
        <v>30860</v>
      </c>
    </row>
    <row r="40" spans="1:9" ht="18.75" hidden="1" customHeight="1" x14ac:dyDescent="0.3">
      <c r="A40" s="48">
        <v>2009</v>
      </c>
      <c r="B40" s="49">
        <f t="shared" ref="B40:H40" si="5">SUM(B41:B52)</f>
        <v>112760</v>
      </c>
      <c r="C40" s="49">
        <f t="shared" si="5"/>
        <v>180410</v>
      </c>
      <c r="D40" s="49">
        <f t="shared" si="5"/>
        <v>293170</v>
      </c>
      <c r="E40" s="49">
        <f t="shared" si="5"/>
        <v>39030</v>
      </c>
      <c r="F40" s="49">
        <f t="shared" si="5"/>
        <v>3980</v>
      </c>
      <c r="G40" s="49">
        <f t="shared" si="5"/>
        <v>3550</v>
      </c>
      <c r="H40" s="49">
        <f t="shared" si="5"/>
        <v>46560</v>
      </c>
      <c r="I40" s="49">
        <f>SUM(I41:I52)</f>
        <v>339730</v>
      </c>
    </row>
    <row r="41" spans="1:9" ht="18.75" hidden="1" customHeight="1" x14ac:dyDescent="0.3">
      <c r="A41" s="55" t="s">
        <v>0</v>
      </c>
      <c r="B41" s="56">
        <v>8120</v>
      </c>
      <c r="C41" s="56">
        <v>15860</v>
      </c>
      <c r="D41" s="56">
        <f t="shared" ref="D41:D52" si="6">+B41+C41</f>
        <v>23980</v>
      </c>
      <c r="E41" s="57">
        <v>3230</v>
      </c>
      <c r="F41" s="57">
        <v>0</v>
      </c>
      <c r="G41" s="57">
        <v>30</v>
      </c>
      <c r="H41" s="58">
        <f t="shared" ref="H41:H52" si="7">SUM(E41:G41)</f>
        <v>3260</v>
      </c>
      <c r="I41" s="57">
        <f t="shared" ref="I41:I52" si="8">+H41+D41</f>
        <v>27240</v>
      </c>
    </row>
    <row r="42" spans="1:9" ht="18.75" hidden="1" customHeight="1" x14ac:dyDescent="0.3">
      <c r="A42" s="55" t="s">
        <v>1</v>
      </c>
      <c r="B42" s="56">
        <v>8480</v>
      </c>
      <c r="C42" s="56">
        <v>16250</v>
      </c>
      <c r="D42" s="56">
        <f t="shared" si="6"/>
        <v>24730</v>
      </c>
      <c r="E42" s="57">
        <v>3350</v>
      </c>
      <c r="F42" s="57">
        <v>0</v>
      </c>
      <c r="G42" s="57">
        <v>30</v>
      </c>
      <c r="H42" s="58">
        <f t="shared" si="7"/>
        <v>3380</v>
      </c>
      <c r="I42" s="57">
        <f t="shared" si="8"/>
        <v>28110</v>
      </c>
    </row>
    <row r="43" spans="1:9" ht="18.75" hidden="1" customHeight="1" x14ac:dyDescent="0.3">
      <c r="A43" s="55" t="s">
        <v>2</v>
      </c>
      <c r="B43" s="56">
        <v>8930</v>
      </c>
      <c r="C43" s="56">
        <v>17420</v>
      </c>
      <c r="D43" s="56">
        <f t="shared" si="6"/>
        <v>26350</v>
      </c>
      <c r="E43" s="57">
        <v>3390</v>
      </c>
      <c r="F43" s="57">
        <v>0</v>
      </c>
      <c r="G43" s="57">
        <v>240</v>
      </c>
      <c r="H43" s="58">
        <f t="shared" si="7"/>
        <v>3630</v>
      </c>
      <c r="I43" s="57">
        <f t="shared" si="8"/>
        <v>29980</v>
      </c>
    </row>
    <row r="44" spans="1:9" ht="18.75" hidden="1" customHeight="1" x14ac:dyDescent="0.3">
      <c r="A44" s="55" t="s">
        <v>3</v>
      </c>
      <c r="B44" s="56">
        <v>9870</v>
      </c>
      <c r="C44" s="56">
        <v>15110</v>
      </c>
      <c r="D44" s="56">
        <f t="shared" si="6"/>
        <v>24980</v>
      </c>
      <c r="E44" s="57">
        <v>2630</v>
      </c>
      <c r="F44" s="57">
        <v>0</v>
      </c>
      <c r="G44" s="57">
        <v>510</v>
      </c>
      <c r="H44" s="58">
        <f t="shared" si="7"/>
        <v>3140</v>
      </c>
      <c r="I44" s="57">
        <f t="shared" si="8"/>
        <v>28120</v>
      </c>
    </row>
    <row r="45" spans="1:9" ht="18.75" hidden="1" customHeight="1" x14ac:dyDescent="0.3">
      <c r="A45" s="55" t="s">
        <v>4</v>
      </c>
      <c r="B45" s="56">
        <v>8640</v>
      </c>
      <c r="C45" s="56">
        <v>13280</v>
      </c>
      <c r="D45" s="56">
        <f t="shared" si="6"/>
        <v>21920</v>
      </c>
      <c r="E45" s="57">
        <v>2380</v>
      </c>
      <c r="F45" s="57">
        <v>0</v>
      </c>
      <c r="G45" s="57">
        <v>580</v>
      </c>
      <c r="H45" s="58">
        <f t="shared" si="7"/>
        <v>2960</v>
      </c>
      <c r="I45" s="57">
        <f t="shared" si="8"/>
        <v>24880</v>
      </c>
    </row>
    <row r="46" spans="1:9" ht="18.75" hidden="1" customHeight="1" x14ac:dyDescent="0.3">
      <c r="A46" s="55" t="s">
        <v>11</v>
      </c>
      <c r="B46" s="56">
        <v>7490</v>
      </c>
      <c r="C46" s="56">
        <v>11640</v>
      </c>
      <c r="D46" s="56">
        <f t="shared" si="6"/>
        <v>19130</v>
      </c>
      <c r="E46" s="57">
        <v>2350</v>
      </c>
      <c r="F46" s="57">
        <v>0</v>
      </c>
      <c r="G46" s="57">
        <v>430</v>
      </c>
      <c r="H46" s="58">
        <f t="shared" si="7"/>
        <v>2780</v>
      </c>
      <c r="I46" s="57">
        <f t="shared" si="8"/>
        <v>21910</v>
      </c>
    </row>
    <row r="47" spans="1:9" ht="18.75" hidden="1" customHeight="1" x14ac:dyDescent="0.3">
      <c r="A47" s="55" t="s">
        <v>5</v>
      </c>
      <c r="B47" s="56">
        <v>8430</v>
      </c>
      <c r="C47" s="56">
        <v>13620</v>
      </c>
      <c r="D47" s="56">
        <f t="shared" si="6"/>
        <v>22050</v>
      </c>
      <c r="E47" s="57">
        <v>3110</v>
      </c>
      <c r="F47" s="57">
        <v>690</v>
      </c>
      <c r="G47" s="57">
        <v>580</v>
      </c>
      <c r="H47" s="58">
        <f t="shared" si="7"/>
        <v>4380</v>
      </c>
      <c r="I47" s="57">
        <f t="shared" si="8"/>
        <v>26430</v>
      </c>
    </row>
    <row r="48" spans="1:9" ht="18.75" hidden="1" customHeight="1" x14ac:dyDescent="0.3">
      <c r="A48" s="55" t="s">
        <v>6</v>
      </c>
      <c r="B48" s="56">
        <v>9510</v>
      </c>
      <c r="C48" s="56">
        <v>15730</v>
      </c>
      <c r="D48" s="56">
        <f t="shared" si="6"/>
        <v>25240</v>
      </c>
      <c r="E48" s="57">
        <v>4040</v>
      </c>
      <c r="F48" s="57">
        <v>1080</v>
      </c>
      <c r="G48" s="57">
        <v>170</v>
      </c>
      <c r="H48" s="58">
        <f t="shared" si="7"/>
        <v>5290</v>
      </c>
      <c r="I48" s="57">
        <f t="shared" si="8"/>
        <v>30530</v>
      </c>
    </row>
    <row r="49" spans="1:9" ht="18.75" hidden="1" customHeight="1" x14ac:dyDescent="0.3">
      <c r="A49" s="55" t="s">
        <v>7</v>
      </c>
      <c r="B49" s="56">
        <v>8770</v>
      </c>
      <c r="C49" s="56">
        <v>14540</v>
      </c>
      <c r="D49" s="56">
        <f t="shared" si="6"/>
        <v>23310</v>
      </c>
      <c r="E49" s="57">
        <v>3530</v>
      </c>
      <c r="F49" s="57">
        <v>1360</v>
      </c>
      <c r="G49" s="57">
        <v>80</v>
      </c>
      <c r="H49" s="58">
        <f t="shared" si="7"/>
        <v>4970</v>
      </c>
      <c r="I49" s="57">
        <f t="shared" si="8"/>
        <v>28280</v>
      </c>
    </row>
    <row r="50" spans="1:9" ht="18.75" hidden="1" customHeight="1" x14ac:dyDescent="0.3">
      <c r="A50" s="55" t="s">
        <v>8</v>
      </c>
      <c r="B50" s="56">
        <v>10890</v>
      </c>
      <c r="C50" s="56">
        <v>15840</v>
      </c>
      <c r="D50" s="56">
        <f t="shared" si="6"/>
        <v>26730</v>
      </c>
      <c r="E50" s="50">
        <v>3350</v>
      </c>
      <c r="F50" s="50">
        <v>300</v>
      </c>
      <c r="G50" s="50">
        <v>250</v>
      </c>
      <c r="H50" s="49">
        <f t="shared" si="7"/>
        <v>3900</v>
      </c>
      <c r="I50" s="50">
        <f t="shared" si="8"/>
        <v>30630</v>
      </c>
    </row>
    <row r="51" spans="1:9" ht="18.75" hidden="1" customHeight="1" x14ac:dyDescent="0.3">
      <c r="A51" s="55" t="s">
        <v>9</v>
      </c>
      <c r="B51" s="56">
        <v>12720</v>
      </c>
      <c r="C51" s="56">
        <v>15340</v>
      </c>
      <c r="D51" s="56">
        <f t="shared" si="6"/>
        <v>28060</v>
      </c>
      <c r="E51" s="50">
        <v>4210</v>
      </c>
      <c r="F51" s="50">
        <v>440</v>
      </c>
      <c r="G51" s="50">
        <v>340</v>
      </c>
      <c r="H51" s="49">
        <f t="shared" si="7"/>
        <v>4990</v>
      </c>
      <c r="I51" s="50">
        <f t="shared" si="8"/>
        <v>33050</v>
      </c>
    </row>
    <row r="52" spans="1:9" ht="18.75" hidden="1" customHeight="1" x14ac:dyDescent="0.3">
      <c r="A52" s="55" t="s">
        <v>10</v>
      </c>
      <c r="B52" s="56">
        <v>10910</v>
      </c>
      <c r="C52" s="56">
        <v>15780</v>
      </c>
      <c r="D52" s="56">
        <f t="shared" si="6"/>
        <v>26690</v>
      </c>
      <c r="E52" s="50">
        <v>3460</v>
      </c>
      <c r="F52" s="50">
        <v>110</v>
      </c>
      <c r="G52" s="50">
        <v>310</v>
      </c>
      <c r="H52" s="49">
        <f t="shared" si="7"/>
        <v>3880</v>
      </c>
      <c r="I52" s="50">
        <f t="shared" si="8"/>
        <v>30570</v>
      </c>
    </row>
    <row r="53" spans="1:9" ht="18.75" hidden="1" customHeight="1" x14ac:dyDescent="0.3">
      <c r="A53" s="52">
        <v>2010</v>
      </c>
      <c r="B53" s="60">
        <f t="shared" ref="B53:H53" si="9">SUM(B54:B65)</f>
        <v>129840</v>
      </c>
      <c r="C53" s="60">
        <f t="shared" si="9"/>
        <v>202420</v>
      </c>
      <c r="D53" s="60">
        <f t="shared" si="9"/>
        <v>332260</v>
      </c>
      <c r="E53" s="60">
        <f t="shared" si="9"/>
        <v>44380</v>
      </c>
      <c r="F53" s="60">
        <f t="shared" si="9"/>
        <v>4550</v>
      </c>
      <c r="G53" s="60">
        <f t="shared" si="9"/>
        <v>3480</v>
      </c>
      <c r="H53" s="60">
        <f t="shared" si="9"/>
        <v>52410</v>
      </c>
      <c r="I53" s="60">
        <f>SUM(I54:I65)</f>
        <v>384670</v>
      </c>
    </row>
    <row r="54" spans="1:9" ht="18.75" hidden="1" customHeight="1" x14ac:dyDescent="0.3">
      <c r="A54" s="61" t="s">
        <v>0</v>
      </c>
      <c r="B54" s="62">
        <v>8180</v>
      </c>
      <c r="C54" s="62">
        <v>16110</v>
      </c>
      <c r="D54" s="62">
        <f t="shared" ref="D54:D65" si="10">SUM(B54:C54)</f>
        <v>24290</v>
      </c>
      <c r="E54" s="54">
        <v>3210</v>
      </c>
      <c r="F54" s="54">
        <v>0</v>
      </c>
      <c r="G54" s="54">
        <v>40</v>
      </c>
      <c r="H54" s="60">
        <f t="shared" ref="H54:H65" si="11">SUM(E54:G54)</f>
        <v>3250</v>
      </c>
      <c r="I54" s="54">
        <f t="shared" ref="I54:I65" si="12">+H54+D54</f>
        <v>27540</v>
      </c>
    </row>
    <row r="55" spans="1:9" ht="18.75" hidden="1" customHeight="1" x14ac:dyDescent="0.3">
      <c r="A55" s="61" t="s">
        <v>1</v>
      </c>
      <c r="B55" s="62">
        <v>9110</v>
      </c>
      <c r="C55" s="62">
        <v>17230</v>
      </c>
      <c r="D55" s="62">
        <f t="shared" si="10"/>
        <v>26340</v>
      </c>
      <c r="E55" s="54">
        <v>3270</v>
      </c>
      <c r="F55" s="54">
        <v>10</v>
      </c>
      <c r="G55" s="54">
        <v>40</v>
      </c>
      <c r="H55" s="60">
        <f t="shared" si="11"/>
        <v>3320</v>
      </c>
      <c r="I55" s="54">
        <f t="shared" si="12"/>
        <v>29660</v>
      </c>
    </row>
    <row r="56" spans="1:9" ht="18.75" hidden="1" customHeight="1" x14ac:dyDescent="0.3">
      <c r="A56" s="61" t="s">
        <v>2</v>
      </c>
      <c r="B56" s="62">
        <v>9940</v>
      </c>
      <c r="C56" s="62">
        <v>17620</v>
      </c>
      <c r="D56" s="62">
        <f t="shared" si="10"/>
        <v>27560</v>
      </c>
      <c r="E56" s="54">
        <v>3720</v>
      </c>
      <c r="F56" s="54">
        <v>10</v>
      </c>
      <c r="G56" s="54">
        <v>30</v>
      </c>
      <c r="H56" s="60">
        <f t="shared" si="11"/>
        <v>3760</v>
      </c>
      <c r="I56" s="54">
        <f t="shared" si="12"/>
        <v>31320</v>
      </c>
    </row>
    <row r="57" spans="1:9" ht="18.75" hidden="1" customHeight="1" x14ac:dyDescent="0.3">
      <c r="A57" s="61" t="s">
        <v>3</v>
      </c>
      <c r="B57" s="62">
        <v>9420</v>
      </c>
      <c r="C57" s="62">
        <v>16560</v>
      </c>
      <c r="D57" s="62">
        <f t="shared" si="10"/>
        <v>25980</v>
      </c>
      <c r="E57" s="54">
        <v>3660</v>
      </c>
      <c r="F57" s="54">
        <v>10</v>
      </c>
      <c r="G57" s="54">
        <v>20</v>
      </c>
      <c r="H57" s="60">
        <f t="shared" si="11"/>
        <v>3690</v>
      </c>
      <c r="I57" s="54">
        <f t="shared" si="12"/>
        <v>29670</v>
      </c>
    </row>
    <row r="58" spans="1:9" ht="18.75" hidden="1" customHeight="1" x14ac:dyDescent="0.3">
      <c r="A58" s="61" t="s">
        <v>4</v>
      </c>
      <c r="B58" s="62">
        <v>11380</v>
      </c>
      <c r="C58" s="62">
        <v>13850</v>
      </c>
      <c r="D58" s="62">
        <f t="shared" si="10"/>
        <v>25230</v>
      </c>
      <c r="E58" s="54">
        <v>2940</v>
      </c>
      <c r="F58" s="54">
        <v>10</v>
      </c>
      <c r="G58" s="54">
        <v>320</v>
      </c>
      <c r="H58" s="60">
        <f t="shared" si="11"/>
        <v>3270</v>
      </c>
      <c r="I58" s="54">
        <f t="shared" si="12"/>
        <v>28500</v>
      </c>
    </row>
    <row r="59" spans="1:9" ht="18.75" hidden="1" customHeight="1" x14ac:dyDescent="0.3">
      <c r="A59" s="61" t="s">
        <v>11</v>
      </c>
      <c r="B59" s="62">
        <v>10740</v>
      </c>
      <c r="C59" s="62">
        <v>16380</v>
      </c>
      <c r="D59" s="62">
        <f t="shared" si="10"/>
        <v>27120</v>
      </c>
      <c r="E59" s="54">
        <v>2850</v>
      </c>
      <c r="F59" s="54">
        <v>20</v>
      </c>
      <c r="G59" s="54">
        <v>440</v>
      </c>
      <c r="H59" s="60">
        <f t="shared" si="11"/>
        <v>3310</v>
      </c>
      <c r="I59" s="54">
        <f t="shared" si="12"/>
        <v>30430</v>
      </c>
    </row>
    <row r="60" spans="1:9" ht="18.75" hidden="1" customHeight="1" x14ac:dyDescent="0.3">
      <c r="A60" s="61" t="s">
        <v>5</v>
      </c>
      <c r="B60" s="62">
        <v>10210</v>
      </c>
      <c r="C60" s="62">
        <v>15970</v>
      </c>
      <c r="D60" s="62">
        <f t="shared" si="10"/>
        <v>26180</v>
      </c>
      <c r="E60" s="54">
        <v>2960</v>
      </c>
      <c r="F60" s="54">
        <v>620</v>
      </c>
      <c r="G60" s="54">
        <v>910</v>
      </c>
      <c r="H60" s="60">
        <f t="shared" si="11"/>
        <v>4490</v>
      </c>
      <c r="I60" s="54">
        <f t="shared" si="12"/>
        <v>30670</v>
      </c>
    </row>
    <row r="61" spans="1:9" ht="18.75" hidden="1" customHeight="1" x14ac:dyDescent="0.3">
      <c r="A61" s="61" t="s">
        <v>6</v>
      </c>
      <c r="B61" s="62">
        <v>10980</v>
      </c>
      <c r="C61" s="62">
        <v>16340</v>
      </c>
      <c r="D61" s="62">
        <f t="shared" si="10"/>
        <v>27320</v>
      </c>
      <c r="E61" s="54">
        <v>4010</v>
      </c>
      <c r="F61" s="54">
        <v>1770</v>
      </c>
      <c r="G61" s="54">
        <v>390</v>
      </c>
      <c r="H61" s="60">
        <f t="shared" si="11"/>
        <v>6170</v>
      </c>
      <c r="I61" s="54">
        <f t="shared" si="12"/>
        <v>33490</v>
      </c>
    </row>
    <row r="62" spans="1:9" ht="18.75" hidden="1" customHeight="1" x14ac:dyDescent="0.3">
      <c r="A62" s="61" t="s">
        <v>7</v>
      </c>
      <c r="B62" s="62">
        <v>11320</v>
      </c>
      <c r="C62" s="62">
        <v>16710</v>
      </c>
      <c r="D62" s="62">
        <f t="shared" si="10"/>
        <v>28030</v>
      </c>
      <c r="E62" s="54">
        <v>3680</v>
      </c>
      <c r="F62" s="54">
        <v>1620</v>
      </c>
      <c r="G62" s="54">
        <v>120</v>
      </c>
      <c r="H62" s="60">
        <f t="shared" si="11"/>
        <v>5420</v>
      </c>
      <c r="I62" s="54">
        <f t="shared" si="12"/>
        <v>33450</v>
      </c>
    </row>
    <row r="63" spans="1:9" ht="18.75" hidden="1" customHeight="1" x14ac:dyDescent="0.3">
      <c r="A63" s="61" t="s">
        <v>8</v>
      </c>
      <c r="B63" s="62">
        <v>11980</v>
      </c>
      <c r="C63" s="62">
        <v>17550</v>
      </c>
      <c r="D63" s="62">
        <f t="shared" si="10"/>
        <v>29530</v>
      </c>
      <c r="E63" s="54">
        <v>4290</v>
      </c>
      <c r="F63" s="54">
        <v>370</v>
      </c>
      <c r="G63" s="54">
        <v>100</v>
      </c>
      <c r="H63" s="60">
        <f t="shared" si="11"/>
        <v>4760</v>
      </c>
      <c r="I63" s="54">
        <f t="shared" si="12"/>
        <v>34290</v>
      </c>
    </row>
    <row r="64" spans="1:9" ht="18.75" hidden="1" customHeight="1" x14ac:dyDescent="0.3">
      <c r="A64" s="61" t="s">
        <v>9</v>
      </c>
      <c r="B64" s="62">
        <v>13370</v>
      </c>
      <c r="C64" s="62">
        <v>18330</v>
      </c>
      <c r="D64" s="62">
        <f t="shared" si="10"/>
        <v>31700</v>
      </c>
      <c r="E64" s="54">
        <v>5130</v>
      </c>
      <c r="F64" s="54">
        <v>30</v>
      </c>
      <c r="G64" s="54">
        <v>450</v>
      </c>
      <c r="H64" s="60">
        <f t="shared" si="11"/>
        <v>5610</v>
      </c>
      <c r="I64" s="54">
        <f t="shared" si="12"/>
        <v>37310</v>
      </c>
    </row>
    <row r="65" spans="1:10" ht="18.75" hidden="1" customHeight="1" x14ac:dyDescent="0.3">
      <c r="A65" s="61" t="s">
        <v>10</v>
      </c>
      <c r="B65" s="62">
        <v>13210</v>
      </c>
      <c r="C65" s="62">
        <v>19770</v>
      </c>
      <c r="D65" s="62">
        <f t="shared" si="10"/>
        <v>32980</v>
      </c>
      <c r="E65" s="54">
        <v>4660</v>
      </c>
      <c r="F65" s="54">
        <v>80</v>
      </c>
      <c r="G65" s="54">
        <v>620</v>
      </c>
      <c r="H65" s="60">
        <f t="shared" si="11"/>
        <v>5360</v>
      </c>
      <c r="I65" s="54">
        <f t="shared" si="12"/>
        <v>38340</v>
      </c>
    </row>
    <row r="66" spans="1:10" ht="18.75" hidden="1" customHeight="1" x14ac:dyDescent="0.3">
      <c r="A66" s="52">
        <v>2011</v>
      </c>
      <c r="B66" s="60">
        <f t="shared" ref="B66:H66" si="13">SUM(B67:B78)</f>
        <v>162920</v>
      </c>
      <c r="C66" s="60">
        <f t="shared" si="13"/>
        <v>222350</v>
      </c>
      <c r="D66" s="60">
        <f t="shared" si="13"/>
        <v>385270</v>
      </c>
      <c r="E66" s="60">
        <f t="shared" si="13"/>
        <v>50050</v>
      </c>
      <c r="F66" s="60">
        <f t="shared" si="13"/>
        <v>5360</v>
      </c>
      <c r="G66" s="60">
        <f t="shared" si="13"/>
        <v>4150</v>
      </c>
      <c r="H66" s="60">
        <f t="shared" si="13"/>
        <v>59560</v>
      </c>
      <c r="I66" s="60">
        <f>SUM(I67:I78)</f>
        <v>444830</v>
      </c>
    </row>
    <row r="67" spans="1:10" ht="18.75" hidden="1" customHeight="1" x14ac:dyDescent="0.3">
      <c r="A67" s="61" t="s">
        <v>0</v>
      </c>
      <c r="B67" s="62">
        <v>10190</v>
      </c>
      <c r="C67" s="62">
        <v>17370</v>
      </c>
      <c r="D67" s="62">
        <f t="shared" ref="D67:D78" si="14">SUM(B67:C67)</f>
        <v>27560</v>
      </c>
      <c r="E67" s="54">
        <v>3220</v>
      </c>
      <c r="F67" s="54">
        <v>0</v>
      </c>
      <c r="G67" s="54">
        <v>90</v>
      </c>
      <c r="H67" s="60">
        <f t="shared" ref="H67:H78" si="15">SUM(E67:G67)</f>
        <v>3310</v>
      </c>
      <c r="I67" s="54">
        <f t="shared" ref="I67:I78" si="16">+H67+D67</f>
        <v>30870</v>
      </c>
    </row>
    <row r="68" spans="1:10" ht="18.75" hidden="1" customHeight="1" x14ac:dyDescent="0.3">
      <c r="A68" s="61" t="s">
        <v>1</v>
      </c>
      <c r="B68" s="62">
        <v>11930</v>
      </c>
      <c r="C68" s="62">
        <v>18780</v>
      </c>
      <c r="D68" s="62">
        <f t="shared" si="14"/>
        <v>30710</v>
      </c>
      <c r="E68" s="54">
        <v>2880</v>
      </c>
      <c r="F68" s="54">
        <v>0</v>
      </c>
      <c r="G68" s="54">
        <v>170</v>
      </c>
      <c r="H68" s="60">
        <f t="shared" si="15"/>
        <v>3050</v>
      </c>
      <c r="I68" s="54">
        <f t="shared" si="16"/>
        <v>33760</v>
      </c>
    </row>
    <row r="69" spans="1:10" ht="18.75" hidden="1" customHeight="1" x14ac:dyDescent="0.3">
      <c r="A69" s="61" t="s">
        <v>2</v>
      </c>
      <c r="B69" s="62">
        <v>13840</v>
      </c>
      <c r="C69" s="62">
        <v>19780</v>
      </c>
      <c r="D69" s="62">
        <f t="shared" si="14"/>
        <v>33620</v>
      </c>
      <c r="E69" s="54">
        <v>3140</v>
      </c>
      <c r="F69" s="54">
        <v>0</v>
      </c>
      <c r="G69" s="54">
        <v>450</v>
      </c>
      <c r="H69" s="60">
        <f t="shared" si="15"/>
        <v>3590</v>
      </c>
      <c r="I69" s="54">
        <f t="shared" si="16"/>
        <v>37210</v>
      </c>
    </row>
    <row r="70" spans="1:10" ht="18.75" hidden="1" customHeight="1" x14ac:dyDescent="0.3">
      <c r="A70" s="61" t="s">
        <v>3</v>
      </c>
      <c r="B70" s="62">
        <v>13520</v>
      </c>
      <c r="C70" s="62">
        <v>20370</v>
      </c>
      <c r="D70" s="62">
        <f t="shared" si="14"/>
        <v>33890</v>
      </c>
      <c r="E70" s="54">
        <v>2950</v>
      </c>
      <c r="F70" s="54">
        <v>10</v>
      </c>
      <c r="G70" s="54">
        <v>180</v>
      </c>
      <c r="H70" s="60">
        <f t="shared" si="15"/>
        <v>3140</v>
      </c>
      <c r="I70" s="54">
        <f t="shared" si="16"/>
        <v>37030</v>
      </c>
    </row>
    <row r="71" spans="1:10" ht="18.75" hidden="1" customHeight="1" x14ac:dyDescent="0.3">
      <c r="A71" s="61" t="s">
        <v>4</v>
      </c>
      <c r="B71" s="62">
        <v>11970</v>
      </c>
      <c r="C71" s="62">
        <v>18190</v>
      </c>
      <c r="D71" s="62">
        <f t="shared" si="14"/>
        <v>30160</v>
      </c>
      <c r="E71" s="54">
        <v>2910</v>
      </c>
      <c r="F71" s="54">
        <v>20</v>
      </c>
      <c r="G71" s="54">
        <v>240</v>
      </c>
      <c r="H71" s="60">
        <f t="shared" si="15"/>
        <v>3170</v>
      </c>
      <c r="I71" s="54">
        <f t="shared" si="16"/>
        <v>33330</v>
      </c>
    </row>
    <row r="72" spans="1:10" ht="18.75" hidden="1" customHeight="1" x14ac:dyDescent="0.3">
      <c r="A72" s="61" t="s">
        <v>11</v>
      </c>
      <c r="B72" s="62">
        <v>13930</v>
      </c>
      <c r="C72" s="62">
        <v>14680</v>
      </c>
      <c r="D72" s="62">
        <f t="shared" si="14"/>
        <v>28610</v>
      </c>
      <c r="E72" s="54">
        <v>3480</v>
      </c>
      <c r="F72" s="54">
        <v>230</v>
      </c>
      <c r="G72" s="54">
        <v>810</v>
      </c>
      <c r="H72" s="60">
        <f t="shared" si="15"/>
        <v>4520</v>
      </c>
      <c r="I72" s="54">
        <f t="shared" si="16"/>
        <v>33130</v>
      </c>
    </row>
    <row r="73" spans="1:10" ht="18.75" hidden="1" customHeight="1" x14ac:dyDescent="0.3">
      <c r="A73" s="61" t="s">
        <v>30</v>
      </c>
      <c r="B73" s="62">
        <v>11750</v>
      </c>
      <c r="C73" s="62">
        <v>15270</v>
      </c>
      <c r="D73" s="62">
        <f t="shared" si="14"/>
        <v>27020</v>
      </c>
      <c r="E73" s="54">
        <v>4380</v>
      </c>
      <c r="F73" s="54">
        <v>1180</v>
      </c>
      <c r="G73" s="54">
        <v>380</v>
      </c>
      <c r="H73" s="60">
        <f t="shared" si="15"/>
        <v>5940</v>
      </c>
      <c r="I73" s="54">
        <f t="shared" si="16"/>
        <v>32960</v>
      </c>
    </row>
    <row r="74" spans="1:10" ht="18.75" hidden="1" customHeight="1" x14ac:dyDescent="0.3">
      <c r="A74" s="61" t="s">
        <v>6</v>
      </c>
      <c r="B74" s="62">
        <v>13940</v>
      </c>
      <c r="C74" s="62">
        <v>18590</v>
      </c>
      <c r="D74" s="62">
        <f t="shared" si="14"/>
        <v>32530</v>
      </c>
      <c r="E74" s="54">
        <v>6070</v>
      </c>
      <c r="F74" s="54">
        <v>1870</v>
      </c>
      <c r="G74" s="54">
        <v>320</v>
      </c>
      <c r="H74" s="60">
        <f t="shared" si="15"/>
        <v>8260</v>
      </c>
      <c r="I74" s="54">
        <f t="shared" si="16"/>
        <v>40790</v>
      </c>
    </row>
    <row r="75" spans="1:10" ht="18.75" hidden="1" customHeight="1" x14ac:dyDescent="0.3">
      <c r="A75" s="61" t="s">
        <v>32</v>
      </c>
      <c r="B75" s="62">
        <v>16130</v>
      </c>
      <c r="C75" s="62">
        <v>19740</v>
      </c>
      <c r="D75" s="62">
        <f t="shared" si="14"/>
        <v>35870</v>
      </c>
      <c r="E75" s="54">
        <v>5010</v>
      </c>
      <c r="F75" s="54">
        <v>1580</v>
      </c>
      <c r="G75" s="54">
        <v>540</v>
      </c>
      <c r="H75" s="60">
        <f t="shared" si="15"/>
        <v>7130</v>
      </c>
      <c r="I75" s="54">
        <f t="shared" si="16"/>
        <v>43000</v>
      </c>
    </row>
    <row r="76" spans="1:10" ht="18.75" hidden="1" customHeight="1" x14ac:dyDescent="0.3">
      <c r="A76" s="61" t="s">
        <v>33</v>
      </c>
      <c r="B76" s="62">
        <v>15270</v>
      </c>
      <c r="C76" s="62">
        <v>19960</v>
      </c>
      <c r="D76" s="62">
        <f t="shared" si="14"/>
        <v>35230</v>
      </c>
      <c r="E76" s="54">
        <v>4970</v>
      </c>
      <c r="F76" s="54">
        <v>210</v>
      </c>
      <c r="G76" s="54">
        <v>210</v>
      </c>
      <c r="H76" s="60">
        <f t="shared" si="15"/>
        <v>5390</v>
      </c>
      <c r="I76" s="54">
        <f t="shared" si="16"/>
        <v>40620</v>
      </c>
    </row>
    <row r="77" spans="1:10" ht="18.75" hidden="1" customHeight="1" x14ac:dyDescent="0.3">
      <c r="A77" s="61" t="s">
        <v>9</v>
      </c>
      <c r="B77" s="62">
        <v>15630</v>
      </c>
      <c r="C77" s="62">
        <v>19580</v>
      </c>
      <c r="D77" s="62">
        <f t="shared" si="14"/>
        <v>35210</v>
      </c>
      <c r="E77" s="54">
        <v>5830</v>
      </c>
      <c r="F77" s="54">
        <v>240</v>
      </c>
      <c r="G77" s="54">
        <v>100</v>
      </c>
      <c r="H77" s="60">
        <f t="shared" si="15"/>
        <v>6170</v>
      </c>
      <c r="I77" s="54">
        <f t="shared" si="16"/>
        <v>41380</v>
      </c>
    </row>
    <row r="78" spans="1:10" ht="18.75" hidden="1" customHeight="1" x14ac:dyDescent="0.3">
      <c r="A78" s="61" t="s">
        <v>35</v>
      </c>
      <c r="B78" s="62">
        <v>14820</v>
      </c>
      <c r="C78" s="62">
        <v>20040</v>
      </c>
      <c r="D78" s="62">
        <f t="shared" si="14"/>
        <v>34860</v>
      </c>
      <c r="E78" s="54">
        <v>5210</v>
      </c>
      <c r="F78" s="54">
        <v>20</v>
      </c>
      <c r="G78" s="54">
        <v>660</v>
      </c>
      <c r="H78" s="60">
        <f t="shared" si="15"/>
        <v>5890</v>
      </c>
      <c r="I78" s="54">
        <f t="shared" si="16"/>
        <v>40750</v>
      </c>
    </row>
    <row r="79" spans="1:10" ht="18.75" customHeight="1" x14ac:dyDescent="0.3">
      <c r="A79" s="52">
        <v>2012</v>
      </c>
      <c r="B79" s="60">
        <f t="shared" ref="B79:I79" si="17">SUM(B80:B91)</f>
        <v>159680</v>
      </c>
      <c r="C79" s="60">
        <f t="shared" si="17"/>
        <v>257540</v>
      </c>
      <c r="D79" s="60">
        <f t="shared" si="17"/>
        <v>417220</v>
      </c>
      <c r="E79" s="60">
        <f t="shared" si="17"/>
        <v>58680</v>
      </c>
      <c r="F79" s="60">
        <f t="shared" si="17"/>
        <v>6960</v>
      </c>
      <c r="G79" s="60">
        <f t="shared" si="17"/>
        <v>3310</v>
      </c>
      <c r="H79" s="60">
        <f t="shared" si="17"/>
        <v>68950</v>
      </c>
      <c r="I79" s="60">
        <f t="shared" si="17"/>
        <v>486170</v>
      </c>
      <c r="J79" s="63"/>
    </row>
    <row r="80" spans="1:10" ht="18.75" hidden="1" customHeight="1" x14ac:dyDescent="0.3">
      <c r="A80" s="61" t="s">
        <v>0</v>
      </c>
      <c r="B80" s="62">
        <v>13920</v>
      </c>
      <c r="C80" s="62">
        <v>19640</v>
      </c>
      <c r="D80" s="62">
        <f t="shared" ref="D80:D91" si="18">SUM(B80:C80)</f>
        <v>33560</v>
      </c>
      <c r="E80" s="60">
        <v>3810</v>
      </c>
      <c r="F80" s="60">
        <v>10</v>
      </c>
      <c r="G80" s="60">
        <v>120</v>
      </c>
      <c r="H80" s="60">
        <f t="shared" ref="H80:H91" si="19">SUM(E80:G80)</f>
        <v>3940</v>
      </c>
      <c r="I80" s="54">
        <f t="shared" ref="I80:I91" si="20">+H80+D80</f>
        <v>37500</v>
      </c>
      <c r="J80" s="63"/>
    </row>
    <row r="81" spans="1:107" ht="18.75" hidden="1" customHeight="1" x14ac:dyDescent="0.3">
      <c r="A81" s="61" t="s">
        <v>1</v>
      </c>
      <c r="B81" s="62">
        <v>9630</v>
      </c>
      <c r="C81" s="62">
        <v>17750</v>
      </c>
      <c r="D81" s="62">
        <f t="shared" si="18"/>
        <v>27380</v>
      </c>
      <c r="E81" s="60">
        <v>3390</v>
      </c>
      <c r="F81" s="60">
        <v>20</v>
      </c>
      <c r="G81" s="60">
        <v>140</v>
      </c>
      <c r="H81" s="60">
        <f t="shared" si="19"/>
        <v>3550</v>
      </c>
      <c r="I81" s="54">
        <f t="shared" si="20"/>
        <v>30930</v>
      </c>
      <c r="J81" s="63"/>
    </row>
    <row r="82" spans="1:107" ht="18.75" hidden="1" customHeight="1" x14ac:dyDescent="0.3">
      <c r="A82" s="61" t="s">
        <v>2</v>
      </c>
      <c r="B82" s="62">
        <v>14240</v>
      </c>
      <c r="C82" s="62">
        <v>21150</v>
      </c>
      <c r="D82" s="62">
        <f t="shared" si="18"/>
        <v>35390</v>
      </c>
      <c r="E82" s="60">
        <v>3730</v>
      </c>
      <c r="F82" s="60">
        <v>30</v>
      </c>
      <c r="G82" s="60">
        <v>410</v>
      </c>
      <c r="H82" s="60">
        <f t="shared" si="19"/>
        <v>4170</v>
      </c>
      <c r="I82" s="54">
        <f t="shared" si="20"/>
        <v>39560</v>
      </c>
      <c r="J82" s="63"/>
    </row>
    <row r="83" spans="1:107" ht="18.75" hidden="1" customHeight="1" x14ac:dyDescent="0.3">
      <c r="A83" s="61" t="s">
        <v>3</v>
      </c>
      <c r="B83" s="62">
        <v>15620</v>
      </c>
      <c r="C83" s="62">
        <v>21890</v>
      </c>
      <c r="D83" s="62">
        <f t="shared" si="18"/>
        <v>37510</v>
      </c>
      <c r="E83" s="60">
        <v>4090</v>
      </c>
      <c r="F83" s="60">
        <v>30</v>
      </c>
      <c r="G83" s="60">
        <v>390</v>
      </c>
      <c r="H83" s="60">
        <f t="shared" si="19"/>
        <v>4510</v>
      </c>
      <c r="I83" s="54">
        <f t="shared" si="20"/>
        <v>42020</v>
      </c>
      <c r="J83" s="63"/>
    </row>
    <row r="84" spans="1:107" ht="18.75" hidden="1" customHeight="1" x14ac:dyDescent="0.3">
      <c r="A84" s="61" t="s">
        <v>4</v>
      </c>
      <c r="B84" s="62">
        <v>12940</v>
      </c>
      <c r="C84" s="62">
        <v>21380</v>
      </c>
      <c r="D84" s="62">
        <f t="shared" si="18"/>
        <v>34320</v>
      </c>
      <c r="E84" s="60">
        <v>3900</v>
      </c>
      <c r="F84" s="60">
        <v>20</v>
      </c>
      <c r="G84" s="60">
        <v>320</v>
      </c>
      <c r="H84" s="60">
        <f t="shared" si="19"/>
        <v>4240</v>
      </c>
      <c r="I84" s="54">
        <f t="shared" si="20"/>
        <v>38560</v>
      </c>
      <c r="J84" s="63"/>
    </row>
    <row r="85" spans="1:107" ht="18.75" hidden="1" customHeight="1" x14ac:dyDescent="0.3">
      <c r="A85" s="61" t="s">
        <v>11</v>
      </c>
      <c r="B85" s="62">
        <v>11640</v>
      </c>
      <c r="C85" s="62">
        <v>19730</v>
      </c>
      <c r="D85" s="62">
        <f>SUM(B85:C85)</f>
        <v>31370</v>
      </c>
      <c r="E85" s="60">
        <v>4340</v>
      </c>
      <c r="F85" s="60">
        <v>890</v>
      </c>
      <c r="G85" s="60">
        <v>620</v>
      </c>
      <c r="H85" s="60">
        <f t="shared" si="19"/>
        <v>5850</v>
      </c>
      <c r="I85" s="54">
        <f t="shared" si="20"/>
        <v>37220</v>
      </c>
      <c r="J85" s="63"/>
    </row>
    <row r="86" spans="1:107" ht="18.75" hidden="1" customHeight="1" x14ac:dyDescent="0.3">
      <c r="A86" s="61" t="s">
        <v>5</v>
      </c>
      <c r="B86" s="62">
        <v>11430</v>
      </c>
      <c r="C86" s="62">
        <v>20990</v>
      </c>
      <c r="D86" s="62">
        <f>SUM(B86:C86)</f>
        <v>32420</v>
      </c>
      <c r="E86" s="60">
        <v>8150</v>
      </c>
      <c r="F86" s="60">
        <v>3140</v>
      </c>
      <c r="G86" s="60">
        <v>330</v>
      </c>
      <c r="H86" s="60">
        <f t="shared" si="19"/>
        <v>11620</v>
      </c>
      <c r="I86" s="54">
        <f t="shared" si="20"/>
        <v>44040</v>
      </c>
      <c r="J86" s="63"/>
    </row>
    <row r="87" spans="1:107" ht="18.75" hidden="1" customHeight="1" x14ac:dyDescent="0.3">
      <c r="A87" s="61" t="s">
        <v>6</v>
      </c>
      <c r="B87" s="62">
        <v>10520</v>
      </c>
      <c r="C87" s="62">
        <v>22940</v>
      </c>
      <c r="D87" s="62">
        <f>SUM(B87:C87)</f>
        <v>33460</v>
      </c>
      <c r="E87" s="60">
        <v>9980</v>
      </c>
      <c r="F87" s="60">
        <v>2570</v>
      </c>
      <c r="G87" s="60">
        <v>190</v>
      </c>
      <c r="H87" s="60">
        <f t="shared" si="19"/>
        <v>12740</v>
      </c>
      <c r="I87" s="54">
        <f t="shared" si="20"/>
        <v>46200</v>
      </c>
      <c r="J87" s="63"/>
    </row>
    <row r="88" spans="1:107" s="65" customFormat="1" ht="18.75" hidden="1" customHeight="1" x14ac:dyDescent="0.3">
      <c r="A88" s="61" t="s">
        <v>7</v>
      </c>
      <c r="B88" s="62">
        <v>12890</v>
      </c>
      <c r="C88" s="62">
        <v>22790</v>
      </c>
      <c r="D88" s="62">
        <f t="shared" si="18"/>
        <v>35680</v>
      </c>
      <c r="E88" s="60">
        <v>6530</v>
      </c>
      <c r="F88" s="60">
        <v>230</v>
      </c>
      <c r="G88" s="60">
        <v>410</v>
      </c>
      <c r="H88" s="60">
        <f t="shared" si="19"/>
        <v>7170</v>
      </c>
      <c r="I88" s="54">
        <f t="shared" si="20"/>
        <v>42850</v>
      </c>
      <c r="J88" s="63"/>
    </row>
    <row r="89" spans="1:107" s="65" customFormat="1" ht="18.75" hidden="1" customHeight="1" x14ac:dyDescent="0.3">
      <c r="A89" s="61" t="s">
        <v>8</v>
      </c>
      <c r="B89" s="62">
        <v>16670</v>
      </c>
      <c r="C89" s="62">
        <v>21760</v>
      </c>
      <c r="D89" s="62">
        <f t="shared" si="18"/>
        <v>38430</v>
      </c>
      <c r="E89" s="60">
        <v>4060</v>
      </c>
      <c r="F89" s="60">
        <v>10</v>
      </c>
      <c r="G89" s="60">
        <v>60</v>
      </c>
      <c r="H89" s="60">
        <f t="shared" si="19"/>
        <v>4130</v>
      </c>
      <c r="I89" s="54">
        <f t="shared" si="20"/>
        <v>42560</v>
      </c>
      <c r="J89" s="63"/>
    </row>
    <row r="90" spans="1:107" s="65" customFormat="1" ht="18.75" hidden="1" customHeight="1" x14ac:dyDescent="0.3">
      <c r="A90" s="61" t="s">
        <v>9</v>
      </c>
      <c r="B90" s="62">
        <v>14840</v>
      </c>
      <c r="C90" s="62">
        <v>25880</v>
      </c>
      <c r="D90" s="62">
        <f t="shared" si="18"/>
        <v>40720</v>
      </c>
      <c r="E90" s="60">
        <v>3580</v>
      </c>
      <c r="F90" s="60">
        <v>0</v>
      </c>
      <c r="G90" s="60">
        <v>180</v>
      </c>
      <c r="H90" s="60">
        <f t="shared" si="19"/>
        <v>3760</v>
      </c>
      <c r="I90" s="54">
        <f t="shared" si="20"/>
        <v>44480</v>
      </c>
      <c r="J90" s="63"/>
    </row>
    <row r="91" spans="1:107" s="65" customFormat="1" ht="18.75" hidden="1" customHeight="1" x14ac:dyDescent="0.3">
      <c r="A91" s="61" t="s">
        <v>10</v>
      </c>
      <c r="B91" s="62">
        <v>15340</v>
      </c>
      <c r="C91" s="62">
        <v>21640</v>
      </c>
      <c r="D91" s="62">
        <f t="shared" si="18"/>
        <v>36980</v>
      </c>
      <c r="E91" s="60">
        <v>3120</v>
      </c>
      <c r="F91" s="60">
        <v>10</v>
      </c>
      <c r="G91" s="60">
        <v>140</v>
      </c>
      <c r="H91" s="60">
        <f t="shared" si="19"/>
        <v>3270</v>
      </c>
      <c r="I91" s="54">
        <f t="shared" si="20"/>
        <v>40250</v>
      </c>
      <c r="J91" s="63"/>
    </row>
    <row r="92" spans="1:107" s="65" customFormat="1" ht="18.75" customHeight="1" x14ac:dyDescent="0.3">
      <c r="A92" s="52">
        <v>2013</v>
      </c>
      <c r="B92" s="60">
        <f t="shared" ref="B92:I92" si="21">SUM(B93:B104)</f>
        <v>177950</v>
      </c>
      <c r="C92" s="60">
        <f t="shared" si="21"/>
        <v>267980</v>
      </c>
      <c r="D92" s="60">
        <f t="shared" si="21"/>
        <v>445930</v>
      </c>
      <c r="E92" s="60">
        <f t="shared" si="21"/>
        <v>55020</v>
      </c>
      <c r="F92" s="60">
        <f t="shared" si="21"/>
        <v>7460</v>
      </c>
      <c r="G92" s="60">
        <f t="shared" si="21"/>
        <v>4430</v>
      </c>
      <c r="H92" s="60">
        <f t="shared" si="21"/>
        <v>66910</v>
      </c>
      <c r="I92" s="60">
        <f t="shared" si="21"/>
        <v>512840</v>
      </c>
      <c r="J92" s="6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</row>
    <row r="93" spans="1:107" s="65" customFormat="1" ht="18.75" hidden="1" customHeight="1" x14ac:dyDescent="0.3">
      <c r="A93" s="61" t="s">
        <v>0</v>
      </c>
      <c r="B93" s="62">
        <v>16460</v>
      </c>
      <c r="C93" s="62">
        <v>21980</v>
      </c>
      <c r="D93" s="62">
        <f t="shared" ref="D93:D100" si="22">SUM(B93:C93)</f>
        <v>38440</v>
      </c>
      <c r="E93" s="60">
        <v>3230</v>
      </c>
      <c r="F93" s="60">
        <v>30</v>
      </c>
      <c r="G93" s="60">
        <v>470</v>
      </c>
      <c r="H93" s="60">
        <f t="shared" ref="H93:H104" si="23">SUM(E93:G93)</f>
        <v>3730</v>
      </c>
      <c r="I93" s="54">
        <f t="shared" ref="I93:I104" si="24">+H93+D93</f>
        <v>42170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</row>
    <row r="94" spans="1:107" s="65" customFormat="1" ht="18.75" hidden="1" customHeight="1" x14ac:dyDescent="0.3">
      <c r="A94" s="61" t="s">
        <v>1</v>
      </c>
      <c r="B94" s="62">
        <v>12850</v>
      </c>
      <c r="C94" s="62">
        <v>19970</v>
      </c>
      <c r="D94" s="62">
        <f t="shared" si="22"/>
        <v>32820</v>
      </c>
      <c r="E94" s="60">
        <v>2820</v>
      </c>
      <c r="F94" s="60">
        <v>40</v>
      </c>
      <c r="G94" s="60">
        <v>110</v>
      </c>
      <c r="H94" s="60">
        <f t="shared" si="23"/>
        <v>2970</v>
      </c>
      <c r="I94" s="54">
        <f t="shared" si="24"/>
        <v>35790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</row>
    <row r="95" spans="1:107" s="65" customFormat="1" ht="18.75" hidden="1" customHeight="1" x14ac:dyDescent="0.3">
      <c r="A95" s="61" t="s">
        <v>2</v>
      </c>
      <c r="B95" s="62">
        <v>15120</v>
      </c>
      <c r="C95" s="62">
        <v>24530</v>
      </c>
      <c r="D95" s="62">
        <f t="shared" si="22"/>
        <v>39650</v>
      </c>
      <c r="E95" s="60">
        <v>2790</v>
      </c>
      <c r="F95" s="60">
        <v>40</v>
      </c>
      <c r="G95" s="60">
        <v>230</v>
      </c>
      <c r="H95" s="60">
        <f t="shared" si="23"/>
        <v>3060</v>
      </c>
      <c r="I95" s="54">
        <f t="shared" si="24"/>
        <v>42710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</row>
    <row r="96" spans="1:107" s="65" customFormat="1" ht="18.75" hidden="1" customHeight="1" x14ac:dyDescent="0.3">
      <c r="A96" s="61" t="s">
        <v>3</v>
      </c>
      <c r="B96" s="62">
        <v>14760</v>
      </c>
      <c r="C96" s="62">
        <v>24210</v>
      </c>
      <c r="D96" s="62">
        <f t="shared" si="22"/>
        <v>38970</v>
      </c>
      <c r="E96" s="60">
        <v>2910</v>
      </c>
      <c r="F96" s="60">
        <v>40</v>
      </c>
      <c r="G96" s="60">
        <v>810</v>
      </c>
      <c r="H96" s="60">
        <f t="shared" si="23"/>
        <v>3760</v>
      </c>
      <c r="I96" s="54">
        <f t="shared" si="24"/>
        <v>42730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</row>
    <row r="97" spans="1:107" s="65" customFormat="1" ht="18.75" hidden="1" customHeight="1" x14ac:dyDescent="0.3">
      <c r="A97" s="61" t="s">
        <v>4</v>
      </c>
      <c r="B97" s="62">
        <v>10820</v>
      </c>
      <c r="C97" s="62">
        <v>19890</v>
      </c>
      <c r="D97" s="62">
        <f t="shared" si="22"/>
        <v>30710</v>
      </c>
      <c r="E97" s="60">
        <v>2840</v>
      </c>
      <c r="F97" s="60">
        <v>60</v>
      </c>
      <c r="G97" s="60">
        <v>280</v>
      </c>
      <c r="H97" s="60">
        <f t="shared" si="23"/>
        <v>3180</v>
      </c>
      <c r="I97" s="54">
        <f t="shared" si="24"/>
        <v>33890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</row>
    <row r="98" spans="1:107" s="65" customFormat="1" ht="18.75" hidden="1" customHeight="1" x14ac:dyDescent="0.3">
      <c r="A98" s="61" t="s">
        <v>11</v>
      </c>
      <c r="B98" s="62">
        <v>11660</v>
      </c>
      <c r="C98" s="62">
        <v>18380</v>
      </c>
      <c r="D98" s="62">
        <f>SUM(B98:C98)</f>
        <v>30040</v>
      </c>
      <c r="E98" s="60">
        <v>3090</v>
      </c>
      <c r="F98" s="60">
        <v>190</v>
      </c>
      <c r="G98" s="60">
        <v>360</v>
      </c>
      <c r="H98" s="60">
        <f t="shared" si="23"/>
        <v>3640</v>
      </c>
      <c r="I98" s="54">
        <f t="shared" si="24"/>
        <v>33680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</row>
    <row r="99" spans="1:107" s="65" customFormat="1" ht="18.75" hidden="1" customHeight="1" x14ac:dyDescent="0.3">
      <c r="A99" s="61" t="s">
        <v>5</v>
      </c>
      <c r="B99" s="62">
        <v>14210</v>
      </c>
      <c r="C99" s="62">
        <v>22620</v>
      </c>
      <c r="D99" s="62">
        <f>SUM(B99:C99)</f>
        <v>36830</v>
      </c>
      <c r="E99" s="60">
        <v>3680</v>
      </c>
      <c r="F99" s="60">
        <v>1080</v>
      </c>
      <c r="G99" s="60">
        <v>230</v>
      </c>
      <c r="H99" s="60">
        <f t="shared" si="23"/>
        <v>4990</v>
      </c>
      <c r="I99" s="54">
        <f t="shared" si="24"/>
        <v>41820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</row>
    <row r="100" spans="1:107" s="65" customFormat="1" ht="18.75" hidden="1" customHeight="1" x14ac:dyDescent="0.3">
      <c r="A100" s="61" t="s">
        <v>6</v>
      </c>
      <c r="B100" s="62">
        <v>15920</v>
      </c>
      <c r="C100" s="62">
        <v>23960</v>
      </c>
      <c r="D100" s="62">
        <f t="shared" si="22"/>
        <v>39880</v>
      </c>
      <c r="E100" s="60">
        <v>8140</v>
      </c>
      <c r="F100" s="60">
        <v>3360</v>
      </c>
      <c r="G100" s="60">
        <v>340</v>
      </c>
      <c r="H100" s="60">
        <f t="shared" si="23"/>
        <v>11840</v>
      </c>
      <c r="I100" s="54">
        <f t="shared" si="24"/>
        <v>51720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</row>
    <row r="101" spans="1:107" s="65" customFormat="1" ht="18.75" hidden="1" customHeight="1" x14ac:dyDescent="0.3">
      <c r="A101" s="61" t="s">
        <v>7</v>
      </c>
      <c r="B101" s="62">
        <v>16410</v>
      </c>
      <c r="C101" s="62">
        <v>24230</v>
      </c>
      <c r="D101" s="62">
        <f>SUM(B101:C101)</f>
        <v>40640</v>
      </c>
      <c r="E101" s="60">
        <v>7880</v>
      </c>
      <c r="F101" s="60">
        <v>1760</v>
      </c>
      <c r="G101" s="60">
        <v>210</v>
      </c>
      <c r="H101" s="60">
        <f t="shared" si="23"/>
        <v>9850</v>
      </c>
      <c r="I101" s="54">
        <f t="shared" si="24"/>
        <v>50490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</row>
    <row r="102" spans="1:107" s="65" customFormat="1" ht="18.75" hidden="1" customHeight="1" x14ac:dyDescent="0.3">
      <c r="A102" s="61" t="s">
        <v>8</v>
      </c>
      <c r="B102" s="62">
        <v>15460</v>
      </c>
      <c r="C102" s="62">
        <v>23850</v>
      </c>
      <c r="D102" s="62">
        <f>SUM(B102:C102)</f>
        <v>39310</v>
      </c>
      <c r="E102" s="60">
        <v>6060</v>
      </c>
      <c r="F102" s="60">
        <v>750</v>
      </c>
      <c r="G102" s="60">
        <v>180</v>
      </c>
      <c r="H102" s="60">
        <f t="shared" si="23"/>
        <v>6990</v>
      </c>
      <c r="I102" s="54">
        <f t="shared" si="24"/>
        <v>46300</v>
      </c>
      <c r="J102" s="6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</row>
    <row r="103" spans="1:107" s="65" customFormat="1" ht="18.75" hidden="1" customHeight="1" x14ac:dyDescent="0.3">
      <c r="A103" s="61" t="s">
        <v>9</v>
      </c>
      <c r="B103" s="62">
        <v>16790</v>
      </c>
      <c r="C103" s="62">
        <v>21620</v>
      </c>
      <c r="D103" s="62">
        <f>SUM(B103:C103)</f>
        <v>38410</v>
      </c>
      <c r="E103" s="60">
        <v>5350</v>
      </c>
      <c r="F103" s="60">
        <v>60</v>
      </c>
      <c r="G103" s="60">
        <v>400</v>
      </c>
      <c r="H103" s="60">
        <f t="shared" si="23"/>
        <v>5810</v>
      </c>
      <c r="I103" s="54">
        <f t="shared" si="24"/>
        <v>44220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</row>
    <row r="104" spans="1:107" s="65" customFormat="1" ht="18.75" hidden="1" customHeight="1" x14ac:dyDescent="0.3">
      <c r="A104" s="61" t="s">
        <v>10</v>
      </c>
      <c r="B104" s="62">
        <v>17490</v>
      </c>
      <c r="C104" s="62">
        <v>22740</v>
      </c>
      <c r="D104" s="62">
        <f>SUM(B104:C104)</f>
        <v>40230</v>
      </c>
      <c r="E104" s="60">
        <v>6230</v>
      </c>
      <c r="F104" s="60">
        <v>50</v>
      </c>
      <c r="G104" s="60">
        <v>810</v>
      </c>
      <c r="H104" s="60">
        <f t="shared" si="23"/>
        <v>7090</v>
      </c>
      <c r="I104" s="54">
        <f t="shared" si="24"/>
        <v>47320</v>
      </c>
      <c r="J104" s="6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</row>
    <row r="105" spans="1:107" ht="18.75" customHeight="1" x14ac:dyDescent="0.3">
      <c r="A105" s="52">
        <v>2014</v>
      </c>
      <c r="B105" s="60">
        <f t="shared" ref="B105:I105" si="25">SUM(B106:B117)</f>
        <v>180450</v>
      </c>
      <c r="C105" s="60">
        <f t="shared" si="25"/>
        <v>278850</v>
      </c>
      <c r="D105" s="60">
        <f t="shared" si="25"/>
        <v>459300</v>
      </c>
      <c r="E105" s="60">
        <f t="shared" si="25"/>
        <v>68820</v>
      </c>
      <c r="F105" s="60">
        <f t="shared" si="25"/>
        <v>1780</v>
      </c>
      <c r="G105" s="60">
        <f t="shared" si="25"/>
        <v>5150</v>
      </c>
      <c r="H105" s="60">
        <f t="shared" si="25"/>
        <v>75750</v>
      </c>
      <c r="I105" s="60">
        <f t="shared" si="25"/>
        <v>535050</v>
      </c>
      <c r="J105" s="69"/>
    </row>
    <row r="106" spans="1:107" ht="17.25" hidden="1" customHeight="1" x14ac:dyDescent="0.3">
      <c r="A106" s="55" t="s">
        <v>0</v>
      </c>
      <c r="B106" s="56">
        <v>14250</v>
      </c>
      <c r="C106" s="56">
        <v>21990</v>
      </c>
      <c r="D106" s="57">
        <f>SUM(B106:C106)</f>
        <v>36240</v>
      </c>
      <c r="E106" s="49">
        <v>5470</v>
      </c>
      <c r="F106" s="49">
        <v>60</v>
      </c>
      <c r="G106" s="49">
        <v>60</v>
      </c>
      <c r="H106" s="49">
        <f t="shared" ref="H106:H117" si="26">SUM(E106:G106)</f>
        <v>5590</v>
      </c>
      <c r="I106" s="50">
        <f t="shared" ref="I106:I117" si="27">+H106+D106</f>
        <v>41830</v>
      </c>
      <c r="J106" s="69"/>
    </row>
    <row r="107" spans="1:107" ht="17.25" hidden="1" customHeight="1" x14ac:dyDescent="0.3">
      <c r="A107" s="55" t="s">
        <v>1</v>
      </c>
      <c r="B107" s="56">
        <v>14690</v>
      </c>
      <c r="C107" s="56">
        <v>24700</v>
      </c>
      <c r="D107" s="57">
        <f>SUM(B107:C107)</f>
        <v>39390</v>
      </c>
      <c r="E107" s="49">
        <v>5690</v>
      </c>
      <c r="F107" s="49">
        <v>50</v>
      </c>
      <c r="G107" s="49">
        <v>390</v>
      </c>
      <c r="H107" s="49">
        <f t="shared" si="26"/>
        <v>6130</v>
      </c>
      <c r="I107" s="50">
        <f t="shared" si="27"/>
        <v>45520</v>
      </c>
      <c r="J107" s="69"/>
    </row>
    <row r="108" spans="1:107" ht="17.25" hidden="1" customHeight="1" x14ac:dyDescent="0.3">
      <c r="A108" s="55" t="s">
        <v>2</v>
      </c>
      <c r="B108" s="56">
        <v>16550</v>
      </c>
      <c r="C108" s="56">
        <v>25590</v>
      </c>
      <c r="D108" s="57">
        <f>SUM(B108:C108)</f>
        <v>42140</v>
      </c>
      <c r="E108" s="49">
        <v>6440</v>
      </c>
      <c r="F108" s="49">
        <v>50</v>
      </c>
      <c r="G108" s="49">
        <v>670</v>
      </c>
      <c r="H108" s="49">
        <f t="shared" si="26"/>
        <v>7160</v>
      </c>
      <c r="I108" s="50">
        <f t="shared" si="27"/>
        <v>49300</v>
      </c>
      <c r="J108" s="66"/>
    </row>
    <row r="109" spans="1:107" ht="17.25" hidden="1" customHeight="1" x14ac:dyDescent="0.3">
      <c r="A109" s="55" t="s">
        <v>3</v>
      </c>
      <c r="B109" s="53">
        <v>16080</v>
      </c>
      <c r="C109" s="53">
        <v>25540</v>
      </c>
      <c r="D109" s="57">
        <f>SUM(B109:C109)</f>
        <v>41620</v>
      </c>
      <c r="E109" s="49">
        <v>6480</v>
      </c>
      <c r="F109" s="49">
        <v>40</v>
      </c>
      <c r="G109" s="49">
        <v>450</v>
      </c>
      <c r="H109" s="49">
        <f t="shared" si="26"/>
        <v>6970</v>
      </c>
      <c r="I109" s="50">
        <f t="shared" si="27"/>
        <v>48590</v>
      </c>
      <c r="J109" s="66"/>
    </row>
    <row r="110" spans="1:107" ht="17.25" hidden="1" customHeight="1" x14ac:dyDescent="0.3">
      <c r="A110" s="55" t="s">
        <v>4</v>
      </c>
      <c r="B110" s="53">
        <v>12730</v>
      </c>
      <c r="C110" s="53">
        <v>20240</v>
      </c>
      <c r="D110" s="57">
        <f>SUM(B110:C110)</f>
        <v>32970</v>
      </c>
      <c r="E110" s="49">
        <v>5210</v>
      </c>
      <c r="F110" s="49">
        <v>40</v>
      </c>
      <c r="G110" s="49">
        <v>190</v>
      </c>
      <c r="H110" s="49">
        <f t="shared" si="26"/>
        <v>5440</v>
      </c>
      <c r="I110" s="50">
        <f t="shared" si="27"/>
        <v>38410</v>
      </c>
      <c r="J110" s="66"/>
    </row>
    <row r="111" spans="1:107" ht="17.25" hidden="1" customHeight="1" x14ac:dyDescent="0.3">
      <c r="A111" s="55" t="s">
        <v>37</v>
      </c>
      <c r="B111" s="53">
        <v>11350</v>
      </c>
      <c r="C111" s="53">
        <v>18040</v>
      </c>
      <c r="D111" s="57">
        <v>29390</v>
      </c>
      <c r="E111" s="49">
        <v>5180</v>
      </c>
      <c r="F111" s="49">
        <v>30</v>
      </c>
      <c r="G111" s="49">
        <v>500</v>
      </c>
      <c r="H111" s="49">
        <f t="shared" si="26"/>
        <v>5710</v>
      </c>
      <c r="I111" s="51">
        <f t="shared" si="27"/>
        <v>35100</v>
      </c>
    </row>
    <row r="112" spans="1:107" ht="17.25" hidden="1" customHeight="1" x14ac:dyDescent="0.3">
      <c r="A112" s="55" t="s">
        <v>38</v>
      </c>
      <c r="B112" s="53">
        <v>14460</v>
      </c>
      <c r="C112" s="53">
        <v>21820</v>
      </c>
      <c r="D112" s="57">
        <f>SUM(B112:C112)</f>
        <v>36280</v>
      </c>
      <c r="E112" s="49">
        <v>4760</v>
      </c>
      <c r="F112" s="49">
        <v>390</v>
      </c>
      <c r="G112" s="49">
        <v>610</v>
      </c>
      <c r="H112" s="49">
        <f t="shared" si="26"/>
        <v>5760</v>
      </c>
      <c r="I112" s="51">
        <f t="shared" si="27"/>
        <v>42040</v>
      </c>
      <c r="J112" s="69"/>
    </row>
    <row r="113" spans="1:16" ht="17.25" hidden="1" customHeight="1" x14ac:dyDescent="0.3">
      <c r="A113" s="55" t="s">
        <v>6</v>
      </c>
      <c r="B113" s="53">
        <v>14830</v>
      </c>
      <c r="C113" s="53">
        <v>25240</v>
      </c>
      <c r="D113" s="57">
        <f>SUM(B113:C113)</f>
        <v>40070</v>
      </c>
      <c r="E113" s="49">
        <v>6070</v>
      </c>
      <c r="F113" s="49">
        <v>140</v>
      </c>
      <c r="G113" s="49">
        <v>350</v>
      </c>
      <c r="H113" s="49">
        <f t="shared" si="26"/>
        <v>6560</v>
      </c>
      <c r="I113" s="51">
        <f t="shared" si="27"/>
        <v>46630</v>
      </c>
      <c r="J113" s="59"/>
    </row>
    <row r="114" spans="1:16" ht="17.25" hidden="1" customHeight="1" x14ac:dyDescent="0.3">
      <c r="A114" s="55" t="s">
        <v>7</v>
      </c>
      <c r="B114" s="53">
        <v>15470</v>
      </c>
      <c r="C114" s="53">
        <v>26340</v>
      </c>
      <c r="D114" s="57">
        <f>SUM(B114:C114)</f>
        <v>41810</v>
      </c>
      <c r="E114" s="49">
        <v>6310</v>
      </c>
      <c r="F114" s="49">
        <v>670</v>
      </c>
      <c r="G114" s="49">
        <v>720</v>
      </c>
      <c r="H114" s="49">
        <f t="shared" si="26"/>
        <v>7700</v>
      </c>
      <c r="I114" s="51">
        <f t="shared" si="27"/>
        <v>49510</v>
      </c>
      <c r="J114" s="59"/>
    </row>
    <row r="115" spans="1:16" ht="17.25" hidden="1" customHeight="1" x14ac:dyDescent="0.3">
      <c r="A115" s="61" t="s">
        <v>8</v>
      </c>
      <c r="B115" s="54">
        <v>15360</v>
      </c>
      <c r="C115" s="54">
        <v>24020</v>
      </c>
      <c r="D115" s="62">
        <f>SUM(B115:C115)</f>
        <v>39380</v>
      </c>
      <c r="E115" s="60">
        <v>5860</v>
      </c>
      <c r="F115" s="60">
        <v>230</v>
      </c>
      <c r="G115" s="60">
        <v>160</v>
      </c>
      <c r="H115" s="60">
        <f t="shared" si="26"/>
        <v>6250</v>
      </c>
      <c r="I115" s="51">
        <f t="shared" si="27"/>
        <v>45630</v>
      </c>
      <c r="J115" s="69"/>
    </row>
    <row r="116" spans="1:16" ht="16.5" hidden="1" x14ac:dyDescent="0.3">
      <c r="A116" s="61" t="s">
        <v>9</v>
      </c>
      <c r="B116" s="54">
        <v>17020</v>
      </c>
      <c r="C116" s="54">
        <v>23220</v>
      </c>
      <c r="D116" s="62">
        <v>40240</v>
      </c>
      <c r="E116" s="60">
        <v>5840</v>
      </c>
      <c r="F116" s="60">
        <v>40</v>
      </c>
      <c r="G116" s="60">
        <v>230</v>
      </c>
      <c r="H116" s="60">
        <f t="shared" si="26"/>
        <v>6110</v>
      </c>
      <c r="I116" s="51">
        <f t="shared" si="27"/>
        <v>46350</v>
      </c>
      <c r="J116" s="64"/>
    </row>
    <row r="117" spans="1:16" ht="16.5" hidden="1" x14ac:dyDescent="0.3">
      <c r="A117" s="61" t="s">
        <v>10</v>
      </c>
      <c r="B117" s="54">
        <f>D117-C117</f>
        <v>17660</v>
      </c>
      <c r="C117" s="54">
        <v>22110</v>
      </c>
      <c r="D117" s="62">
        <v>39770</v>
      </c>
      <c r="E117" s="60">
        <v>5510</v>
      </c>
      <c r="F117" s="60">
        <v>40</v>
      </c>
      <c r="G117" s="60">
        <v>820</v>
      </c>
      <c r="H117" s="60">
        <f t="shared" si="26"/>
        <v>6370</v>
      </c>
      <c r="I117" s="51">
        <f t="shared" si="27"/>
        <v>46140</v>
      </c>
      <c r="J117" s="69"/>
    </row>
    <row r="118" spans="1:16" s="38" customFormat="1" ht="18.75" customHeight="1" x14ac:dyDescent="0.3">
      <c r="A118" s="52">
        <v>2015</v>
      </c>
      <c r="B118" s="60">
        <f>SUM(B119:B130)</f>
        <v>183870</v>
      </c>
      <c r="C118" s="60">
        <f t="shared" ref="C118:H118" si="28">SUM(C119:C130)</f>
        <v>269020</v>
      </c>
      <c r="D118" s="60">
        <f>SUM(D119:D130)</f>
        <v>452890</v>
      </c>
      <c r="E118" s="60">
        <f>SUM(E119:E130)</f>
        <v>57060</v>
      </c>
      <c r="F118" s="60">
        <f>SUM(F119:F130)</f>
        <v>3150</v>
      </c>
      <c r="G118" s="60">
        <f t="shared" si="28"/>
        <v>7090</v>
      </c>
      <c r="H118" s="60">
        <f t="shared" si="28"/>
        <v>67300</v>
      </c>
      <c r="I118" s="60">
        <f>SUM(I119:I130)</f>
        <v>520190</v>
      </c>
      <c r="J118" s="70"/>
    </row>
    <row r="119" spans="1:16" ht="16.5" hidden="1" x14ac:dyDescent="0.3">
      <c r="A119" s="71" t="s">
        <v>0</v>
      </c>
      <c r="B119" s="72">
        <v>13930</v>
      </c>
      <c r="C119" s="72">
        <v>21310</v>
      </c>
      <c r="D119" s="73">
        <f>SUM(B119:C119)</f>
        <v>35240</v>
      </c>
      <c r="E119" s="45">
        <v>3880</v>
      </c>
      <c r="F119" s="45">
        <v>70</v>
      </c>
      <c r="G119" s="45">
        <v>230</v>
      </c>
      <c r="H119" s="45">
        <f t="shared" ref="H119:H130" si="29">SUM(E119:G119)</f>
        <v>4180</v>
      </c>
      <c r="I119" s="74">
        <f t="shared" ref="I119:I130" si="30">+D119+H119</f>
        <v>39420</v>
      </c>
      <c r="J119" s="59"/>
    </row>
    <row r="120" spans="1:16" ht="16.5" hidden="1" x14ac:dyDescent="0.3">
      <c r="A120" s="75" t="s">
        <v>1</v>
      </c>
      <c r="B120" s="76">
        <v>15450</v>
      </c>
      <c r="C120" s="76">
        <v>24410</v>
      </c>
      <c r="D120" s="73">
        <f t="shared" ref="D120:D139" si="31">SUM(B120:C120)</f>
        <v>39860</v>
      </c>
      <c r="E120" s="76">
        <v>4870</v>
      </c>
      <c r="F120" s="76">
        <v>50</v>
      </c>
      <c r="G120" s="76">
        <v>100</v>
      </c>
      <c r="H120" s="45">
        <f t="shared" si="29"/>
        <v>5020</v>
      </c>
      <c r="I120" s="74">
        <f t="shared" si="30"/>
        <v>44880</v>
      </c>
      <c r="J120" s="59"/>
    </row>
    <row r="121" spans="1:16" ht="16.5" hidden="1" x14ac:dyDescent="0.3">
      <c r="A121" s="71" t="s">
        <v>2</v>
      </c>
      <c r="B121" s="72">
        <v>16630</v>
      </c>
      <c r="C121" s="72">
        <v>26250</v>
      </c>
      <c r="D121" s="73">
        <f t="shared" si="31"/>
        <v>42880</v>
      </c>
      <c r="E121" s="45">
        <v>4060</v>
      </c>
      <c r="F121" s="45">
        <v>60</v>
      </c>
      <c r="G121" s="45">
        <v>200</v>
      </c>
      <c r="H121" s="45">
        <f t="shared" si="29"/>
        <v>4320</v>
      </c>
      <c r="I121" s="74">
        <f t="shared" si="30"/>
        <v>47200</v>
      </c>
      <c r="J121" s="77"/>
      <c r="K121" s="77"/>
      <c r="L121" s="77"/>
      <c r="M121" s="77"/>
      <c r="N121" s="77"/>
      <c r="O121" s="77"/>
      <c r="P121" s="77"/>
    </row>
    <row r="122" spans="1:16" ht="18.75" hidden="1" customHeight="1" x14ac:dyDescent="0.3">
      <c r="A122" s="71" t="s">
        <v>3</v>
      </c>
      <c r="B122" s="44">
        <v>16800</v>
      </c>
      <c r="C122" s="44">
        <v>25730</v>
      </c>
      <c r="D122" s="73">
        <f t="shared" si="31"/>
        <v>42530</v>
      </c>
      <c r="E122" s="45">
        <v>4130</v>
      </c>
      <c r="F122" s="45">
        <v>90</v>
      </c>
      <c r="G122" s="45">
        <v>60</v>
      </c>
      <c r="H122" s="45">
        <f t="shared" si="29"/>
        <v>4280</v>
      </c>
      <c r="I122" s="74">
        <f t="shared" si="30"/>
        <v>46810</v>
      </c>
    </row>
    <row r="123" spans="1:16" ht="16.5" hidden="1" x14ac:dyDescent="0.3">
      <c r="A123" s="71" t="s">
        <v>4</v>
      </c>
      <c r="B123" s="44">
        <v>14340</v>
      </c>
      <c r="C123" s="44">
        <v>22390</v>
      </c>
      <c r="D123" s="73">
        <f>SUM(B123:C123)</f>
        <v>36730</v>
      </c>
      <c r="E123" s="45">
        <v>4530</v>
      </c>
      <c r="F123" s="45">
        <v>70</v>
      </c>
      <c r="G123" s="45">
        <v>240</v>
      </c>
      <c r="H123" s="45">
        <f t="shared" si="29"/>
        <v>4840</v>
      </c>
      <c r="I123" s="74">
        <f t="shared" si="30"/>
        <v>41570</v>
      </c>
    </row>
    <row r="124" spans="1:16" ht="16.5" hidden="1" x14ac:dyDescent="0.3">
      <c r="A124" s="71" t="s">
        <v>11</v>
      </c>
      <c r="B124" s="44">
        <v>12460</v>
      </c>
      <c r="C124" s="44">
        <v>18620</v>
      </c>
      <c r="D124" s="73">
        <f t="shared" si="31"/>
        <v>31080</v>
      </c>
      <c r="E124" s="45">
        <v>4380</v>
      </c>
      <c r="F124" s="45">
        <v>50</v>
      </c>
      <c r="G124" s="45">
        <v>610</v>
      </c>
      <c r="H124" s="45">
        <f t="shared" si="29"/>
        <v>5040</v>
      </c>
      <c r="I124" s="74">
        <f t="shared" si="30"/>
        <v>36120</v>
      </c>
      <c r="J124" s="78"/>
    </row>
    <row r="125" spans="1:16" ht="16.5" hidden="1" x14ac:dyDescent="0.3">
      <c r="A125" s="71" t="s">
        <v>5</v>
      </c>
      <c r="B125" s="44">
        <v>14280</v>
      </c>
      <c r="C125" s="44">
        <v>18360</v>
      </c>
      <c r="D125" s="73">
        <f t="shared" si="31"/>
        <v>32640</v>
      </c>
      <c r="E125" s="45">
        <v>4630</v>
      </c>
      <c r="F125" s="45">
        <v>70</v>
      </c>
      <c r="G125" s="45">
        <v>2020</v>
      </c>
      <c r="H125" s="45">
        <f t="shared" si="29"/>
        <v>6720</v>
      </c>
      <c r="I125" s="74">
        <f t="shared" si="30"/>
        <v>39360</v>
      </c>
    </row>
    <row r="126" spans="1:16" ht="16.5" hidden="1" x14ac:dyDescent="0.3">
      <c r="A126" s="71" t="s">
        <v>6</v>
      </c>
      <c r="B126" s="44">
        <v>14940</v>
      </c>
      <c r="C126" s="44">
        <v>20870</v>
      </c>
      <c r="D126" s="73">
        <f t="shared" si="31"/>
        <v>35810</v>
      </c>
      <c r="E126" s="45">
        <v>5600</v>
      </c>
      <c r="F126" s="45">
        <v>540</v>
      </c>
      <c r="G126" s="45">
        <v>1170</v>
      </c>
      <c r="H126" s="45">
        <f t="shared" si="29"/>
        <v>7310</v>
      </c>
      <c r="I126" s="74">
        <f t="shared" si="30"/>
        <v>43120</v>
      </c>
    </row>
    <row r="127" spans="1:16" ht="16.5" hidden="1" x14ac:dyDescent="0.3">
      <c r="A127" s="71" t="s">
        <v>7</v>
      </c>
      <c r="B127" s="44">
        <v>15390</v>
      </c>
      <c r="C127" s="44">
        <v>22230</v>
      </c>
      <c r="D127" s="73">
        <f t="shared" si="31"/>
        <v>37620</v>
      </c>
      <c r="E127" s="45">
        <v>6580</v>
      </c>
      <c r="F127" s="45">
        <v>1680</v>
      </c>
      <c r="G127" s="45">
        <v>250</v>
      </c>
      <c r="H127" s="45">
        <f t="shared" si="29"/>
        <v>8510</v>
      </c>
      <c r="I127" s="74">
        <f t="shared" si="30"/>
        <v>46130</v>
      </c>
    </row>
    <row r="128" spans="1:16" ht="16.5" hidden="1" x14ac:dyDescent="0.3">
      <c r="A128" s="71" t="s">
        <v>8</v>
      </c>
      <c r="B128" s="79">
        <v>17260</v>
      </c>
      <c r="C128" s="79">
        <v>22680</v>
      </c>
      <c r="D128" s="73">
        <f t="shared" si="31"/>
        <v>39940</v>
      </c>
      <c r="E128" s="80">
        <v>5890</v>
      </c>
      <c r="F128" s="80">
        <v>260</v>
      </c>
      <c r="G128" s="80">
        <v>330</v>
      </c>
      <c r="H128" s="45">
        <f t="shared" si="29"/>
        <v>6480</v>
      </c>
      <c r="I128" s="74">
        <f t="shared" si="30"/>
        <v>46420</v>
      </c>
    </row>
    <row r="129" spans="1:24" ht="16.5" hidden="1" x14ac:dyDescent="0.3">
      <c r="A129" s="71" t="s">
        <v>9</v>
      </c>
      <c r="B129" s="79">
        <v>16370</v>
      </c>
      <c r="C129" s="79">
        <v>23350</v>
      </c>
      <c r="D129" s="73">
        <f t="shared" si="31"/>
        <v>39720</v>
      </c>
      <c r="E129" s="80">
        <v>4990</v>
      </c>
      <c r="F129" s="80">
        <v>120</v>
      </c>
      <c r="G129" s="80">
        <v>340</v>
      </c>
      <c r="H129" s="45">
        <f t="shared" si="29"/>
        <v>5450</v>
      </c>
      <c r="I129" s="74">
        <f t="shared" si="30"/>
        <v>45170</v>
      </c>
    </row>
    <row r="130" spans="1:24" ht="16.5" hidden="1" x14ac:dyDescent="0.3">
      <c r="A130" s="71" t="s">
        <v>10</v>
      </c>
      <c r="B130" s="79">
        <v>16020</v>
      </c>
      <c r="C130" s="79">
        <v>22820</v>
      </c>
      <c r="D130" s="73">
        <f t="shared" si="31"/>
        <v>38840</v>
      </c>
      <c r="E130" s="81">
        <v>3520</v>
      </c>
      <c r="F130" s="81">
        <v>90</v>
      </c>
      <c r="G130" s="81">
        <v>1540</v>
      </c>
      <c r="H130" s="45">
        <f t="shared" si="29"/>
        <v>5150</v>
      </c>
      <c r="I130" s="74">
        <f t="shared" si="30"/>
        <v>43990</v>
      </c>
    </row>
    <row r="131" spans="1:24" s="86" customFormat="1" ht="18.75" customHeight="1" x14ac:dyDescent="0.3">
      <c r="A131" s="82">
        <v>2016</v>
      </c>
      <c r="B131" s="83">
        <f>SUM(B132:B143)</f>
        <v>182830</v>
      </c>
      <c r="C131" s="83">
        <f t="shared" ref="C131:I131" si="32">SUM(C132:C143)</f>
        <v>274160</v>
      </c>
      <c r="D131" s="83">
        <f t="shared" si="32"/>
        <v>456990</v>
      </c>
      <c r="E131" s="83">
        <f t="shared" si="32"/>
        <v>58410</v>
      </c>
      <c r="F131" s="83">
        <f>SUM(F132:F143)</f>
        <v>9490</v>
      </c>
      <c r="G131" s="83">
        <f t="shared" si="32"/>
        <v>6030</v>
      </c>
      <c r="H131" s="83">
        <f t="shared" si="32"/>
        <v>73930</v>
      </c>
      <c r="I131" s="83">
        <f t="shared" si="32"/>
        <v>530920</v>
      </c>
      <c r="J131" s="84"/>
    </row>
    <row r="132" spans="1:24" s="86" customFormat="1" ht="17.25" hidden="1" customHeight="1" x14ac:dyDescent="0.3">
      <c r="A132" s="87" t="s">
        <v>0</v>
      </c>
      <c r="B132" s="88">
        <v>12910</v>
      </c>
      <c r="C132" s="88">
        <v>22950</v>
      </c>
      <c r="D132" s="89">
        <f t="shared" si="31"/>
        <v>35860</v>
      </c>
      <c r="E132" s="90">
        <v>3180</v>
      </c>
      <c r="F132" s="90">
        <v>70</v>
      </c>
      <c r="G132" s="90">
        <v>1120</v>
      </c>
      <c r="H132" s="91">
        <f t="shared" ref="H132:H143" si="33">SUM(E132:G132)</f>
        <v>4370</v>
      </c>
      <c r="I132" s="91">
        <f t="shared" ref="I132:I143" si="34">+D132+H132</f>
        <v>40230</v>
      </c>
      <c r="J132" s="84"/>
      <c r="L132" s="85"/>
      <c r="M132" s="85"/>
      <c r="N132" s="85"/>
      <c r="O132" s="85"/>
    </row>
    <row r="133" spans="1:24" s="86" customFormat="1" ht="17.25" hidden="1" customHeight="1" x14ac:dyDescent="0.3">
      <c r="A133" s="87" t="s">
        <v>1</v>
      </c>
      <c r="B133" s="88">
        <v>14950</v>
      </c>
      <c r="C133" s="88">
        <v>24780</v>
      </c>
      <c r="D133" s="92">
        <f t="shared" si="31"/>
        <v>39730</v>
      </c>
      <c r="E133" s="90">
        <v>3030</v>
      </c>
      <c r="F133" s="90">
        <v>70</v>
      </c>
      <c r="G133" s="90">
        <v>50</v>
      </c>
      <c r="H133" s="91">
        <f t="shared" si="33"/>
        <v>3150</v>
      </c>
      <c r="I133" s="91">
        <f t="shared" si="34"/>
        <v>42880</v>
      </c>
      <c r="J133" s="84"/>
      <c r="L133" s="84"/>
      <c r="M133" s="84"/>
      <c r="N133" s="84"/>
      <c r="O133" s="84"/>
      <c r="Q133" s="84"/>
      <c r="V133" s="85"/>
      <c r="W133" s="85"/>
      <c r="X133" s="85"/>
    </row>
    <row r="134" spans="1:24" s="86" customFormat="1" ht="17.25" hidden="1" customHeight="1" x14ac:dyDescent="0.3">
      <c r="A134" s="87" t="s">
        <v>2</v>
      </c>
      <c r="B134" s="88">
        <v>15290</v>
      </c>
      <c r="C134" s="88">
        <v>24130</v>
      </c>
      <c r="D134" s="92">
        <f t="shared" si="31"/>
        <v>39420</v>
      </c>
      <c r="E134" s="90">
        <v>3000</v>
      </c>
      <c r="F134" s="90">
        <v>70</v>
      </c>
      <c r="G134" s="90">
        <v>20</v>
      </c>
      <c r="H134" s="91">
        <f t="shared" si="33"/>
        <v>3090</v>
      </c>
      <c r="I134" s="91">
        <f t="shared" si="34"/>
        <v>42510</v>
      </c>
      <c r="J134" s="84"/>
      <c r="L134" s="84"/>
      <c r="M134" s="84"/>
      <c r="N134" s="84"/>
      <c r="O134" s="84"/>
      <c r="Q134" s="84"/>
      <c r="V134" s="85"/>
      <c r="W134" s="85"/>
      <c r="X134" s="85"/>
    </row>
    <row r="135" spans="1:24" s="86" customFormat="1" ht="17.25" hidden="1" customHeight="1" x14ac:dyDescent="0.3">
      <c r="A135" s="87" t="s">
        <v>3</v>
      </c>
      <c r="B135" s="88">
        <v>13630</v>
      </c>
      <c r="C135" s="88">
        <v>22380</v>
      </c>
      <c r="D135" s="92">
        <f t="shared" si="31"/>
        <v>36010</v>
      </c>
      <c r="E135" s="90">
        <v>3090</v>
      </c>
      <c r="F135" s="90">
        <v>60</v>
      </c>
      <c r="G135" s="90">
        <v>140</v>
      </c>
      <c r="H135" s="91">
        <f t="shared" si="33"/>
        <v>3290</v>
      </c>
      <c r="I135" s="91">
        <f t="shared" si="34"/>
        <v>39300</v>
      </c>
      <c r="J135" s="84"/>
      <c r="L135" s="84"/>
      <c r="M135" s="84"/>
      <c r="N135" s="84"/>
      <c r="O135" s="84"/>
      <c r="Q135" s="84"/>
      <c r="V135" s="85"/>
      <c r="W135" s="85"/>
      <c r="X135" s="85"/>
    </row>
    <row r="136" spans="1:24" s="86" customFormat="1" ht="17.25" hidden="1" customHeight="1" x14ac:dyDescent="0.3">
      <c r="A136" s="87" t="s">
        <v>4</v>
      </c>
      <c r="B136" s="88">
        <v>12610</v>
      </c>
      <c r="C136" s="88">
        <v>19680</v>
      </c>
      <c r="D136" s="92">
        <f t="shared" si="31"/>
        <v>32290</v>
      </c>
      <c r="E136" s="90">
        <v>2870</v>
      </c>
      <c r="F136" s="90">
        <v>130</v>
      </c>
      <c r="G136" s="90">
        <v>390</v>
      </c>
      <c r="H136" s="91">
        <f t="shared" si="33"/>
        <v>3390</v>
      </c>
      <c r="I136" s="91">
        <f t="shared" si="34"/>
        <v>35680</v>
      </c>
      <c r="J136" s="84"/>
      <c r="L136" s="84"/>
      <c r="M136" s="84"/>
      <c r="N136" s="84"/>
      <c r="O136" s="84"/>
      <c r="Q136" s="84"/>
      <c r="V136" s="85"/>
      <c r="W136" s="85"/>
      <c r="X136" s="85"/>
    </row>
    <row r="137" spans="1:24" s="86" customFormat="1" ht="17.25" hidden="1" customHeight="1" x14ac:dyDescent="0.3">
      <c r="A137" s="87" t="s">
        <v>11</v>
      </c>
      <c r="B137" s="88">
        <v>13700</v>
      </c>
      <c r="C137" s="88">
        <v>20470</v>
      </c>
      <c r="D137" s="92">
        <f t="shared" si="31"/>
        <v>34170</v>
      </c>
      <c r="E137" s="90">
        <v>3390</v>
      </c>
      <c r="F137" s="90">
        <v>260</v>
      </c>
      <c r="G137" s="90">
        <v>840</v>
      </c>
      <c r="H137" s="91">
        <f t="shared" si="33"/>
        <v>4490</v>
      </c>
      <c r="I137" s="91">
        <f t="shared" si="34"/>
        <v>38660</v>
      </c>
      <c r="J137" s="84"/>
      <c r="L137" s="84"/>
      <c r="M137" s="84"/>
      <c r="N137" s="84"/>
      <c r="O137" s="84"/>
      <c r="Q137" s="84"/>
      <c r="V137" s="85"/>
      <c r="W137" s="85"/>
      <c r="X137" s="85"/>
    </row>
    <row r="138" spans="1:24" s="86" customFormat="1" ht="17.25" hidden="1" customHeight="1" x14ac:dyDescent="0.3">
      <c r="A138" s="87" t="s">
        <v>5</v>
      </c>
      <c r="B138" s="88">
        <v>15710</v>
      </c>
      <c r="C138" s="88">
        <v>20180</v>
      </c>
      <c r="D138" s="88">
        <f t="shared" si="31"/>
        <v>35890</v>
      </c>
      <c r="E138" s="88">
        <v>3630</v>
      </c>
      <c r="F138" s="88">
        <v>710</v>
      </c>
      <c r="G138" s="88">
        <v>780</v>
      </c>
      <c r="H138" s="88">
        <f t="shared" si="33"/>
        <v>5120</v>
      </c>
      <c r="I138" s="88">
        <f t="shared" si="34"/>
        <v>41010</v>
      </c>
      <c r="J138" s="84"/>
      <c r="L138" s="84"/>
      <c r="M138" s="84"/>
      <c r="N138" s="84"/>
      <c r="O138" s="84"/>
      <c r="Q138" s="84"/>
      <c r="V138" s="85"/>
      <c r="W138" s="85"/>
      <c r="X138" s="85"/>
    </row>
    <row r="139" spans="1:24" s="86" customFormat="1" ht="17.25" hidden="1" customHeight="1" x14ac:dyDescent="0.3">
      <c r="A139" s="93" t="s">
        <v>6</v>
      </c>
      <c r="B139" s="88">
        <v>15950</v>
      </c>
      <c r="C139" s="88">
        <v>22100</v>
      </c>
      <c r="D139" s="88">
        <f t="shared" si="31"/>
        <v>38050</v>
      </c>
      <c r="E139" s="88">
        <v>6040</v>
      </c>
      <c r="F139" s="88">
        <v>1810</v>
      </c>
      <c r="G139" s="88">
        <v>300</v>
      </c>
      <c r="H139" s="88">
        <f t="shared" si="33"/>
        <v>8150</v>
      </c>
      <c r="I139" s="88">
        <f t="shared" si="34"/>
        <v>46200</v>
      </c>
      <c r="J139" s="84"/>
      <c r="L139" s="84"/>
      <c r="M139" s="84"/>
      <c r="N139" s="84"/>
      <c r="O139" s="84"/>
      <c r="Q139" s="84"/>
      <c r="V139" s="85"/>
      <c r="W139" s="85"/>
      <c r="X139" s="85"/>
    </row>
    <row r="140" spans="1:24" s="86" customFormat="1" ht="17.25" hidden="1" customHeight="1" x14ac:dyDescent="0.3">
      <c r="A140" s="87" t="s">
        <v>7</v>
      </c>
      <c r="B140" s="88">
        <v>16340</v>
      </c>
      <c r="C140" s="88">
        <v>24010</v>
      </c>
      <c r="D140" s="88">
        <f>SUM(B140:C140)</f>
        <v>40350</v>
      </c>
      <c r="E140" s="88">
        <v>10930</v>
      </c>
      <c r="F140" s="88">
        <v>2880</v>
      </c>
      <c r="G140" s="88">
        <v>150</v>
      </c>
      <c r="H140" s="88">
        <f t="shared" si="33"/>
        <v>13960</v>
      </c>
      <c r="I140" s="88">
        <f t="shared" si="34"/>
        <v>54310</v>
      </c>
      <c r="J140" s="84"/>
      <c r="L140" s="84"/>
      <c r="M140" s="84"/>
      <c r="N140" s="84"/>
      <c r="O140" s="84"/>
      <c r="Q140" s="84"/>
      <c r="V140" s="85"/>
      <c r="W140" s="85"/>
      <c r="X140" s="85"/>
    </row>
    <row r="141" spans="1:24" s="86" customFormat="1" ht="17.25" hidden="1" customHeight="1" x14ac:dyDescent="0.3">
      <c r="A141" s="93" t="s">
        <v>8</v>
      </c>
      <c r="B141" s="88">
        <v>16520</v>
      </c>
      <c r="C141" s="88">
        <v>24940</v>
      </c>
      <c r="D141" s="88">
        <f>SUM(B141:C141)</f>
        <v>41460</v>
      </c>
      <c r="E141" s="88">
        <v>8510</v>
      </c>
      <c r="F141" s="88">
        <v>1290</v>
      </c>
      <c r="G141" s="88">
        <v>230</v>
      </c>
      <c r="H141" s="88">
        <f t="shared" si="33"/>
        <v>10030</v>
      </c>
      <c r="I141" s="88">
        <f t="shared" si="34"/>
        <v>51490</v>
      </c>
      <c r="J141" s="84"/>
      <c r="L141" s="84"/>
      <c r="M141" s="84"/>
      <c r="N141" s="84"/>
      <c r="O141" s="84"/>
      <c r="Q141" s="84"/>
      <c r="V141" s="85"/>
      <c r="W141" s="85"/>
      <c r="X141" s="85"/>
    </row>
    <row r="142" spans="1:24" s="86" customFormat="1" ht="17.25" hidden="1" customHeight="1" x14ac:dyDescent="0.3">
      <c r="A142" s="93" t="s">
        <v>9</v>
      </c>
      <c r="B142" s="88">
        <v>17950</v>
      </c>
      <c r="C142" s="88">
        <v>24830</v>
      </c>
      <c r="D142" s="88">
        <f>SUM(B142:C142)</f>
        <v>42780</v>
      </c>
      <c r="E142" s="88">
        <v>6080</v>
      </c>
      <c r="F142" s="88">
        <v>1260</v>
      </c>
      <c r="G142" s="88">
        <v>610</v>
      </c>
      <c r="H142" s="88">
        <f t="shared" si="33"/>
        <v>7950</v>
      </c>
      <c r="I142" s="88">
        <f t="shared" si="34"/>
        <v>50730</v>
      </c>
      <c r="J142" s="84"/>
      <c r="L142" s="84"/>
      <c r="M142" s="84"/>
      <c r="N142" s="84"/>
      <c r="O142" s="84"/>
      <c r="Q142" s="84"/>
      <c r="V142" s="85"/>
      <c r="W142" s="85"/>
      <c r="X142" s="85"/>
    </row>
    <row r="143" spans="1:24" s="86" customFormat="1" ht="17.25" hidden="1" customHeight="1" x14ac:dyDescent="0.3">
      <c r="A143" s="93" t="s">
        <v>35</v>
      </c>
      <c r="B143" s="88">
        <v>17270</v>
      </c>
      <c r="C143" s="88">
        <v>23710</v>
      </c>
      <c r="D143" s="88">
        <f>SUM(B143:C143)</f>
        <v>40980</v>
      </c>
      <c r="E143" s="88">
        <v>4660</v>
      </c>
      <c r="F143" s="88">
        <v>880</v>
      </c>
      <c r="G143" s="88">
        <v>1400</v>
      </c>
      <c r="H143" s="88">
        <f t="shared" si="33"/>
        <v>6940</v>
      </c>
      <c r="I143" s="88">
        <f t="shared" si="34"/>
        <v>47920</v>
      </c>
      <c r="J143" s="84"/>
      <c r="L143" s="84"/>
      <c r="M143" s="84"/>
      <c r="N143" s="84"/>
      <c r="O143" s="84"/>
      <c r="Q143" s="84"/>
      <c r="V143" s="85"/>
      <c r="W143" s="85"/>
      <c r="X143" s="85"/>
    </row>
    <row r="144" spans="1:24" s="95" customFormat="1" ht="19.5" customHeight="1" x14ac:dyDescent="0.25">
      <c r="A144" s="82">
        <v>2017</v>
      </c>
      <c r="B144" s="94">
        <f>SUM(B145:B156)</f>
        <v>189720</v>
      </c>
      <c r="C144" s="94">
        <f t="shared" ref="C144:I144" si="35">SUM(C145:C156)</f>
        <v>259720</v>
      </c>
      <c r="D144" s="94">
        <f t="shared" si="35"/>
        <v>449440</v>
      </c>
      <c r="E144" s="94">
        <f t="shared" si="35"/>
        <v>68500</v>
      </c>
      <c r="F144" s="94">
        <f t="shared" si="35"/>
        <v>8740</v>
      </c>
      <c r="G144" s="94">
        <f t="shared" si="35"/>
        <v>4630</v>
      </c>
      <c r="H144" s="94">
        <f t="shared" si="35"/>
        <v>81870</v>
      </c>
      <c r="I144" s="94">
        <f t="shared" si="35"/>
        <v>531310</v>
      </c>
      <c r="J144" s="96"/>
      <c r="L144" s="96"/>
      <c r="M144" s="96"/>
      <c r="N144" s="96"/>
      <c r="O144" s="96"/>
      <c r="Q144" s="96"/>
      <c r="V144" s="97"/>
      <c r="W144" s="97"/>
      <c r="X144" s="97"/>
    </row>
    <row r="145" spans="1:24" s="86" customFormat="1" ht="17.25" hidden="1" customHeight="1" x14ac:dyDescent="0.3">
      <c r="A145" s="87" t="s">
        <v>0</v>
      </c>
      <c r="B145" s="88">
        <v>16250</v>
      </c>
      <c r="C145" s="88">
        <v>22180</v>
      </c>
      <c r="D145" s="88">
        <f t="shared" ref="D145:D154" si="36">SUM(B145:C145)</f>
        <v>38430</v>
      </c>
      <c r="E145" s="88">
        <v>3110</v>
      </c>
      <c r="F145" s="88">
        <v>930</v>
      </c>
      <c r="G145" s="88">
        <v>590</v>
      </c>
      <c r="H145" s="88">
        <f t="shared" ref="H145:H156" si="37">SUM(E145:G145)</f>
        <v>4630</v>
      </c>
      <c r="I145" s="88">
        <f t="shared" ref="I145:I156" si="38">+D145+H145</f>
        <v>43060</v>
      </c>
      <c r="J145" s="84"/>
      <c r="K145" s="84"/>
      <c r="L145" s="84"/>
      <c r="M145" s="84"/>
      <c r="N145" s="84"/>
      <c r="O145" s="84"/>
      <c r="Q145" s="84"/>
      <c r="V145" s="85"/>
      <c r="W145" s="85"/>
      <c r="X145" s="85"/>
    </row>
    <row r="146" spans="1:24" s="86" customFormat="1" ht="17.25" hidden="1" customHeight="1" x14ac:dyDescent="0.3">
      <c r="A146" s="87" t="s">
        <v>1</v>
      </c>
      <c r="B146" s="88">
        <v>19450</v>
      </c>
      <c r="C146" s="88">
        <v>22780</v>
      </c>
      <c r="D146" s="88">
        <f t="shared" si="36"/>
        <v>42230</v>
      </c>
      <c r="E146" s="88">
        <v>3080</v>
      </c>
      <c r="F146" s="88">
        <v>620</v>
      </c>
      <c r="G146" s="88">
        <v>580</v>
      </c>
      <c r="H146" s="88">
        <f t="shared" si="37"/>
        <v>4280</v>
      </c>
      <c r="I146" s="88">
        <f t="shared" si="38"/>
        <v>46510</v>
      </c>
      <c r="J146" s="84"/>
      <c r="K146" s="111"/>
      <c r="L146" s="111"/>
      <c r="M146" s="84"/>
      <c r="N146" s="111"/>
      <c r="O146" s="84"/>
      <c r="Q146" s="84"/>
      <c r="V146" s="85"/>
      <c r="W146" s="85"/>
      <c r="X146" s="85"/>
    </row>
    <row r="147" spans="1:24" s="86" customFormat="1" ht="17.25" hidden="1" customHeight="1" x14ac:dyDescent="0.3">
      <c r="A147" s="87" t="s">
        <v>2</v>
      </c>
      <c r="B147" s="88">
        <v>18340</v>
      </c>
      <c r="C147" s="88">
        <v>23030</v>
      </c>
      <c r="D147" s="88">
        <f t="shared" si="36"/>
        <v>41370</v>
      </c>
      <c r="E147" s="88">
        <v>3130</v>
      </c>
      <c r="F147" s="88">
        <v>700</v>
      </c>
      <c r="G147" s="88">
        <v>130</v>
      </c>
      <c r="H147" s="88">
        <f t="shared" si="37"/>
        <v>3960</v>
      </c>
      <c r="I147" s="88">
        <f t="shared" si="38"/>
        <v>45330</v>
      </c>
      <c r="J147" s="85"/>
      <c r="K147" s="111"/>
      <c r="L147" s="111"/>
      <c r="M147" s="84"/>
      <c r="N147" s="111"/>
      <c r="O147" s="84"/>
      <c r="Q147" s="84"/>
      <c r="V147" s="85"/>
      <c r="W147" s="85"/>
      <c r="X147" s="85"/>
    </row>
    <row r="148" spans="1:24" s="86" customFormat="1" ht="17.25" hidden="1" customHeight="1" x14ac:dyDescent="0.3">
      <c r="A148" s="87" t="s">
        <v>3</v>
      </c>
      <c r="B148" s="88">
        <v>16590</v>
      </c>
      <c r="C148" s="88">
        <v>22860</v>
      </c>
      <c r="D148" s="88">
        <f t="shared" si="36"/>
        <v>39450</v>
      </c>
      <c r="E148" s="88">
        <v>3010</v>
      </c>
      <c r="F148" s="88">
        <v>620</v>
      </c>
      <c r="G148" s="88">
        <v>460</v>
      </c>
      <c r="H148" s="88">
        <f t="shared" si="37"/>
        <v>4090</v>
      </c>
      <c r="I148" s="88">
        <f t="shared" si="38"/>
        <v>43540</v>
      </c>
      <c r="J148" s="84"/>
      <c r="K148" s="111"/>
      <c r="L148" s="111"/>
      <c r="M148" s="84"/>
      <c r="N148" s="111"/>
      <c r="O148" s="84"/>
      <c r="Q148" s="84"/>
      <c r="V148" s="85"/>
      <c r="W148" s="85"/>
      <c r="X148" s="85"/>
    </row>
    <row r="149" spans="1:24" s="86" customFormat="1" ht="17.25" hidden="1" customHeight="1" x14ac:dyDescent="0.3">
      <c r="A149" s="87" t="s">
        <v>4</v>
      </c>
      <c r="B149" s="88">
        <v>13890</v>
      </c>
      <c r="C149" s="88">
        <v>18130</v>
      </c>
      <c r="D149" s="88">
        <f t="shared" si="36"/>
        <v>32020</v>
      </c>
      <c r="E149" s="88">
        <v>2950</v>
      </c>
      <c r="F149" s="88">
        <v>790</v>
      </c>
      <c r="G149" s="88">
        <v>140</v>
      </c>
      <c r="H149" s="88">
        <f t="shared" si="37"/>
        <v>3880</v>
      </c>
      <c r="I149" s="88">
        <f t="shared" si="38"/>
        <v>35900</v>
      </c>
      <c r="J149" s="84"/>
      <c r="K149" s="111"/>
      <c r="L149" s="111"/>
      <c r="M149" s="84"/>
      <c r="N149" s="111"/>
      <c r="O149" s="84"/>
      <c r="Q149" s="84"/>
      <c r="V149" s="85"/>
      <c r="W149" s="85"/>
      <c r="X149" s="85"/>
    </row>
    <row r="150" spans="1:24" s="86" customFormat="1" ht="17.25" hidden="1" customHeight="1" x14ac:dyDescent="0.3">
      <c r="A150" s="87" t="s">
        <v>11</v>
      </c>
      <c r="B150" s="88">
        <v>14890</v>
      </c>
      <c r="C150" s="88">
        <v>19500</v>
      </c>
      <c r="D150" s="88">
        <f t="shared" si="36"/>
        <v>34390</v>
      </c>
      <c r="E150" s="88">
        <v>3010</v>
      </c>
      <c r="F150" s="88">
        <v>620</v>
      </c>
      <c r="G150" s="88">
        <v>580</v>
      </c>
      <c r="H150" s="88">
        <f t="shared" si="37"/>
        <v>4210</v>
      </c>
      <c r="I150" s="88">
        <f t="shared" si="38"/>
        <v>38600</v>
      </c>
      <c r="J150" s="84"/>
      <c r="K150" s="111"/>
      <c r="L150" s="111"/>
      <c r="M150" s="84"/>
      <c r="N150" s="111"/>
      <c r="O150" s="84"/>
      <c r="Q150" s="84"/>
      <c r="V150" s="85"/>
      <c r="W150" s="85"/>
      <c r="X150" s="85"/>
    </row>
    <row r="151" spans="1:24" s="86" customFormat="1" ht="17.25" hidden="1" customHeight="1" x14ac:dyDescent="0.3">
      <c r="A151" s="87" t="s">
        <v>5</v>
      </c>
      <c r="B151" s="88">
        <v>15560</v>
      </c>
      <c r="C151" s="88">
        <v>20370</v>
      </c>
      <c r="D151" s="88">
        <f t="shared" si="36"/>
        <v>35930</v>
      </c>
      <c r="E151" s="88">
        <v>5430</v>
      </c>
      <c r="F151" s="88">
        <v>680</v>
      </c>
      <c r="G151" s="88">
        <v>500</v>
      </c>
      <c r="H151" s="88">
        <f t="shared" si="37"/>
        <v>6610</v>
      </c>
      <c r="I151" s="88">
        <f t="shared" si="38"/>
        <v>42540</v>
      </c>
      <c r="J151" s="84"/>
      <c r="K151" s="111"/>
      <c r="L151" s="111"/>
      <c r="M151" s="84"/>
      <c r="N151" s="111"/>
      <c r="O151" s="84"/>
      <c r="Q151" s="84"/>
      <c r="V151" s="85"/>
      <c r="W151" s="85"/>
      <c r="X151" s="85"/>
    </row>
    <row r="152" spans="1:24" s="86" customFormat="1" ht="17.25" hidden="1" customHeight="1" x14ac:dyDescent="0.3">
      <c r="A152" s="93" t="s">
        <v>6</v>
      </c>
      <c r="B152" s="88">
        <v>13020</v>
      </c>
      <c r="C152" s="88">
        <v>21050</v>
      </c>
      <c r="D152" s="88">
        <f t="shared" si="36"/>
        <v>34070</v>
      </c>
      <c r="E152" s="88">
        <v>7940</v>
      </c>
      <c r="F152" s="88">
        <v>1020</v>
      </c>
      <c r="G152" s="88">
        <v>350</v>
      </c>
      <c r="H152" s="88">
        <f t="shared" si="37"/>
        <v>9310</v>
      </c>
      <c r="I152" s="88">
        <f t="shared" si="38"/>
        <v>43380</v>
      </c>
      <c r="J152" s="84"/>
      <c r="K152" s="111"/>
      <c r="L152" s="111"/>
      <c r="M152" s="84"/>
      <c r="N152" s="111"/>
      <c r="O152" s="84"/>
      <c r="Q152" s="84"/>
      <c r="V152" s="85"/>
      <c r="W152" s="85"/>
      <c r="X152" s="85"/>
    </row>
    <row r="153" spans="1:24" s="86" customFormat="1" ht="17.25" hidden="1" customHeight="1" x14ac:dyDescent="0.3">
      <c r="A153" s="87" t="s">
        <v>7</v>
      </c>
      <c r="B153" s="88">
        <v>15140</v>
      </c>
      <c r="C153" s="88">
        <v>22720</v>
      </c>
      <c r="D153" s="88">
        <f t="shared" si="36"/>
        <v>37860</v>
      </c>
      <c r="E153" s="88">
        <v>11190</v>
      </c>
      <c r="F153" s="88">
        <v>1020</v>
      </c>
      <c r="G153" s="88">
        <v>420</v>
      </c>
      <c r="H153" s="88">
        <f t="shared" si="37"/>
        <v>12630</v>
      </c>
      <c r="I153" s="88">
        <f t="shared" si="38"/>
        <v>50490</v>
      </c>
      <c r="J153" s="84"/>
      <c r="K153" s="111"/>
      <c r="L153" s="111"/>
      <c r="M153" s="84"/>
      <c r="N153" s="111"/>
      <c r="O153" s="84"/>
      <c r="Q153" s="84"/>
      <c r="V153" s="85"/>
      <c r="W153" s="85"/>
      <c r="X153" s="85"/>
    </row>
    <row r="154" spans="1:24" s="86" customFormat="1" ht="17.25" hidden="1" customHeight="1" x14ac:dyDescent="0.3">
      <c r="A154" s="87" t="s">
        <v>8</v>
      </c>
      <c r="B154" s="88">
        <v>16040</v>
      </c>
      <c r="C154" s="88">
        <v>24010</v>
      </c>
      <c r="D154" s="88">
        <f t="shared" si="36"/>
        <v>40050</v>
      </c>
      <c r="E154" s="88">
        <v>10700</v>
      </c>
      <c r="F154" s="88">
        <v>940</v>
      </c>
      <c r="G154" s="88">
        <v>270</v>
      </c>
      <c r="H154" s="88">
        <f t="shared" si="37"/>
        <v>11910</v>
      </c>
      <c r="I154" s="88">
        <f t="shared" si="38"/>
        <v>51960</v>
      </c>
      <c r="J154" s="84"/>
      <c r="K154" s="111"/>
      <c r="L154" s="111"/>
      <c r="M154" s="84"/>
      <c r="N154" s="111"/>
      <c r="O154" s="84"/>
      <c r="Q154" s="84"/>
      <c r="V154" s="85"/>
      <c r="W154" s="85"/>
      <c r="X154" s="85"/>
    </row>
    <row r="155" spans="1:24" s="86" customFormat="1" ht="17.25" hidden="1" customHeight="1" x14ac:dyDescent="0.3">
      <c r="A155" s="87" t="s">
        <v>9</v>
      </c>
      <c r="B155" s="88">
        <v>15660</v>
      </c>
      <c r="C155" s="88">
        <v>21920</v>
      </c>
      <c r="D155" s="88">
        <f t="shared" ref="D155:D163" si="39">SUM(B155:C155)</f>
        <v>37580</v>
      </c>
      <c r="E155" s="88">
        <v>7570</v>
      </c>
      <c r="F155" s="88">
        <v>400</v>
      </c>
      <c r="G155" s="88">
        <v>210</v>
      </c>
      <c r="H155" s="88">
        <f t="shared" si="37"/>
        <v>8180</v>
      </c>
      <c r="I155" s="88">
        <f t="shared" si="38"/>
        <v>45760</v>
      </c>
      <c r="J155" s="84"/>
      <c r="K155" s="111"/>
      <c r="L155" s="111"/>
      <c r="M155" s="84"/>
      <c r="N155" s="111"/>
      <c r="O155" s="84"/>
      <c r="Q155" s="84"/>
      <c r="V155" s="85"/>
      <c r="W155" s="85"/>
      <c r="X155" s="85"/>
    </row>
    <row r="156" spans="1:24" s="86" customFormat="1" ht="17.25" hidden="1" customHeight="1" x14ac:dyDescent="0.3">
      <c r="A156" s="87" t="s">
        <v>10</v>
      </c>
      <c r="B156" s="88">
        <v>14890</v>
      </c>
      <c r="C156" s="88">
        <v>21170</v>
      </c>
      <c r="D156" s="88">
        <f t="shared" si="39"/>
        <v>36060</v>
      </c>
      <c r="E156" s="88">
        <v>7380</v>
      </c>
      <c r="F156" s="88">
        <v>400</v>
      </c>
      <c r="G156" s="88">
        <v>400</v>
      </c>
      <c r="H156" s="88">
        <f t="shared" si="37"/>
        <v>8180</v>
      </c>
      <c r="I156" s="88">
        <f t="shared" si="38"/>
        <v>44240</v>
      </c>
      <c r="J156" s="84"/>
      <c r="K156" s="111"/>
      <c r="L156" s="111"/>
      <c r="M156" s="84"/>
      <c r="N156" s="111"/>
      <c r="O156" s="84"/>
      <c r="Q156" s="84"/>
      <c r="V156" s="85"/>
      <c r="W156" s="85"/>
      <c r="X156" s="85"/>
    </row>
    <row r="157" spans="1:24" s="104" customFormat="1" ht="17.25" customHeight="1" x14ac:dyDescent="0.3">
      <c r="A157" s="113">
        <v>2018</v>
      </c>
      <c r="B157" s="114">
        <f>SUM(B158:B169)</f>
        <v>190350</v>
      </c>
      <c r="C157" s="114">
        <f t="shared" ref="C157:I157" si="40">SUM(C158:C169)</f>
        <v>249020</v>
      </c>
      <c r="D157" s="114">
        <f t="shared" si="40"/>
        <v>439370</v>
      </c>
      <c r="E157" s="114">
        <f t="shared" si="40"/>
        <v>71020</v>
      </c>
      <c r="F157" s="114">
        <f t="shared" si="40"/>
        <v>8490</v>
      </c>
      <c r="G157" s="114">
        <f t="shared" si="40"/>
        <v>8180</v>
      </c>
      <c r="H157" s="114">
        <f t="shared" si="40"/>
        <v>87690</v>
      </c>
      <c r="I157" s="114">
        <f t="shared" si="40"/>
        <v>527060</v>
      </c>
      <c r="J157" s="105"/>
      <c r="K157" s="111"/>
      <c r="L157" s="111"/>
      <c r="M157" s="105"/>
      <c r="N157" s="111"/>
      <c r="O157" s="105"/>
      <c r="Q157" s="105"/>
      <c r="V157" s="106"/>
      <c r="W157" s="106"/>
      <c r="X157" s="106"/>
    </row>
    <row r="158" spans="1:24" s="86" customFormat="1" ht="17.25" customHeight="1" x14ac:dyDescent="0.3">
      <c r="A158" s="87" t="s">
        <v>0</v>
      </c>
      <c r="B158" s="88">
        <v>17020</v>
      </c>
      <c r="C158" s="88">
        <v>19710</v>
      </c>
      <c r="D158" s="88">
        <f t="shared" si="39"/>
        <v>36730</v>
      </c>
      <c r="E158" s="88">
        <v>5240</v>
      </c>
      <c r="F158" s="88">
        <v>230</v>
      </c>
      <c r="G158" s="88">
        <v>230</v>
      </c>
      <c r="H158" s="88">
        <f t="shared" ref="H158:H169" si="41">SUM(E158:G158)</f>
        <v>5700</v>
      </c>
      <c r="I158" s="88">
        <f t="shared" ref="I158:I169" si="42">+D158+H158</f>
        <v>42430</v>
      </c>
      <c r="J158" s="84"/>
      <c r="L158" s="84"/>
      <c r="M158" s="84"/>
      <c r="N158" s="84"/>
      <c r="O158" s="84"/>
      <c r="Q158" s="84"/>
      <c r="V158" s="85"/>
      <c r="W158" s="85"/>
      <c r="X158" s="85"/>
    </row>
    <row r="159" spans="1:24" s="86" customFormat="1" ht="17.25" customHeight="1" x14ac:dyDescent="0.3">
      <c r="A159" s="87" t="s">
        <v>1</v>
      </c>
      <c r="B159" s="88">
        <v>18340</v>
      </c>
      <c r="C159" s="88">
        <v>19240</v>
      </c>
      <c r="D159" s="88">
        <f t="shared" si="39"/>
        <v>37580</v>
      </c>
      <c r="E159" s="88">
        <v>4420</v>
      </c>
      <c r="F159" s="88">
        <v>310</v>
      </c>
      <c r="G159" s="88">
        <v>730</v>
      </c>
      <c r="H159" s="88">
        <f t="shared" si="41"/>
        <v>5460</v>
      </c>
      <c r="I159" s="88">
        <f t="shared" si="42"/>
        <v>43040</v>
      </c>
      <c r="J159" s="84"/>
      <c r="L159" s="84"/>
      <c r="M159" s="84"/>
      <c r="N159" s="84"/>
      <c r="O159" s="84"/>
      <c r="Q159" s="84"/>
      <c r="V159" s="85"/>
      <c r="W159" s="85"/>
      <c r="X159" s="85"/>
    </row>
    <row r="160" spans="1:24" s="86" customFormat="1" ht="17.25" customHeight="1" x14ac:dyDescent="0.3">
      <c r="A160" s="87" t="s">
        <v>2</v>
      </c>
      <c r="B160" s="88">
        <v>18020</v>
      </c>
      <c r="C160" s="88">
        <v>22470</v>
      </c>
      <c r="D160" s="88">
        <f t="shared" si="39"/>
        <v>40490</v>
      </c>
      <c r="E160" s="88">
        <v>4180</v>
      </c>
      <c r="F160" s="88">
        <v>730</v>
      </c>
      <c r="G160" s="88">
        <v>1610</v>
      </c>
      <c r="H160" s="88">
        <f t="shared" si="41"/>
        <v>6520</v>
      </c>
      <c r="I160" s="88">
        <f t="shared" si="42"/>
        <v>47010</v>
      </c>
      <c r="J160" s="108"/>
      <c r="L160" s="84"/>
      <c r="M160" s="84"/>
      <c r="N160" s="84"/>
      <c r="O160" s="84"/>
      <c r="Q160" s="84"/>
      <c r="V160" s="85"/>
      <c r="W160" s="85"/>
      <c r="X160" s="85"/>
    </row>
    <row r="161" spans="1:24" s="86" customFormat="1" ht="17.25" customHeight="1" x14ac:dyDescent="0.3">
      <c r="A161" s="87" t="s">
        <v>3</v>
      </c>
      <c r="B161" s="88">
        <v>19070</v>
      </c>
      <c r="C161" s="88">
        <v>21050</v>
      </c>
      <c r="D161" s="88">
        <f t="shared" si="39"/>
        <v>40120</v>
      </c>
      <c r="E161" s="88">
        <v>4060</v>
      </c>
      <c r="F161" s="88">
        <v>600</v>
      </c>
      <c r="G161" s="88">
        <v>1000</v>
      </c>
      <c r="H161" s="88">
        <f t="shared" si="41"/>
        <v>5660</v>
      </c>
      <c r="I161" s="88">
        <f t="shared" si="42"/>
        <v>45780</v>
      </c>
      <c r="J161" s="108"/>
      <c r="L161" s="84"/>
      <c r="M161" s="84"/>
      <c r="N161" s="84"/>
      <c r="O161" s="84"/>
      <c r="Q161" s="84"/>
      <c r="V161" s="85"/>
      <c r="W161" s="85"/>
      <c r="X161" s="85"/>
    </row>
    <row r="162" spans="1:24" s="86" customFormat="1" ht="17.25" customHeight="1" x14ac:dyDescent="0.3">
      <c r="A162" s="87" t="s">
        <v>4</v>
      </c>
      <c r="B162" s="88">
        <v>14050</v>
      </c>
      <c r="C162" s="88">
        <v>18330</v>
      </c>
      <c r="D162" s="88">
        <f t="shared" si="39"/>
        <v>32380</v>
      </c>
      <c r="E162" s="88">
        <v>4340</v>
      </c>
      <c r="F162" s="88">
        <v>580</v>
      </c>
      <c r="G162" s="88">
        <v>290</v>
      </c>
      <c r="H162" s="88">
        <f t="shared" si="41"/>
        <v>5210</v>
      </c>
      <c r="I162" s="88">
        <f t="shared" si="42"/>
        <v>37590</v>
      </c>
      <c r="J162" s="108"/>
      <c r="L162" s="84"/>
      <c r="M162" s="84"/>
      <c r="N162" s="84"/>
      <c r="O162" s="84"/>
      <c r="Q162" s="84"/>
      <c r="V162" s="85"/>
      <c r="W162" s="85"/>
      <c r="X162" s="85"/>
    </row>
    <row r="163" spans="1:24" s="86" customFormat="1" ht="17.25" customHeight="1" x14ac:dyDescent="0.3">
      <c r="A163" s="87" t="s">
        <v>11</v>
      </c>
      <c r="B163" s="88">
        <v>14680</v>
      </c>
      <c r="C163" s="88">
        <v>18560</v>
      </c>
      <c r="D163" s="88">
        <f t="shared" si="39"/>
        <v>33240</v>
      </c>
      <c r="E163" s="88">
        <v>4440</v>
      </c>
      <c r="F163" s="88">
        <v>640</v>
      </c>
      <c r="G163" s="88">
        <v>220</v>
      </c>
      <c r="H163" s="88">
        <f t="shared" si="41"/>
        <v>5300</v>
      </c>
      <c r="I163" s="88">
        <f t="shared" si="42"/>
        <v>38540</v>
      </c>
      <c r="J163" s="84"/>
      <c r="L163" s="84"/>
      <c r="M163" s="84"/>
      <c r="N163" s="84"/>
      <c r="O163" s="84"/>
      <c r="Q163" s="84"/>
      <c r="V163" s="85"/>
      <c r="W163" s="85"/>
      <c r="X163" s="85"/>
    </row>
    <row r="164" spans="1:24" s="86" customFormat="1" ht="17.25" customHeight="1" x14ac:dyDescent="0.3">
      <c r="A164" s="87" t="s">
        <v>5</v>
      </c>
      <c r="B164" s="88">
        <v>12740</v>
      </c>
      <c r="C164" s="88">
        <v>19290</v>
      </c>
      <c r="D164" s="88">
        <f t="shared" ref="D164" si="43">SUM(B164:C164)</f>
        <v>32030</v>
      </c>
      <c r="E164" s="88">
        <v>4940</v>
      </c>
      <c r="F164" s="88">
        <v>510</v>
      </c>
      <c r="G164" s="88">
        <v>270</v>
      </c>
      <c r="H164" s="88">
        <f t="shared" si="41"/>
        <v>5720</v>
      </c>
      <c r="I164" s="88">
        <f t="shared" si="42"/>
        <v>37750</v>
      </c>
      <c r="J164" s="84"/>
      <c r="L164" s="84"/>
      <c r="M164" s="84"/>
      <c r="N164" s="84"/>
      <c r="O164" s="84"/>
      <c r="Q164" s="84"/>
      <c r="V164" s="85"/>
      <c r="W164" s="85"/>
      <c r="X164" s="85"/>
    </row>
    <row r="165" spans="1:24" s="86" customFormat="1" ht="17.25" customHeight="1" x14ac:dyDescent="0.3">
      <c r="A165" s="87" t="s">
        <v>6</v>
      </c>
      <c r="B165" s="88">
        <v>16780</v>
      </c>
      <c r="C165" s="88">
        <v>20980</v>
      </c>
      <c r="D165" s="88">
        <f t="shared" ref="D165" si="44">SUM(B165:C165)</f>
        <v>37760</v>
      </c>
      <c r="E165" s="88">
        <v>6690</v>
      </c>
      <c r="F165" s="88">
        <v>1330</v>
      </c>
      <c r="G165" s="88">
        <v>380</v>
      </c>
      <c r="H165" s="88">
        <f t="shared" si="41"/>
        <v>8400</v>
      </c>
      <c r="I165" s="88">
        <f t="shared" si="42"/>
        <v>46160</v>
      </c>
      <c r="J165" s="84"/>
      <c r="L165" s="84"/>
      <c r="M165" s="84"/>
      <c r="N165" s="84"/>
      <c r="O165" s="84"/>
      <c r="Q165" s="84"/>
      <c r="V165" s="85"/>
      <c r="W165" s="85"/>
      <c r="X165" s="85"/>
    </row>
    <row r="166" spans="1:24" s="86" customFormat="1" ht="17.25" customHeight="1" x14ac:dyDescent="0.3">
      <c r="A166" s="87" t="s">
        <v>7</v>
      </c>
      <c r="B166" s="88">
        <v>15030</v>
      </c>
      <c r="C166" s="88">
        <v>23400</v>
      </c>
      <c r="D166" s="88">
        <f>SUM(B166:C166)</f>
        <v>38430</v>
      </c>
      <c r="E166" s="88">
        <v>7390</v>
      </c>
      <c r="F166" s="88">
        <v>900</v>
      </c>
      <c r="G166" s="88">
        <v>680</v>
      </c>
      <c r="H166" s="88">
        <f t="shared" si="41"/>
        <v>8970</v>
      </c>
      <c r="I166" s="88">
        <f t="shared" si="42"/>
        <v>47400</v>
      </c>
      <c r="J166" s="84"/>
      <c r="L166" s="84"/>
      <c r="M166" s="84"/>
      <c r="N166" s="84"/>
      <c r="O166" s="84"/>
      <c r="Q166" s="84"/>
      <c r="V166" s="85"/>
      <c r="W166" s="85"/>
      <c r="X166" s="85"/>
    </row>
    <row r="167" spans="1:24" s="86" customFormat="1" ht="17.25" customHeight="1" x14ac:dyDescent="0.3">
      <c r="A167" s="87" t="s">
        <v>8</v>
      </c>
      <c r="B167" s="88">
        <v>15810</v>
      </c>
      <c r="C167" s="88">
        <v>22860</v>
      </c>
      <c r="D167" s="88">
        <f t="shared" ref="D167" si="45">SUM(B167:C167)</f>
        <v>38670</v>
      </c>
      <c r="E167" s="88">
        <v>9710</v>
      </c>
      <c r="F167" s="88">
        <v>1440</v>
      </c>
      <c r="G167" s="88">
        <v>880</v>
      </c>
      <c r="H167" s="88">
        <f t="shared" si="41"/>
        <v>12030</v>
      </c>
      <c r="I167" s="88">
        <f t="shared" si="42"/>
        <v>50700</v>
      </c>
      <c r="J167" s="84"/>
      <c r="L167" s="84"/>
      <c r="M167" s="84"/>
      <c r="N167" s="84"/>
      <c r="O167" s="84"/>
      <c r="Q167" s="84"/>
      <c r="V167" s="85"/>
      <c r="W167" s="85"/>
      <c r="X167" s="85"/>
    </row>
    <row r="168" spans="1:24" s="86" customFormat="1" ht="17.25" customHeight="1" x14ac:dyDescent="0.3">
      <c r="A168" s="87" t="s">
        <v>9</v>
      </c>
      <c r="B168" s="88">
        <v>15250</v>
      </c>
      <c r="C168" s="88">
        <v>22340</v>
      </c>
      <c r="D168" s="88">
        <f t="shared" ref="D168:D169" si="46">SUM(B168:C168)</f>
        <v>37590</v>
      </c>
      <c r="E168" s="88">
        <f>1110+6820</f>
        <v>7930</v>
      </c>
      <c r="F168" s="88">
        <f>100+480</f>
        <v>580</v>
      </c>
      <c r="G168" s="88">
        <v>860</v>
      </c>
      <c r="H168" s="88">
        <f t="shared" si="41"/>
        <v>9370</v>
      </c>
      <c r="I168" s="88">
        <f t="shared" si="42"/>
        <v>46960</v>
      </c>
      <c r="J168" s="84"/>
      <c r="L168" s="84"/>
      <c r="M168" s="84"/>
      <c r="N168" s="84"/>
      <c r="O168" s="84"/>
      <c r="Q168" s="84"/>
      <c r="V168" s="85"/>
      <c r="W168" s="85"/>
      <c r="X168" s="85"/>
    </row>
    <row r="169" spans="1:24" s="86" customFormat="1" ht="17.25" customHeight="1" x14ac:dyDescent="0.3">
      <c r="A169" s="87" t="s">
        <v>10</v>
      </c>
      <c r="B169" s="88">
        <v>13560</v>
      </c>
      <c r="C169" s="88">
        <v>20790</v>
      </c>
      <c r="D169" s="88">
        <f t="shared" si="46"/>
        <v>34350</v>
      </c>
      <c r="E169" s="88">
        <v>7680</v>
      </c>
      <c r="F169" s="88">
        <v>640</v>
      </c>
      <c r="G169" s="88">
        <v>1030</v>
      </c>
      <c r="H169" s="88">
        <f t="shared" si="41"/>
        <v>9350</v>
      </c>
      <c r="I169" s="88">
        <f t="shared" si="42"/>
        <v>43700</v>
      </c>
      <c r="J169" s="84"/>
      <c r="L169" s="84"/>
      <c r="M169" s="84"/>
      <c r="N169" s="84"/>
      <c r="O169" s="84"/>
      <c r="Q169" s="84"/>
      <c r="V169" s="85"/>
      <c r="W169" s="85"/>
      <c r="X169" s="85"/>
    </row>
    <row r="170" spans="1:24" s="86" customFormat="1" ht="17.25" customHeight="1" x14ac:dyDescent="0.3">
      <c r="A170" s="82">
        <v>2019</v>
      </c>
      <c r="B170" s="94">
        <f>SUM(B171:B181)</f>
        <v>160160</v>
      </c>
      <c r="C170" s="94">
        <f t="shared" ref="C170:I170" si="47">SUM(C171:C181)</f>
        <v>221860</v>
      </c>
      <c r="D170" s="94">
        <f t="shared" si="47"/>
        <v>382020</v>
      </c>
      <c r="E170" s="94">
        <f t="shared" si="47"/>
        <v>67720</v>
      </c>
      <c r="F170" s="94">
        <f t="shared" si="47"/>
        <v>10050</v>
      </c>
      <c r="G170" s="94">
        <f t="shared" si="47"/>
        <v>5880</v>
      </c>
      <c r="H170" s="94">
        <f t="shared" si="47"/>
        <v>83650</v>
      </c>
      <c r="I170" s="94">
        <f t="shared" si="47"/>
        <v>465670</v>
      </c>
      <c r="J170" s="84"/>
      <c r="L170" s="84"/>
      <c r="M170" s="84"/>
      <c r="N170" s="84"/>
      <c r="O170" s="84"/>
      <c r="Q170" s="84"/>
      <c r="V170" s="85"/>
      <c r="W170" s="85"/>
      <c r="X170" s="85"/>
    </row>
    <row r="171" spans="1:24" s="86" customFormat="1" ht="17.25" customHeight="1" x14ac:dyDescent="0.3">
      <c r="A171" s="87" t="s">
        <v>0</v>
      </c>
      <c r="B171" s="88">
        <v>13780</v>
      </c>
      <c r="C171" s="88">
        <v>19260</v>
      </c>
      <c r="D171" s="88">
        <f t="shared" ref="D171:D176" si="48">SUM(B171:C171)</f>
        <v>33040</v>
      </c>
      <c r="E171" s="88">
        <v>6000</v>
      </c>
      <c r="F171" s="88">
        <v>580</v>
      </c>
      <c r="G171" s="88">
        <v>470</v>
      </c>
      <c r="H171" s="88">
        <f t="shared" ref="H171:H179" si="49">SUM(E171:G171)</f>
        <v>7050</v>
      </c>
      <c r="I171" s="88">
        <f t="shared" ref="I171:I179" si="50">+H171+D171</f>
        <v>40090</v>
      </c>
      <c r="J171" s="84"/>
      <c r="L171" s="84"/>
      <c r="M171" s="84"/>
      <c r="N171" s="84"/>
      <c r="O171" s="84"/>
      <c r="Q171" s="84"/>
      <c r="V171" s="85"/>
      <c r="W171" s="85"/>
      <c r="X171" s="85"/>
    </row>
    <row r="172" spans="1:24" s="86" customFormat="1" ht="17.25" customHeight="1" x14ac:dyDescent="0.3">
      <c r="A172" s="87" t="s">
        <v>1</v>
      </c>
      <c r="B172" s="88">
        <v>17100</v>
      </c>
      <c r="C172" s="88">
        <v>21440</v>
      </c>
      <c r="D172" s="88">
        <f t="shared" si="48"/>
        <v>38540</v>
      </c>
      <c r="E172" s="88">
        <v>5670</v>
      </c>
      <c r="F172" s="88">
        <v>600</v>
      </c>
      <c r="G172" s="88">
        <v>670</v>
      </c>
      <c r="H172" s="88">
        <f t="shared" si="49"/>
        <v>6940</v>
      </c>
      <c r="I172" s="88">
        <f t="shared" si="50"/>
        <v>45480</v>
      </c>
      <c r="J172" s="84"/>
      <c r="L172" s="84"/>
      <c r="M172" s="84"/>
      <c r="N172" s="84"/>
      <c r="O172" s="84"/>
      <c r="Q172" s="84"/>
      <c r="V172" s="85"/>
      <c r="W172" s="85"/>
      <c r="X172" s="85"/>
    </row>
    <row r="173" spans="1:24" s="86" customFormat="1" ht="17.25" customHeight="1" x14ac:dyDescent="0.3">
      <c r="A173" s="87" t="s">
        <v>2</v>
      </c>
      <c r="B173" s="88">
        <v>18890</v>
      </c>
      <c r="C173" s="88">
        <v>21760</v>
      </c>
      <c r="D173" s="88">
        <f t="shared" si="48"/>
        <v>40650</v>
      </c>
      <c r="E173" s="88">
        <v>5530</v>
      </c>
      <c r="F173" s="88">
        <v>600</v>
      </c>
      <c r="G173" s="88">
        <v>670</v>
      </c>
      <c r="H173" s="88">
        <f t="shared" si="49"/>
        <v>6800</v>
      </c>
      <c r="I173" s="88">
        <f t="shared" si="50"/>
        <v>47450</v>
      </c>
      <c r="J173" s="84"/>
      <c r="L173" s="84"/>
      <c r="M173" s="84"/>
      <c r="N173" s="84"/>
      <c r="O173" s="84"/>
      <c r="Q173" s="84"/>
      <c r="V173" s="85"/>
      <c r="W173" s="85"/>
      <c r="X173" s="85"/>
    </row>
    <row r="174" spans="1:24" s="86" customFormat="1" ht="17.25" customHeight="1" x14ac:dyDescent="0.3">
      <c r="A174" s="87" t="s">
        <v>3</v>
      </c>
      <c r="B174" s="88">
        <v>16070</v>
      </c>
      <c r="C174" s="88">
        <v>19300</v>
      </c>
      <c r="D174" s="88">
        <f t="shared" si="48"/>
        <v>35370</v>
      </c>
      <c r="E174" s="88">
        <v>5680</v>
      </c>
      <c r="F174" s="88">
        <v>570</v>
      </c>
      <c r="G174" s="88">
        <v>570</v>
      </c>
      <c r="H174" s="88">
        <f t="shared" si="49"/>
        <v>6820</v>
      </c>
      <c r="I174" s="88">
        <f t="shared" si="50"/>
        <v>42190</v>
      </c>
      <c r="J174" s="84"/>
      <c r="L174" s="84"/>
      <c r="M174" s="84"/>
      <c r="N174" s="84"/>
      <c r="O174" s="84"/>
      <c r="Q174" s="84"/>
      <c r="V174" s="85"/>
      <c r="W174" s="85"/>
      <c r="X174" s="85"/>
    </row>
    <row r="175" spans="1:24" s="86" customFormat="1" ht="17.25" customHeight="1" x14ac:dyDescent="0.3">
      <c r="A175" s="87" t="s">
        <v>4</v>
      </c>
      <c r="B175" s="88">
        <v>13760</v>
      </c>
      <c r="C175" s="88">
        <v>19420</v>
      </c>
      <c r="D175" s="88">
        <f t="shared" si="48"/>
        <v>33180</v>
      </c>
      <c r="E175" s="88">
        <v>5680</v>
      </c>
      <c r="F175" s="88">
        <v>520</v>
      </c>
      <c r="G175" s="88">
        <v>730</v>
      </c>
      <c r="H175" s="88">
        <f t="shared" si="49"/>
        <v>6930</v>
      </c>
      <c r="I175" s="88">
        <f t="shared" si="50"/>
        <v>40110</v>
      </c>
      <c r="J175" s="84"/>
      <c r="L175" s="84"/>
      <c r="M175" s="84"/>
      <c r="N175" s="84"/>
      <c r="O175" s="84"/>
      <c r="Q175" s="84"/>
      <c r="V175" s="85"/>
      <c r="W175" s="85"/>
      <c r="X175" s="85"/>
    </row>
    <row r="176" spans="1:24" s="86" customFormat="1" ht="17.25" customHeight="1" x14ac:dyDescent="0.3">
      <c r="A176" s="87" t="s">
        <v>11</v>
      </c>
      <c r="B176" s="88">
        <v>14090</v>
      </c>
      <c r="C176" s="88">
        <v>18070</v>
      </c>
      <c r="D176" s="88">
        <f t="shared" si="48"/>
        <v>32160</v>
      </c>
      <c r="E176" s="88">
        <v>5710</v>
      </c>
      <c r="F176" s="88">
        <v>780</v>
      </c>
      <c r="G176" s="88">
        <v>500</v>
      </c>
      <c r="H176" s="88">
        <f t="shared" si="49"/>
        <v>6990</v>
      </c>
      <c r="I176" s="88">
        <f t="shared" si="50"/>
        <v>39150</v>
      </c>
      <c r="J176" s="84"/>
      <c r="L176" s="84"/>
      <c r="M176" s="84"/>
      <c r="N176" s="84"/>
      <c r="O176" s="84"/>
      <c r="Q176" s="84"/>
      <c r="V176" s="85"/>
      <c r="W176" s="85"/>
      <c r="X176" s="85"/>
    </row>
    <row r="177" spans="1:24" s="86" customFormat="1" ht="17.25" customHeight="1" x14ac:dyDescent="0.3">
      <c r="A177" s="87" t="s">
        <v>45</v>
      </c>
      <c r="B177" s="88">
        <v>13010</v>
      </c>
      <c r="C177" s="88">
        <v>19570</v>
      </c>
      <c r="D177" s="88">
        <f>SUM(B177:C177)</f>
        <v>32580</v>
      </c>
      <c r="E177" s="88">
        <v>6130</v>
      </c>
      <c r="F177" s="88">
        <v>890</v>
      </c>
      <c r="G177" s="88">
        <v>830</v>
      </c>
      <c r="H177" s="88">
        <f t="shared" si="49"/>
        <v>7850</v>
      </c>
      <c r="I177" s="88">
        <f t="shared" si="50"/>
        <v>40430</v>
      </c>
      <c r="J177" s="84"/>
      <c r="L177" s="84"/>
      <c r="M177" s="84"/>
      <c r="N177" s="84"/>
      <c r="O177" s="84"/>
      <c r="Q177" s="84"/>
      <c r="V177" s="85"/>
      <c r="W177" s="85"/>
      <c r="X177" s="85"/>
    </row>
    <row r="178" spans="1:24" s="86" customFormat="1" ht="17.25" customHeight="1" x14ac:dyDescent="0.3">
      <c r="A178" s="87" t="s">
        <v>46</v>
      </c>
      <c r="B178" s="88">
        <v>12220</v>
      </c>
      <c r="C178" s="88">
        <v>20730</v>
      </c>
      <c r="D178" s="88">
        <f>SUM(B178:C178)</f>
        <v>32950</v>
      </c>
      <c r="E178" s="88">
        <v>6520</v>
      </c>
      <c r="F178" s="88">
        <v>1480</v>
      </c>
      <c r="G178" s="88">
        <v>570</v>
      </c>
      <c r="H178" s="88">
        <f t="shared" si="49"/>
        <v>8570</v>
      </c>
      <c r="I178" s="88">
        <f t="shared" si="50"/>
        <v>41520</v>
      </c>
      <c r="J178" s="84"/>
      <c r="L178" s="84"/>
      <c r="M178" s="84"/>
      <c r="N178" s="84"/>
      <c r="O178" s="84"/>
      <c r="Q178" s="84"/>
      <c r="V178" s="85"/>
      <c r="W178" s="85"/>
      <c r="X178" s="85"/>
    </row>
    <row r="179" spans="1:24" s="86" customFormat="1" ht="17.25" customHeight="1" x14ac:dyDescent="0.3">
      <c r="A179" s="87" t="s">
        <v>47</v>
      </c>
      <c r="B179" s="88">
        <v>13260</v>
      </c>
      <c r="C179" s="88">
        <v>20600</v>
      </c>
      <c r="D179" s="88">
        <f>SUM(B179:C179)</f>
        <v>33860</v>
      </c>
      <c r="E179" s="88">
        <v>7390</v>
      </c>
      <c r="F179" s="88">
        <v>1520</v>
      </c>
      <c r="G179" s="88">
        <v>270</v>
      </c>
      <c r="H179" s="88">
        <f t="shared" si="49"/>
        <v>9180</v>
      </c>
      <c r="I179" s="88">
        <f t="shared" si="50"/>
        <v>43040</v>
      </c>
      <c r="J179" s="84"/>
      <c r="L179" s="84"/>
      <c r="M179" s="84"/>
      <c r="N179" s="84"/>
      <c r="O179" s="84"/>
      <c r="Q179" s="84"/>
      <c r="V179" s="85"/>
      <c r="W179" s="85"/>
      <c r="X179" s="85"/>
    </row>
    <row r="180" spans="1:24" s="86" customFormat="1" ht="17.25" customHeight="1" x14ac:dyDescent="0.3">
      <c r="A180" s="87" t="s">
        <v>48</v>
      </c>
      <c r="B180" s="88">
        <v>14110</v>
      </c>
      <c r="C180" s="88">
        <v>21550</v>
      </c>
      <c r="D180" s="88">
        <f>SUM(B180:C180)</f>
        <v>35660</v>
      </c>
      <c r="E180" s="88">
        <v>7540</v>
      </c>
      <c r="F180" s="88">
        <v>1760</v>
      </c>
      <c r="G180" s="88">
        <v>290</v>
      </c>
      <c r="H180" s="88">
        <f t="shared" ref="H180" si="51">SUM(E180:G180)</f>
        <v>9590</v>
      </c>
      <c r="I180" s="88">
        <f t="shared" ref="I180" si="52">+H180+D180</f>
        <v>45250</v>
      </c>
      <c r="J180" s="84"/>
      <c r="L180" s="84"/>
      <c r="M180" s="84"/>
      <c r="N180" s="84"/>
      <c r="O180" s="84"/>
      <c r="Q180" s="84"/>
      <c r="V180" s="85"/>
      <c r="W180" s="85"/>
      <c r="X180" s="85"/>
    </row>
    <row r="181" spans="1:24" s="86" customFormat="1" ht="17.25" customHeight="1" x14ac:dyDescent="0.3">
      <c r="A181" s="87" t="s">
        <v>52</v>
      </c>
      <c r="B181" s="88">
        <v>13870</v>
      </c>
      <c r="C181" s="88">
        <v>20160</v>
      </c>
      <c r="D181" s="88">
        <f>SUM(B181:C181)</f>
        <v>34030</v>
      </c>
      <c r="E181" s="88">
        <v>5870</v>
      </c>
      <c r="F181" s="88">
        <v>750</v>
      </c>
      <c r="G181" s="88">
        <v>310</v>
      </c>
      <c r="H181" s="88">
        <f t="shared" ref="H181" si="53">SUM(E181:G181)</f>
        <v>6930</v>
      </c>
      <c r="I181" s="88">
        <f t="shared" ref="I181" si="54">+H181+D181</f>
        <v>40960</v>
      </c>
      <c r="J181" s="84"/>
      <c r="L181" s="84"/>
      <c r="M181" s="84"/>
      <c r="N181" s="84"/>
      <c r="O181" s="84"/>
      <c r="Q181" s="84"/>
      <c r="V181" s="85"/>
      <c r="W181" s="85"/>
      <c r="X181" s="85"/>
    </row>
    <row r="182" spans="1:24" ht="15" customHeight="1" x14ac:dyDescent="0.2">
      <c r="A182" s="98" t="s">
        <v>27</v>
      </c>
      <c r="B182" s="99"/>
      <c r="C182" s="99"/>
      <c r="D182" s="99"/>
      <c r="E182" s="99"/>
      <c r="F182" s="99"/>
      <c r="G182" s="99"/>
      <c r="H182" s="99"/>
      <c r="I182" s="99"/>
      <c r="J182" s="67"/>
    </row>
    <row r="183" spans="1:24" ht="15" customHeight="1" x14ac:dyDescent="0.2">
      <c r="A183" s="2" t="s">
        <v>43</v>
      </c>
      <c r="B183" s="99"/>
      <c r="C183" s="99"/>
      <c r="D183" s="99"/>
      <c r="E183" s="99"/>
      <c r="F183" s="99"/>
      <c r="G183" s="99"/>
      <c r="H183" s="99"/>
      <c r="I183" s="99"/>
      <c r="J183" s="67"/>
    </row>
    <row r="184" spans="1:24" x14ac:dyDescent="0.2">
      <c r="B184" s="99"/>
      <c r="C184" s="100"/>
      <c r="D184" s="100"/>
      <c r="E184" s="67"/>
      <c r="F184" s="67"/>
      <c r="G184" s="67"/>
      <c r="I184" s="100"/>
      <c r="J184" s="67"/>
    </row>
    <row r="185" spans="1:24" x14ac:dyDescent="0.2"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24" x14ac:dyDescent="0.2">
      <c r="B186" s="67"/>
      <c r="C186" s="67"/>
      <c r="D186" s="67"/>
      <c r="E186" s="67"/>
      <c r="F186" s="67"/>
      <c r="G186" s="67"/>
      <c r="H186" s="67"/>
      <c r="I186" s="67"/>
    </row>
    <row r="187" spans="1:24" x14ac:dyDescent="0.2">
      <c r="B187" s="1"/>
      <c r="C187" s="1"/>
      <c r="D187" s="1"/>
      <c r="E187" s="1"/>
      <c r="F187" s="1"/>
      <c r="G187" s="1"/>
      <c r="H187" s="1"/>
      <c r="I187" s="1"/>
    </row>
    <row r="188" spans="1:24" x14ac:dyDescent="0.2">
      <c r="B188" s="1"/>
      <c r="C188" s="1"/>
      <c r="D188" s="1"/>
      <c r="E188" s="1"/>
      <c r="F188" s="1"/>
      <c r="G188" s="1"/>
      <c r="H188" s="1"/>
      <c r="I188" s="1"/>
    </row>
    <row r="189" spans="1:24" ht="15" x14ac:dyDescent="0.2">
      <c r="B189"/>
      <c r="C189" s="107"/>
      <c r="D189" s="107"/>
      <c r="E189" s="107"/>
      <c r="F189" s="107"/>
      <c r="G189" s="107"/>
      <c r="H189" s="107"/>
      <c r="I189" s="107"/>
    </row>
  </sheetData>
  <sheetProtection formatCells="0" formatColumns="0" formatRows="0" insertColumns="0" insertRows="0" insertHyperlinks="0" deleteColumns="0" deleteRows="0" sort="0" autoFilter="0" pivotTables="0"/>
  <mergeCells count="7">
    <mergeCell ref="A2:J2"/>
    <mergeCell ref="A1:J1"/>
    <mergeCell ref="B21:D21"/>
    <mergeCell ref="A7:B7"/>
    <mergeCell ref="A21:A22"/>
    <mergeCell ref="E21:I21"/>
    <mergeCell ref="A3:J3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user-09</cp:lastModifiedBy>
  <cp:lastPrinted>2019-03-06T07:46:10Z</cp:lastPrinted>
  <dcterms:created xsi:type="dcterms:W3CDTF">2005-08-10T04:31:46Z</dcterms:created>
  <dcterms:modified xsi:type="dcterms:W3CDTF">2020-01-06T04:04:04Z</dcterms:modified>
</cp:coreProperties>
</file>