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6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C249" i="6" l="1"/>
  <c r="D249" i="6"/>
  <c r="E249" i="6"/>
  <c r="F249" i="6"/>
  <c r="G249" i="6"/>
  <c r="H249" i="6"/>
  <c r="I249" i="6"/>
  <c r="B249" i="6"/>
  <c r="H257" i="6"/>
  <c r="D257" i="6"/>
  <c r="I257" i="6" s="1"/>
  <c r="I8" i="6" l="1"/>
  <c r="H256" i="6" l="1"/>
  <c r="D256" i="6"/>
  <c r="I256" i="6" l="1"/>
  <c r="L16" i="6"/>
  <c r="L17" i="6"/>
  <c r="H251" i="6" l="1"/>
  <c r="H252" i="6"/>
  <c r="H253" i="6"/>
  <c r="H254" i="6"/>
  <c r="H255" i="6"/>
  <c r="H250" i="6"/>
  <c r="D251" i="6"/>
  <c r="D252" i="6"/>
  <c r="D253" i="6"/>
  <c r="I253" i="6" s="1"/>
  <c r="D254" i="6"/>
  <c r="D255" i="6"/>
  <c r="D250" i="6"/>
  <c r="I251" i="6"/>
  <c r="I252" i="6"/>
  <c r="I255" i="6"/>
  <c r="I250" i="6"/>
  <c r="I254" i="6" l="1"/>
  <c r="I13" i="6" l="1"/>
  <c r="I12" i="6" l="1"/>
  <c r="I11" i="6"/>
  <c r="I9" i="6"/>
  <c r="G10" i="6"/>
  <c r="G14" i="6"/>
  <c r="H14" i="6"/>
  <c r="G15" i="6" l="1"/>
  <c r="I14" i="6"/>
  <c r="B236" i="6" l="1"/>
  <c r="F14" i="6"/>
  <c r="F10" i="6"/>
  <c r="F15" i="6" s="1"/>
  <c r="C236" i="6"/>
  <c r="E236" i="6"/>
  <c r="F236" i="6"/>
  <c r="G236" i="6"/>
  <c r="H246" i="6"/>
  <c r="D246" i="6"/>
  <c r="H245" i="6"/>
  <c r="D245" i="6"/>
  <c r="I246" i="6" l="1"/>
  <c r="I245" i="6"/>
  <c r="H248" i="6" l="1"/>
  <c r="D248" i="6"/>
  <c r="I248" i="6" l="1"/>
  <c r="H247" i="6" l="1"/>
  <c r="D247" i="6"/>
  <c r="I247" i="6" l="1"/>
  <c r="D244" i="6"/>
  <c r="H244" i="6" l="1"/>
  <c r="I244" i="6" l="1"/>
  <c r="H243" i="6" l="1"/>
  <c r="D243" i="6"/>
  <c r="I243" i="6" l="1"/>
  <c r="H242" i="6" l="1"/>
  <c r="D242" i="6"/>
  <c r="I242" i="6" l="1"/>
  <c r="H241" i="6"/>
  <c r="D241" i="6"/>
  <c r="I241" i="6" l="1"/>
  <c r="D240" i="6" l="1"/>
  <c r="H240" i="6"/>
  <c r="I240" i="6" l="1"/>
  <c r="H238" i="6" l="1"/>
  <c r="H239" i="6" l="1"/>
  <c r="D239" i="6"/>
  <c r="I239" i="6" l="1"/>
  <c r="H237" i="6"/>
  <c r="H236" i="6" s="1"/>
  <c r="D237" i="6"/>
  <c r="I237" i="6"/>
  <c r="D238" i="6" l="1"/>
  <c r="D236" i="6" s="1"/>
  <c r="I238" i="6" l="1"/>
  <c r="I236" i="6" s="1"/>
  <c r="E14" i="6"/>
  <c r="E10" i="6"/>
  <c r="D10" i="6"/>
  <c r="E15" i="6" l="1"/>
  <c r="C223" i="6" l="1"/>
  <c r="E223" i="6"/>
  <c r="F223" i="6"/>
  <c r="G223" i="6"/>
  <c r="B223" i="6"/>
  <c r="D235" i="6" l="1"/>
  <c r="H235" i="6"/>
  <c r="I235" i="6" l="1"/>
  <c r="H234" i="6"/>
  <c r="D234" i="6" l="1"/>
  <c r="I234" i="6" l="1"/>
  <c r="D233" i="6" l="1"/>
  <c r="H233" i="6"/>
  <c r="I233" i="6" l="1"/>
  <c r="D232" i="6" l="1"/>
  <c r="H232" i="6"/>
  <c r="I232" i="6" l="1"/>
  <c r="H231" i="6" l="1"/>
  <c r="D231" i="6"/>
  <c r="I231" i="6" l="1"/>
  <c r="D230" i="6" l="1"/>
  <c r="H230" i="6"/>
  <c r="I230" i="6" l="1"/>
  <c r="H229" i="6" l="1"/>
  <c r="D229" i="6"/>
  <c r="I229" i="6" l="1"/>
  <c r="H228" i="6" l="1"/>
  <c r="D228" i="6"/>
  <c r="I228" i="6" l="1"/>
  <c r="D227" i="6" l="1"/>
  <c r="H227" i="6"/>
  <c r="I227" i="6" l="1"/>
  <c r="D224" i="6"/>
  <c r="D226" i="6" l="1"/>
  <c r="H226" i="6" l="1"/>
  <c r="I226" i="6" l="1"/>
  <c r="H224" i="6" l="1"/>
  <c r="I224" i="6" l="1"/>
  <c r="I16" i="6" l="1"/>
  <c r="I17" i="6"/>
  <c r="H225" i="6"/>
  <c r="H223" i="6" s="1"/>
  <c r="D225" i="6"/>
  <c r="D223" i="6" s="1"/>
  <c r="I225" i="6" l="1"/>
  <c r="I223" i="6" s="1"/>
  <c r="C210" i="6" l="1"/>
  <c r="E210" i="6"/>
  <c r="F210" i="6"/>
  <c r="G210" i="6"/>
  <c r="B210" i="6"/>
  <c r="H222" i="6"/>
  <c r="D222" i="6"/>
  <c r="I222" i="6" l="1"/>
  <c r="D221" i="6" l="1"/>
  <c r="H221" i="6"/>
  <c r="I221" i="6" l="1"/>
  <c r="H220" i="6" l="1"/>
  <c r="D220" i="6"/>
  <c r="I220" i="6" l="1"/>
  <c r="D219" i="6"/>
  <c r="H219" i="6"/>
  <c r="I219" i="6" l="1"/>
  <c r="H218" i="6" l="1"/>
  <c r="D218" i="6"/>
  <c r="I218" i="6" l="1"/>
  <c r="H217" i="6"/>
  <c r="D217" i="6"/>
  <c r="I217" i="6" l="1"/>
  <c r="H216" i="6" l="1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D212" i="6"/>
  <c r="D210" i="6" s="1"/>
  <c r="H212" i="6"/>
  <c r="H210" i="6" s="1"/>
  <c r="I212" i="6" l="1"/>
  <c r="I210" i="6" s="1"/>
  <c r="D14" i="6"/>
  <c r="C14" i="6"/>
  <c r="C10" i="6"/>
  <c r="D15" i="6" l="1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H80" i="6" l="1"/>
  <c r="D145" i="6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80" i="6" l="1"/>
  <c r="I132" i="6"/>
  <c r="I145" i="6"/>
  <c r="I67" i="6"/>
  <c r="I106" i="6"/>
  <c r="I119" i="6"/>
  <c r="I54" i="6"/>
  <c r="I93" i="6"/>
  <c r="I41" i="6"/>
  <c r="H10" i="6" l="1"/>
  <c r="H15" i="6" l="1"/>
  <c r="J8" i="6" s="1"/>
  <c r="J15" i="6"/>
  <c r="J11" i="6"/>
  <c r="I15" i="6"/>
  <c r="J9" i="6"/>
  <c r="J14" i="6"/>
  <c r="J12" i="6"/>
  <c r="J13" i="6"/>
  <c r="I10" i="6"/>
  <c r="J10" i="6" l="1"/>
</calcChain>
</file>

<file path=xl/sharedStrings.xml><?xml version="1.0" encoding="utf-8"?>
<sst xmlns="http://schemas.openxmlformats.org/spreadsheetml/2006/main" count="246" uniqueCount="57">
  <si>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</si>
  <si>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</si>
  <si>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</si>
  <si>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</si>
  <si>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</si>
  <si>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</si>
  <si>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</si>
  <si>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</si>
  <si>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</si>
  <si>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</si>
  <si>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</si>
  <si>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</si>
  <si>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</si>
  <si>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</si>
  <si>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</si>
  <si>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</si>
  <si>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</si>
  <si>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</si>
  <si>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</si>
  <si>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</si>
  <si>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</si>
  <si>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</si>
  <si>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</si>
  <si>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</si>
  <si>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</si>
  <si>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</si>
  <si>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</si>
  <si>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</si>
  <si>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</si>
  <si>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</si>
  <si>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</si>
  <si>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</si>
  <si>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</si>
  <si>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</si>
  <si>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</si>
  <si>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</si>
  <si>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</si>
  <si>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</si>
  <si>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Estimated based on the summaries and detailed reports provided by the FIs/ EOs </t>
  </si>
  <si>
    <t>Aquaculture</t>
  </si>
  <si>
    <t xml:space="preserve">Aquaculture </t>
  </si>
  <si>
    <t>* Provisional</t>
  </si>
  <si>
    <t>Change in 2025 compared to 2024 (%)</t>
  </si>
  <si>
    <t>† Revised</t>
  </si>
  <si>
    <r>
      <t>Jan</t>
    </r>
    <r>
      <rPr>
        <sz val="11.5"/>
        <rFont val="Calibri"/>
        <family val="2"/>
      </rPr>
      <t>†</t>
    </r>
  </si>
  <si>
    <r>
      <t>Feb</t>
    </r>
    <r>
      <rPr>
        <sz val="11.5"/>
        <rFont val="Calibri"/>
        <family val="2"/>
      </rPr>
      <t>†</t>
    </r>
  </si>
  <si>
    <r>
      <t>Mar</t>
    </r>
    <r>
      <rPr>
        <sz val="11.5"/>
        <rFont val="Calibri"/>
        <family val="2"/>
      </rPr>
      <t>†</t>
    </r>
  </si>
  <si>
    <t>Source: Statistics Division of Ministry of Fisheries, Aquatic and Ocean Resources</t>
  </si>
  <si>
    <t xml:space="preserve">Monthly Fish Production Statistics   </t>
  </si>
  <si>
    <r>
      <t>Jul</t>
    </r>
    <r>
      <rPr>
        <vertAlign val="superscript"/>
        <sz val="14"/>
        <rFont val="Calibri"/>
        <family val="2"/>
      </rPr>
      <t>†</t>
    </r>
  </si>
  <si>
    <r>
      <t>Apr</t>
    </r>
    <r>
      <rPr>
        <vertAlign val="superscript"/>
        <sz val="11.5"/>
        <rFont val="Book Antiqua"/>
        <family val="1"/>
      </rPr>
      <t>†</t>
    </r>
  </si>
  <si>
    <r>
      <t>May</t>
    </r>
    <r>
      <rPr>
        <vertAlign val="superscript"/>
        <sz val="11.5"/>
        <rFont val="Book Antiqua"/>
        <family val="1"/>
      </rPr>
      <t>†</t>
    </r>
  </si>
  <si>
    <r>
      <t>Jun</t>
    </r>
    <r>
      <rPr>
        <vertAlign val="superscript"/>
        <sz val="14"/>
        <rFont val="Calibri"/>
        <family val="2"/>
      </rPr>
      <t>†</t>
    </r>
  </si>
  <si>
    <t>Aug*</t>
  </si>
  <si>
    <t>August 2025</t>
  </si>
  <si>
    <t xml:space="preserve">       2024      Jan - Aug</t>
  </si>
  <si>
    <t xml:space="preserve">       2025      Jan - 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</si>
</sst>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-* #,##0_-;\-* #,##0_-;_-* &quot;-&quot;??_-;_-@_-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sz val="14"/>
      <name val="Arial"/>
      <family val="2"/>
    </font>
    <font>
      <sz val="11.5"/>
      <name val="Calibri"/>
      <family val="2"/>
    </font>
    <font>
      <vertAlign val="superscript"/>
      <sz val="11.5"/>
      <name val="Book Antiqua"/>
      <family val="1"/>
    </font>
    <font>
      <b/>
      <sz val="18"/>
      <color rgb="FFFF0000"/>
      <name val="Calibri"/>
      <family val="2"/>
      <scheme val="minor"/>
    </font>
    <font>
      <vertAlign val="superscript"/>
      <sz val="14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0"/>
    <xf numFmtId="0" fontId="37" fillId="11" borderId="0" applyNumberFormat="0" applyBorder="0" applyAlignment="0" applyProtection="0"/>
    <xf numFmtId="0" fontId="2" fillId="0" borderId="0"/>
    <xf numFmtId="0" fontId="1" fillId="0" borderId="0"/>
  </cellStyleXfs>
  <cellXfs count="146">
    <xf numFmtId="0" fontId="0" fillId="0" borderId="0" xfId="0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5" fillId="0" borderId="1" xfId="5" applyFont="1" applyBorder="1" applyAlignment="1">
      <alignment horizontal="center" wrapText="1"/>
    </xf>
    <xf numFmtId="0" fontId="15" fillId="0" borderId="1" xfId="5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43" fontId="17" fillId="0" borderId="1" xfId="1" applyFont="1" applyBorder="1" applyAlignment="1">
      <alignment vertical="center"/>
    </xf>
    <xf numFmtId="0" fontId="10" fillId="0" borderId="0" xfId="0" applyFont="1" applyAlignment="1">
      <alignment vertical="center"/>
    </xf>
    <xf numFmtId="0" fontId="17" fillId="0" borderId="1" xfId="0" applyFont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164" fontId="21" fillId="6" borderId="1" xfId="1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9" fontId="23" fillId="5" borderId="1" xfId="3" applyFont="1" applyFill="1" applyBorder="1" applyAlignment="1">
      <alignment vertical="center"/>
    </xf>
    <xf numFmtId="0" fontId="24" fillId="0" borderId="0" xfId="0" applyFont="1"/>
    <xf numFmtId="164" fontId="24" fillId="0" borderId="0" xfId="1" applyNumberFormat="1" applyFont="1"/>
    <xf numFmtId="164" fontId="21" fillId="0" borderId="0" xfId="3" applyNumberFormat="1" applyFont="1"/>
    <xf numFmtId="166" fontId="10" fillId="0" borderId="0" xfId="3" applyNumberFormat="1" applyFont="1"/>
    <xf numFmtId="0" fontId="25" fillId="0" borderId="0" xfId="0" applyFont="1"/>
    <xf numFmtId="0" fontId="27" fillId="5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164" fontId="28" fillId="2" borderId="1" xfId="1" applyNumberFormat="1" applyFont="1" applyFill="1" applyBorder="1" applyAlignment="1">
      <alignment horizontal="right"/>
    </xf>
    <xf numFmtId="164" fontId="28" fillId="2" borderId="1" xfId="1" applyNumberFormat="1" applyFont="1" applyFill="1" applyBorder="1"/>
    <xf numFmtId="164" fontId="28" fillId="3" borderId="1" xfId="1" applyNumberFormat="1" applyFont="1" applyFill="1" applyBorder="1" applyAlignment="1">
      <alignment horizontal="right"/>
    </xf>
    <xf numFmtId="164" fontId="21" fillId="3" borderId="1" xfId="0" applyNumberFormat="1" applyFont="1" applyFill="1" applyBorder="1"/>
    <xf numFmtId="164" fontId="28" fillId="3" borderId="1" xfId="0" applyNumberFormat="1" applyFont="1" applyFill="1" applyBorder="1"/>
    <xf numFmtId="0" fontId="17" fillId="3" borderId="1" xfId="0" applyFont="1" applyFill="1" applyBorder="1" applyAlignment="1">
      <alignment horizontal="center"/>
    </xf>
    <xf numFmtId="164" fontId="29" fillId="3" borderId="1" xfId="1" applyNumberFormat="1" applyFont="1" applyFill="1" applyBorder="1" applyAlignment="1">
      <alignment horizontal="right"/>
    </xf>
    <xf numFmtId="164" fontId="29" fillId="3" borderId="1" xfId="1" applyNumberFormat="1" applyFont="1" applyFill="1" applyBorder="1"/>
    <xf numFmtId="164" fontId="29" fillId="3" borderId="1" xfId="0" applyNumberFormat="1" applyFont="1" applyFill="1" applyBorder="1"/>
    <xf numFmtId="0" fontId="17" fillId="0" borderId="1" xfId="0" applyFont="1" applyBorder="1" applyAlignment="1">
      <alignment horizontal="center"/>
    </xf>
    <xf numFmtId="164" fontId="29" fillId="2" borderId="1" xfId="1" applyNumberFormat="1" applyFont="1" applyFill="1" applyBorder="1"/>
    <xf numFmtId="164" fontId="29" fillId="0" borderId="1" xfId="1" applyNumberFormat="1" applyFont="1" applyBorder="1"/>
    <xf numFmtId="0" fontId="18" fillId="2" borderId="1" xfId="0" applyFont="1" applyFill="1" applyBorder="1" applyAlignment="1">
      <alignment horizontal="center"/>
    </xf>
    <xf numFmtId="164" fontId="30" fillId="2" borderId="1" xfId="1" applyNumberFormat="1" applyFont="1" applyFill="1" applyBorder="1"/>
    <xf numFmtId="164" fontId="30" fillId="3" borderId="1" xfId="1" applyNumberFormat="1" applyFont="1" applyFill="1" applyBorder="1"/>
    <xf numFmtId="164" fontId="30" fillId="3" borderId="1" xfId="1" applyNumberFormat="1" applyFont="1" applyFill="1" applyBorder="1" applyAlignment="1">
      <alignment horizontal="right"/>
    </xf>
    <xf numFmtId="164" fontId="29" fillId="0" borderId="1" xfId="1" applyNumberFormat="1" applyFont="1" applyBorder="1" applyAlignment="1">
      <alignment horizontal="right"/>
    </xf>
    <xf numFmtId="0" fontId="18" fillId="0" borderId="1" xfId="0" applyFont="1" applyBorder="1" applyAlignment="1">
      <alignment horizontal="center"/>
    </xf>
    <xf numFmtId="164" fontId="30" fillId="0" borderId="1" xfId="1" applyNumberFormat="1" applyFont="1" applyBorder="1"/>
    <xf numFmtId="0" fontId="10" fillId="3" borderId="0" xfId="0" applyFont="1" applyFill="1"/>
    <xf numFmtId="164" fontId="10" fillId="0" borderId="0" xfId="0" applyNumberFormat="1" applyFont="1"/>
    <xf numFmtId="0" fontId="31" fillId="8" borderId="1" xfId="0" applyFont="1" applyFill="1" applyBorder="1" applyAlignment="1">
      <alignment horizontal="center"/>
    </xf>
    <xf numFmtId="164" fontId="29" fillId="0" borderId="0" xfId="0" applyNumberFormat="1" applyFont="1"/>
    <xf numFmtId="0" fontId="29" fillId="0" borderId="0" xfId="0" applyFont="1"/>
    <xf numFmtId="0" fontId="30" fillId="2" borderId="1" xfId="0" applyFont="1" applyFill="1" applyBorder="1" applyAlignment="1">
      <alignment horizontal="center"/>
    </xf>
    <xf numFmtId="164" fontId="29" fillId="0" borderId="1" xfId="1" applyNumberFormat="1" applyFont="1" applyBorder="1" applyAlignment="1">
      <alignment horizontal="left" indent="1"/>
    </xf>
    <xf numFmtId="164" fontId="30" fillId="3" borderId="1" xfId="1" applyNumberFormat="1" applyFont="1" applyFill="1" applyBorder="1" applyAlignment="1">
      <alignment horizontal="left" indent="1"/>
    </xf>
    <xf numFmtId="164" fontId="33" fillId="0" borderId="1" xfId="1" applyNumberFormat="1" applyFont="1" applyBorder="1" applyAlignment="1">
      <alignment horizontal="left" indent="1"/>
    </xf>
    <xf numFmtId="164" fontId="29" fillId="3" borderId="1" xfId="1" applyNumberFormat="1" applyFont="1" applyFill="1" applyBorder="1" applyAlignment="1">
      <alignment horizontal="left" indent="1"/>
    </xf>
    <xf numFmtId="164" fontId="30" fillId="0" borderId="1" xfId="1" applyNumberFormat="1" applyFont="1" applyBorder="1" applyAlignment="1">
      <alignment horizontal="left" indent="1"/>
    </xf>
    <xf numFmtId="0" fontId="30" fillId="0" borderId="1" xfId="0" applyFont="1" applyBorder="1" applyAlignment="1">
      <alignment horizontal="center"/>
    </xf>
    <xf numFmtId="164" fontId="32" fillId="8" borderId="1" xfId="1" applyNumberFormat="1" applyFont="1" applyFill="1" applyBorder="1" applyAlignment="1">
      <alignment horizontal="left" indent="1"/>
    </xf>
    <xf numFmtId="43" fontId="16" fillId="0" borderId="1" xfId="1" applyFont="1" applyBorder="1" applyAlignment="1">
      <alignment vertical="center"/>
    </xf>
    <xf numFmtId="43" fontId="16" fillId="4" borderId="1" xfId="1" applyFont="1" applyFill="1" applyBorder="1" applyAlignment="1">
      <alignment vertical="center"/>
    </xf>
    <xf numFmtId="164" fontId="36" fillId="4" borderId="1" xfId="1" applyNumberFormat="1" applyFont="1" applyFill="1" applyBorder="1" applyAlignment="1">
      <alignment vertical="center"/>
    </xf>
    <xf numFmtId="0" fontId="38" fillId="0" borderId="0" xfId="0" applyFont="1"/>
    <xf numFmtId="164" fontId="38" fillId="0" borderId="0" xfId="0" applyNumberFormat="1" applyFont="1"/>
    <xf numFmtId="0" fontId="39" fillId="0" borderId="0" xfId="0" applyFont="1"/>
    <xf numFmtId="0" fontId="29" fillId="0" borderId="1" xfId="8" applyFont="1" applyFill="1" applyBorder="1" applyAlignment="1">
      <alignment horizontal="center"/>
    </xf>
    <xf numFmtId="167" fontId="41" fillId="0" borderId="0" xfId="1" applyNumberFormat="1" applyFont="1" applyFill="1" applyBorder="1"/>
    <xf numFmtId="167" fontId="29" fillId="0" borderId="1" xfId="1" applyNumberFormat="1" applyFont="1" applyFill="1" applyBorder="1"/>
    <xf numFmtId="167" fontId="33" fillId="0" borderId="1" xfId="1" applyNumberFormat="1" applyFont="1" applyFill="1" applyBorder="1"/>
    <xf numFmtId="0" fontId="10" fillId="0" borderId="0" xfId="0" applyFont="1" applyBorder="1"/>
    <xf numFmtId="0" fontId="25" fillId="0" borderId="0" xfId="0" applyFont="1" applyBorder="1"/>
    <xf numFmtId="0" fontId="10" fillId="3" borderId="0" xfId="0" applyFont="1" applyFill="1" applyBorder="1"/>
    <xf numFmtId="0" fontId="29" fillId="0" borderId="0" xfId="0" applyFont="1" applyBorder="1"/>
    <xf numFmtId="164" fontId="29" fillId="0" borderId="0" xfId="0" applyNumberFormat="1" applyFont="1" applyBorder="1"/>
    <xf numFmtId="167" fontId="42" fillId="0" borderId="0" xfId="1" applyNumberFormat="1" applyFont="1" applyFill="1" applyBorder="1"/>
    <xf numFmtId="164" fontId="29" fillId="0" borderId="0" xfId="1" applyNumberFormat="1" applyFont="1" applyFill="1" applyBorder="1" applyAlignment="1">
      <alignment horizontal="left" indent="1"/>
    </xf>
    <xf numFmtId="0" fontId="39" fillId="0" borderId="0" xfId="0" applyFont="1" applyBorder="1"/>
    <xf numFmtId="165" fontId="17" fillId="0" borderId="1" xfId="1" applyNumberFormat="1" applyFont="1" applyBorder="1" applyAlignment="1">
      <alignment vertical="center"/>
    </xf>
    <xf numFmtId="165" fontId="16" fillId="4" borderId="1" xfId="1" applyNumberFormat="1" applyFont="1" applyFill="1" applyBorder="1" applyAlignment="1">
      <alignment vertical="center"/>
    </xf>
    <xf numFmtId="165" fontId="16" fillId="0" borderId="1" xfId="1" applyNumberFormat="1" applyFont="1" applyBorder="1" applyAlignment="1">
      <alignment vertical="center"/>
    </xf>
    <xf numFmtId="164" fontId="29" fillId="0" borderId="1" xfId="1" applyNumberFormat="1" applyFont="1" applyFill="1" applyBorder="1" applyAlignment="1">
      <alignment horizontal="left" indent="1"/>
    </xf>
    <xf numFmtId="164" fontId="33" fillId="0" borderId="1" xfId="1" applyNumberFormat="1" applyFont="1" applyFill="1" applyBorder="1" applyAlignment="1">
      <alignment horizontal="left" indent="1"/>
    </xf>
    <xf numFmtId="167" fontId="10" fillId="0" borderId="0" xfId="0" applyNumberFormat="1" applyFont="1"/>
    <xf numFmtId="167" fontId="29" fillId="0" borderId="1" xfId="1" applyNumberFormat="1" applyFont="1" applyFill="1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Border="1" applyAlignment="1">
      <alignment vertical="center"/>
    </xf>
    <xf numFmtId="0" fontId="25" fillId="0" borderId="0" xfId="0" applyFont="1" applyFill="1" applyBorder="1"/>
    <xf numFmtId="0" fontId="29" fillId="0" borderId="0" xfId="0" applyFont="1" applyFill="1" applyBorder="1"/>
    <xf numFmtId="164" fontId="29" fillId="0" borderId="0" xfId="0" applyNumberFormat="1" applyFont="1" applyFill="1" applyBorder="1"/>
    <xf numFmtId="164" fontId="29" fillId="0" borderId="0" xfId="1" applyNumberFormat="1" applyFont="1" applyFill="1" applyBorder="1"/>
    <xf numFmtId="164" fontId="32" fillId="0" borderId="0" xfId="1" applyNumberFormat="1" applyFont="1" applyFill="1" applyBorder="1"/>
    <xf numFmtId="165" fontId="29" fillId="0" borderId="0" xfId="1" applyNumberFormat="1" applyFont="1" applyFill="1" applyBorder="1"/>
    <xf numFmtId="0" fontId="39" fillId="0" borderId="0" xfId="0" applyFont="1" applyFill="1" applyBorder="1"/>
    <xf numFmtId="164" fontId="39" fillId="0" borderId="0" xfId="0" applyNumberFormat="1" applyFont="1" applyFill="1" applyBorder="1"/>
    <xf numFmtId="0" fontId="14" fillId="0" borderId="1" xfId="5" applyFont="1" applyFill="1" applyBorder="1" applyAlignment="1">
      <alignment horizontal="center" vertical="center" wrapText="1"/>
    </xf>
    <xf numFmtId="164" fontId="35" fillId="0" borderId="1" xfId="1" applyNumberFormat="1" applyFont="1" applyFill="1" applyBorder="1" applyAlignment="1">
      <alignment vertical="center"/>
    </xf>
    <xf numFmtId="164" fontId="36" fillId="0" borderId="1" xfId="1" applyNumberFormat="1" applyFont="1" applyFill="1" applyBorder="1" applyAlignment="1">
      <alignment vertical="center"/>
    </xf>
    <xf numFmtId="0" fontId="31" fillId="0" borderId="1" xfId="0" applyFont="1" applyFill="1" applyBorder="1" applyAlignment="1">
      <alignment horizontal="center"/>
    </xf>
    <xf numFmtId="164" fontId="32" fillId="0" borderId="1" xfId="1" applyNumberFormat="1" applyFont="1" applyFill="1" applyBorder="1"/>
    <xf numFmtId="0" fontId="29" fillId="0" borderId="0" xfId="0" applyFont="1" applyFill="1"/>
    <xf numFmtId="167" fontId="29" fillId="0" borderId="0" xfId="7" applyNumberFormat="1" applyFont="1" applyFill="1" applyBorder="1" applyAlignment="1">
      <alignment horizontal="center"/>
    </xf>
    <xf numFmtId="167" fontId="10" fillId="0" borderId="0" xfId="0" applyNumberFormat="1" applyFont="1" applyBorder="1" applyAlignment="1">
      <alignment vertical="center"/>
    </xf>
    <xf numFmtId="164" fontId="17" fillId="0" borderId="1" xfId="1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 applyBorder="1"/>
    <xf numFmtId="164" fontId="32" fillId="0" borderId="1" xfId="1" applyNumberFormat="1" applyFont="1" applyFill="1" applyBorder="1" applyAlignment="1">
      <alignment horizontal="left" indent="1"/>
    </xf>
    <xf numFmtId="0" fontId="32" fillId="0" borderId="0" xfId="0" applyFont="1" applyFill="1" applyBorder="1"/>
    <xf numFmtId="0" fontId="32" fillId="0" borderId="0" xfId="0" applyFont="1" applyFill="1"/>
    <xf numFmtId="164" fontId="32" fillId="0" borderId="0" xfId="0" applyNumberFormat="1" applyFont="1" applyFill="1"/>
    <xf numFmtId="164" fontId="32" fillId="0" borderId="1" xfId="1" applyNumberFormat="1" applyFont="1" applyBorder="1" applyAlignment="1">
      <alignment horizontal="right"/>
    </xf>
    <xf numFmtId="0" fontId="16" fillId="0" borderId="0" xfId="0" applyFont="1" applyFill="1" applyBorder="1"/>
    <xf numFmtId="0" fontId="16" fillId="0" borderId="0" xfId="0" applyFont="1" applyBorder="1"/>
    <xf numFmtId="0" fontId="16" fillId="0" borderId="0" xfId="0" applyFont="1"/>
    <xf numFmtId="0" fontId="17" fillId="0" borderId="0" xfId="0" applyFont="1" applyFill="1" applyBorder="1"/>
    <xf numFmtId="0" fontId="17" fillId="0" borderId="0" xfId="0" applyFont="1" applyBorder="1"/>
    <xf numFmtId="0" fontId="17" fillId="0" borderId="0" xfId="0" applyFont="1"/>
    <xf numFmtId="164" fontId="29" fillId="0" borderId="1" xfId="0" applyNumberFormat="1" applyFont="1" applyBorder="1"/>
    <xf numFmtId="164" fontId="18" fillId="0" borderId="0" xfId="1" applyNumberFormat="1" applyFont="1" applyFill="1" applyBorder="1" applyAlignment="1">
      <alignment horizontal="center"/>
    </xf>
    <xf numFmtId="164" fontId="33" fillId="0" borderId="1" xfId="1" applyNumberFormat="1" applyFont="1" applyBorder="1"/>
    <xf numFmtId="164" fontId="29" fillId="0" borderId="0" xfId="0" applyNumberFormat="1" applyFont="1" applyFill="1"/>
    <xf numFmtId="164" fontId="17" fillId="0" borderId="0" xfId="1" applyNumberFormat="1" applyFont="1" applyFill="1"/>
    <xf numFmtId="0" fontId="36" fillId="0" borderId="1" xfId="5" applyFont="1" applyFill="1" applyBorder="1" applyAlignment="1">
      <alignment horizontal="center" vertical="center" wrapText="1"/>
    </xf>
    <xf numFmtId="164" fontId="17" fillId="0" borderId="1" xfId="1" applyNumberFormat="1" applyFont="1" applyBorder="1" applyAlignment="1">
      <alignment vertical="center"/>
    </xf>
    <xf numFmtId="164" fontId="17" fillId="0" borderId="0" xfId="1" applyNumberFormat="1" applyFont="1" applyBorder="1" applyAlignment="1">
      <alignment vertical="center"/>
    </xf>
    <xf numFmtId="164" fontId="43" fillId="0" borderId="0" xfId="1" applyNumberFormat="1" applyFont="1" applyBorder="1"/>
    <xf numFmtId="164" fontId="12" fillId="0" borderId="0" xfId="1" applyNumberFormat="1" applyFont="1"/>
    <xf numFmtId="164" fontId="43" fillId="0" borderId="0" xfId="1" applyNumberFormat="1" applyFont="1"/>
    <xf numFmtId="167" fontId="29" fillId="0" borderId="0" xfId="1" applyNumberFormat="1" applyFont="1" applyFill="1" applyBorder="1"/>
    <xf numFmtId="167" fontId="10" fillId="0" borderId="0" xfId="0" applyNumberFormat="1" applyFont="1" applyBorder="1"/>
    <xf numFmtId="164" fontId="10" fillId="0" borderId="0" xfId="1" applyNumberFormat="1" applyFont="1"/>
    <xf numFmtId="164" fontId="28" fillId="0" borderId="0" xfId="1" applyNumberFormat="1" applyFont="1" applyFill="1" applyBorder="1"/>
    <xf numFmtId="164" fontId="28" fillId="0" borderId="0" xfId="1" applyNumberFormat="1" applyFont="1" applyBorder="1"/>
    <xf numFmtId="164" fontId="28" fillId="0" borderId="0" xfId="1" applyNumberFormat="1" applyFont="1"/>
    <xf numFmtId="3" fontId="10" fillId="0" borderId="0" xfId="0" applyNumberFormat="1" applyFont="1" applyBorder="1"/>
    <xf numFmtId="0" fontId="46" fillId="12" borderId="0" xfId="5" applyFont="1" applyFill="1" applyBorder="1" applyAlignment="1">
      <alignment horizontal="center" vertical="center" readingOrder="2"/>
    </xf>
    <xf numFmtId="0" fontId="40" fillId="0" borderId="0" xfId="0" applyFont="1" applyAlignment="1">
      <alignment horizontal="left" wrapText="1"/>
    </xf>
    <xf numFmtId="0" fontId="9" fillId="10" borderId="0" xfId="5" applyFont="1" applyFill="1" applyBorder="1" applyAlignment="1">
      <alignment horizontal="center" vertical="center" readingOrder="2"/>
    </xf>
    <xf numFmtId="49" fontId="9" fillId="9" borderId="0" xfId="4" quotePrefix="1" applyNumberFormat="1" applyFont="1" applyFill="1" applyBorder="1" applyAlignment="1">
      <alignment horizontal="center" vertical="center" readingOrder="2"/>
    </xf>
    <xf numFmtId="0" fontId="24" fillId="5" borderId="1" xfId="0" applyFont="1" applyFill="1" applyBorder="1" applyAlignment="1">
      <alignment horizontal="center"/>
    </xf>
    <xf numFmtId="0" fontId="14" fillId="0" borderId="1" xfId="5" applyFont="1" applyBorder="1" applyAlignment="1">
      <alignment horizontal="center" vertical="center"/>
    </xf>
    <xf numFmtId="0" fontId="14" fillId="0" borderId="1" xfId="5" applyFont="1" applyBorder="1" applyAlignment="1">
      <alignment vertical="center"/>
    </xf>
    <xf numFmtId="0" fontId="26" fillId="0" borderId="1" xfId="0" applyFont="1" applyBorder="1"/>
    <xf numFmtId="0" fontId="24" fillId="0" borderId="1" xfId="0" applyFont="1" applyBorder="1"/>
    <xf numFmtId="0" fontId="24" fillId="7" borderId="1" xfId="0" applyFont="1" applyFill="1" applyBorder="1" applyAlignment="1">
      <alignment horizontal="center"/>
    </xf>
  </cellXfs>
  <cellStyles count="10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Normal 5" xfId="9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87"/>
  <sheetViews>
    <sheetView tabSelected="1" zoomScale="115" zoomScaleNormal="115" workbookViewId="0">
      <selection activeCell="J258" sqref="J258"/>
    </sheetView>
  </sheetViews>
  <sheetFormatPr defaultColWidth="9.109375" defaultRowHeight="13.2" x14ac:dyDescent="0.25"/>
  <cols>
    <col min="1" max="1" width="8.5546875" style="1" customWidth="1"/>
    <col min="2" max="2" width="18.44140625" style="1" customWidth="1"/>
    <col min="3" max="5" width="12.33203125" style="1" customWidth="1"/>
    <col min="6" max="6" width="12.88671875" style="1" customWidth="1"/>
    <col min="7" max="8" width="12.33203125" style="1" customWidth="1"/>
    <col min="9" max="9" width="12" style="1" bestFit="1" customWidth="1"/>
    <col min="10" max="10" width="10.33203125" style="86" customWidth="1"/>
    <col min="11" max="11" width="14.5546875" style="86" bestFit="1" customWidth="1"/>
    <col min="12" max="12" width="10.109375" style="71" bestFit="1" customWidth="1"/>
    <col min="13" max="13" width="11.21875" style="1" bestFit="1" customWidth="1"/>
    <col min="14" max="16384" width="9.109375" style="1"/>
  </cols>
  <sheetData>
    <row r="1" spans="1:12" ht="23.4" x14ac:dyDescent="0.25">
      <c r="A1" s="136"/>
      <c r="B1" s="136"/>
      <c r="C1" s="136"/>
      <c r="D1" s="136"/>
      <c r="E1" s="136"/>
      <c r="F1" s="136"/>
      <c r="G1" s="136"/>
      <c r="H1" s="136"/>
      <c r="I1" s="136"/>
    </row>
    <row r="2" spans="1:12" ht="24" customHeight="1" x14ac:dyDescent="0.25">
      <c r="A2" s="138" t="s">
        <v>48</v>
      </c>
      <c r="B2" s="138"/>
      <c r="C2" s="138"/>
      <c r="D2" s="138"/>
      <c r="E2" s="138"/>
      <c r="F2" s="138"/>
      <c r="G2" s="138"/>
      <c r="H2" s="138"/>
      <c r="I2" s="138"/>
    </row>
    <row r="3" spans="1:12" ht="24" customHeight="1" x14ac:dyDescent="0.25">
      <c r="A3" s="139" t="s">
        <v>54</v>
      </c>
      <c r="B3" s="139"/>
      <c r="C3" s="139"/>
      <c r="D3" s="139"/>
      <c r="E3" s="139"/>
      <c r="F3" s="139"/>
      <c r="G3" s="139"/>
      <c r="H3" s="139"/>
      <c r="I3" s="139"/>
    </row>
    <row r="4" spans="1:12" ht="15" customHeight="1" x14ac:dyDescent="0.3">
      <c r="A4" s="2"/>
    </row>
    <row r="5" spans="1:12" ht="17.399999999999999" x14ac:dyDescent="0.3">
      <c r="A5" s="3" t="s">
        <v>30</v>
      </c>
      <c r="E5" s="84"/>
      <c r="F5" s="84"/>
      <c r="G5" s="84"/>
      <c r="H5" s="84"/>
      <c r="I5" s="84"/>
      <c r="J5" s="84"/>
      <c r="K5" s="84"/>
    </row>
    <row r="6" spans="1:12" ht="6" customHeight="1" x14ac:dyDescent="0.3">
      <c r="A6" s="4"/>
      <c r="L6" s="103"/>
    </row>
    <row r="7" spans="1:12" ht="36" x14ac:dyDescent="0.25">
      <c r="A7" s="141" t="s">
        <v>26</v>
      </c>
      <c r="B7" s="142"/>
      <c r="C7" s="96">
        <v>2019</v>
      </c>
      <c r="D7" s="96">
        <v>2020</v>
      </c>
      <c r="E7" s="96">
        <v>2023</v>
      </c>
      <c r="F7" s="123">
        <v>2024</v>
      </c>
      <c r="G7" s="96" t="s">
        <v>55</v>
      </c>
      <c r="H7" s="96" t="s">
        <v>56</v>
      </c>
      <c r="I7" s="5" t="s">
        <v>42</v>
      </c>
      <c r="J7" s="6" t="s">
        <v>35</v>
      </c>
      <c r="L7" s="103"/>
    </row>
    <row r="8" spans="1:12" s="10" customFormat="1" ht="39" customHeight="1" x14ac:dyDescent="0.25">
      <c r="A8" s="7">
        <v>1</v>
      </c>
      <c r="B8" s="8" t="s">
        <v>19</v>
      </c>
      <c r="C8" s="97">
        <v>172910</v>
      </c>
      <c r="D8" s="97">
        <v>144370</v>
      </c>
      <c r="E8" s="104">
        <v>128950</v>
      </c>
      <c r="F8" s="124">
        <v>143390</v>
      </c>
      <c r="G8" s="124">
        <v>92850</v>
      </c>
      <c r="H8" s="124">
        <v>96825</v>
      </c>
      <c r="I8" s="9">
        <f>+(H8-G8)/G8*100</f>
        <v>4.2810985460420028</v>
      </c>
      <c r="J8" s="79">
        <f>+H8/H$15*100</f>
        <v>38.75868142425395</v>
      </c>
      <c r="K8" s="125"/>
      <c r="L8" s="103"/>
    </row>
    <row r="9" spans="1:12" s="10" customFormat="1" ht="39" customHeight="1" x14ac:dyDescent="0.3">
      <c r="A9" s="7">
        <v>2</v>
      </c>
      <c r="B9" s="11" t="s">
        <v>18</v>
      </c>
      <c r="C9" s="97">
        <v>242580</v>
      </c>
      <c r="D9" s="97">
        <v>182560</v>
      </c>
      <c r="E9" s="104">
        <v>164995</v>
      </c>
      <c r="F9" s="124">
        <v>165040</v>
      </c>
      <c r="G9" s="124">
        <v>109710</v>
      </c>
      <c r="H9" s="124">
        <v>114000</v>
      </c>
      <c r="I9" s="9">
        <f t="shared" ref="I9:I14" si="0">+(H9-G9)/G9*100</f>
        <v>3.9103089964451736</v>
      </c>
      <c r="J9" s="79">
        <f>+H9/H$15*100</f>
        <v>45.633768989051902</v>
      </c>
      <c r="K9" s="126"/>
      <c r="L9" s="103"/>
    </row>
    <row r="10" spans="1:12" s="105" customFormat="1" ht="39" customHeight="1" x14ac:dyDescent="0.3">
      <c r="A10" s="12"/>
      <c r="B10" s="12" t="s">
        <v>13</v>
      </c>
      <c r="C10" s="63">
        <f>SUM(C8:C9)</f>
        <v>415490</v>
      </c>
      <c r="D10" s="63">
        <f>SUM(D8:D9)</f>
        <v>326930</v>
      </c>
      <c r="E10" s="63">
        <f>SUM(E8:E9)</f>
        <v>293945</v>
      </c>
      <c r="F10" s="63">
        <f>SUM(F8:F9)</f>
        <v>308430</v>
      </c>
      <c r="G10" s="63">
        <f t="shared" ref="G10:H10" si="1">SUM(G8:G9)</f>
        <v>202560</v>
      </c>
      <c r="H10" s="63">
        <f t="shared" si="1"/>
        <v>210825</v>
      </c>
      <c r="I10" s="62">
        <f>+(H10-G10)/G10*100</f>
        <v>4.0802725118483414</v>
      </c>
      <c r="J10" s="80">
        <f t="shared" ref="J10:J15" si="2">+H10/H$15*100</f>
        <v>84.392450413305838</v>
      </c>
      <c r="K10" s="127"/>
      <c r="L10" s="103"/>
    </row>
    <row r="11" spans="1:12" s="10" customFormat="1" ht="39" customHeight="1" x14ac:dyDescent="0.3">
      <c r="A11" s="7">
        <v>3</v>
      </c>
      <c r="B11" s="11" t="s">
        <v>23</v>
      </c>
      <c r="C11" s="97">
        <v>73230</v>
      </c>
      <c r="D11" s="97">
        <v>84310</v>
      </c>
      <c r="E11" s="104">
        <v>93440</v>
      </c>
      <c r="F11" s="124">
        <v>87210</v>
      </c>
      <c r="G11" s="124">
        <v>62990</v>
      </c>
      <c r="H11" s="124">
        <v>31135</v>
      </c>
      <c r="I11" s="9">
        <f t="shared" si="0"/>
        <v>-50.571519288776003</v>
      </c>
      <c r="J11" s="79">
        <f t="shared" si="2"/>
        <v>12.463222784860797</v>
      </c>
      <c r="K11" s="128"/>
      <c r="L11" s="103"/>
    </row>
    <row r="12" spans="1:12" s="10" customFormat="1" ht="39" customHeight="1" x14ac:dyDescent="0.3">
      <c r="A12" s="7">
        <v>4</v>
      </c>
      <c r="B12" s="11" t="s">
        <v>39</v>
      </c>
      <c r="C12" s="97">
        <v>10710</v>
      </c>
      <c r="D12" s="97">
        <v>10140</v>
      </c>
      <c r="E12" s="104">
        <v>8085</v>
      </c>
      <c r="F12" s="124">
        <v>7800</v>
      </c>
      <c r="G12" s="124">
        <v>4995</v>
      </c>
      <c r="H12" s="124">
        <v>2985</v>
      </c>
      <c r="I12" s="9">
        <f t="shared" si="0"/>
        <v>-40.24024024024024</v>
      </c>
      <c r="J12" s="79">
        <f>+H12/H$15*100</f>
        <v>1.1948842143185958</v>
      </c>
      <c r="K12" s="128"/>
      <c r="L12" s="103"/>
    </row>
    <row r="13" spans="1:12" s="10" customFormat="1" ht="39" customHeight="1" x14ac:dyDescent="0.3">
      <c r="A13" s="7">
        <v>5</v>
      </c>
      <c r="B13" s="11" t="s">
        <v>20</v>
      </c>
      <c r="C13" s="97">
        <v>6400</v>
      </c>
      <c r="D13" s="97">
        <v>7360</v>
      </c>
      <c r="E13" s="104">
        <v>11600</v>
      </c>
      <c r="F13" s="124">
        <v>7320</v>
      </c>
      <c r="G13" s="124">
        <v>5285</v>
      </c>
      <c r="H13" s="124">
        <v>4870</v>
      </c>
      <c r="I13" s="9">
        <f>+(H13-G13)/G13*100</f>
        <v>-7.8524124881740782</v>
      </c>
      <c r="J13" s="79">
        <f t="shared" si="2"/>
        <v>1.949442587514761</v>
      </c>
      <c r="K13" s="128"/>
      <c r="L13" s="103"/>
    </row>
    <row r="14" spans="1:12" s="105" customFormat="1" ht="39" customHeight="1" x14ac:dyDescent="0.3">
      <c r="A14" s="12"/>
      <c r="B14" s="12" t="s">
        <v>14</v>
      </c>
      <c r="C14" s="63">
        <f t="shared" ref="C14:D14" si="3">SUM(C11:C13)</f>
        <v>90340</v>
      </c>
      <c r="D14" s="63">
        <f t="shared" si="3"/>
        <v>101810</v>
      </c>
      <c r="E14" s="63">
        <f>SUM(E11:E13)</f>
        <v>113125</v>
      </c>
      <c r="F14" s="63">
        <f>SUM(F11:F13)</f>
        <v>102330</v>
      </c>
      <c r="G14" s="63">
        <f t="shared" ref="G14:H14" si="4">SUM(G11:G13)</f>
        <v>73270</v>
      </c>
      <c r="H14" s="63">
        <f t="shared" si="4"/>
        <v>38990</v>
      </c>
      <c r="I14" s="62">
        <f t="shared" si="0"/>
        <v>-46.785860515900097</v>
      </c>
      <c r="J14" s="80">
        <f t="shared" si="2"/>
        <v>15.607549586694153</v>
      </c>
      <c r="K14" s="127"/>
      <c r="L14" s="103"/>
    </row>
    <row r="15" spans="1:12" s="105" customFormat="1" ht="39" customHeight="1" x14ac:dyDescent="0.3">
      <c r="A15" s="13"/>
      <c r="B15" s="13" t="s">
        <v>22</v>
      </c>
      <c r="C15" s="98">
        <f t="shared" ref="C15:D15" si="5">+C10+C14</f>
        <v>505830</v>
      </c>
      <c r="D15" s="98">
        <f t="shared" si="5"/>
        <v>428740</v>
      </c>
      <c r="E15" s="98">
        <f>+E10+E14</f>
        <v>407070</v>
      </c>
      <c r="F15" s="98">
        <f>+F10+F14</f>
        <v>410760</v>
      </c>
      <c r="G15" s="98">
        <f t="shared" ref="G15:H15" si="6">+G10+G14</f>
        <v>275830</v>
      </c>
      <c r="H15" s="98">
        <f t="shared" si="6"/>
        <v>249815</v>
      </c>
      <c r="I15" s="61">
        <f>+(H15-G15)/G15*100</f>
        <v>-9.4315339158177132</v>
      </c>
      <c r="J15" s="81">
        <f t="shared" si="2"/>
        <v>100</v>
      </c>
      <c r="K15" s="127"/>
      <c r="L15" s="103"/>
    </row>
    <row r="16" spans="1:12" s="10" customFormat="1" ht="33.75" hidden="1" customHeight="1" x14ac:dyDescent="0.25">
      <c r="A16" s="14"/>
      <c r="B16" s="15" t="s">
        <v>24</v>
      </c>
      <c r="C16" s="16">
        <f>309020+52300</f>
        <v>361320</v>
      </c>
      <c r="D16" s="16">
        <v>404800</v>
      </c>
      <c r="E16" s="16">
        <v>482600</v>
      </c>
      <c r="F16" s="16">
        <v>575200</v>
      </c>
      <c r="G16" s="16"/>
      <c r="H16" s="16"/>
      <c r="I16" s="9" t="e">
        <f t="shared" ref="I16:I17" si="7">+(H16-G16)/G16*100</f>
        <v>#DIV/0!</v>
      </c>
      <c r="J16" s="87"/>
      <c r="K16" s="84"/>
      <c r="L16" s="103">
        <f t="shared" ref="L16:L17" si="8">+G16-K16</f>
        <v>0</v>
      </c>
    </row>
    <row r="17" spans="1:12" s="10" customFormat="1" ht="33.75" hidden="1" customHeight="1" x14ac:dyDescent="0.25">
      <c r="A17" s="17"/>
      <c r="B17" s="18" t="s">
        <v>25</v>
      </c>
      <c r="C17" s="19" t="e">
        <f>+#REF!/C16</f>
        <v>#REF!</v>
      </c>
      <c r="D17" s="19" t="e">
        <f>+#REF!/D16</f>
        <v>#REF!</v>
      </c>
      <c r="E17" s="19" t="e">
        <f>+#REF!/E16</f>
        <v>#REF!</v>
      </c>
      <c r="F17" s="19" t="e">
        <f>+#REF!/F16</f>
        <v>#REF!</v>
      </c>
      <c r="G17" s="19"/>
      <c r="H17" s="19"/>
      <c r="I17" s="9" t="e">
        <f t="shared" si="7"/>
        <v>#DIV/0!</v>
      </c>
      <c r="J17" s="87"/>
      <c r="K17" s="84"/>
      <c r="L17" s="103">
        <f t="shared" si="8"/>
        <v>0</v>
      </c>
    </row>
    <row r="18" spans="1:12" ht="15.75" customHeight="1" x14ac:dyDescent="0.25">
      <c r="A18" s="20" t="s">
        <v>37</v>
      </c>
      <c r="B18" s="21"/>
      <c r="C18" s="21"/>
      <c r="D18" s="21"/>
      <c r="E18" s="21"/>
      <c r="F18" s="21"/>
      <c r="G18" s="22"/>
      <c r="H18" s="23"/>
      <c r="I18" s="23"/>
      <c r="K18" s="84"/>
    </row>
    <row r="19" spans="1:12" ht="15.75" customHeight="1" x14ac:dyDescent="0.25">
      <c r="A19" s="20"/>
      <c r="B19" s="21"/>
      <c r="C19" s="21"/>
      <c r="D19" s="21"/>
      <c r="E19" s="21"/>
      <c r="F19" s="21"/>
      <c r="G19" s="22"/>
      <c r="H19" s="23"/>
      <c r="I19" s="23"/>
    </row>
    <row r="20" spans="1:12" ht="15.75" customHeight="1" x14ac:dyDescent="0.25">
      <c r="A20" s="20"/>
      <c r="B20" s="21"/>
      <c r="C20" s="21"/>
      <c r="D20" s="21"/>
      <c r="E20" s="21"/>
      <c r="F20" s="21"/>
      <c r="G20" s="22"/>
      <c r="H20" s="23"/>
      <c r="I20" s="23"/>
    </row>
    <row r="21" spans="1:12" s="24" customFormat="1" ht="17.399999999999999" x14ac:dyDescent="0.3">
      <c r="A21" s="3" t="s">
        <v>32</v>
      </c>
      <c r="C21" s="21"/>
      <c r="D21" s="21"/>
      <c r="E21" s="21"/>
      <c r="F21" s="21"/>
      <c r="J21" s="88"/>
      <c r="K21" s="88"/>
      <c r="L21" s="72"/>
    </row>
    <row r="22" spans="1:12" ht="13.8" x14ac:dyDescent="0.25">
      <c r="A22" s="143"/>
      <c r="B22" s="140" t="s">
        <v>16</v>
      </c>
      <c r="C22" s="140"/>
      <c r="D22" s="140"/>
      <c r="E22" s="145" t="s">
        <v>17</v>
      </c>
      <c r="F22" s="145"/>
      <c r="G22" s="145"/>
      <c r="H22" s="145"/>
      <c r="I22" s="145"/>
    </row>
    <row r="23" spans="1:12" ht="40.5" customHeight="1" x14ac:dyDescent="0.25">
      <c r="A23" s="144"/>
      <c r="B23" s="25" t="s">
        <v>36</v>
      </c>
      <c r="C23" s="25" t="s">
        <v>12</v>
      </c>
      <c r="D23" s="25" t="s">
        <v>13</v>
      </c>
      <c r="E23" s="26" t="s">
        <v>21</v>
      </c>
      <c r="F23" s="26" t="s">
        <v>40</v>
      </c>
      <c r="G23" s="26" t="s">
        <v>20</v>
      </c>
      <c r="H23" s="26" t="s">
        <v>14</v>
      </c>
      <c r="I23" s="27" t="s">
        <v>15</v>
      </c>
    </row>
    <row r="24" spans="1:12" ht="19.5" hidden="1" customHeight="1" x14ac:dyDescent="0.3">
      <c r="A24" s="28">
        <v>2005</v>
      </c>
      <c r="B24" s="29">
        <v>66710</v>
      </c>
      <c r="C24" s="30">
        <v>63690</v>
      </c>
      <c r="D24" s="30">
        <f>+C24+B24</f>
        <v>130400</v>
      </c>
      <c r="E24" s="31">
        <f>27930+300</f>
        <v>28230</v>
      </c>
      <c r="F24" s="31">
        <v>2730</v>
      </c>
      <c r="G24" s="31">
        <v>1870</v>
      </c>
      <c r="H24" s="31">
        <f>SUM(E24:G24)</f>
        <v>32830</v>
      </c>
      <c r="I24" s="32">
        <f t="shared" ref="I24:I40" si="9">+H24+D24</f>
        <v>163230</v>
      </c>
    </row>
    <row r="25" spans="1:12" ht="19.5" hidden="1" customHeight="1" x14ac:dyDescent="0.3">
      <c r="A25" s="28">
        <v>2006</v>
      </c>
      <c r="B25" s="29">
        <v>94620</v>
      </c>
      <c r="C25" s="30">
        <v>121360</v>
      </c>
      <c r="D25" s="30">
        <f>+C25+B25</f>
        <v>215980</v>
      </c>
      <c r="E25" s="31">
        <f>29420+220</f>
        <v>29640</v>
      </c>
      <c r="F25" s="31">
        <v>3170</v>
      </c>
      <c r="G25" s="31">
        <v>2480</v>
      </c>
      <c r="H25" s="31">
        <f>SUM(E25:G25)</f>
        <v>35290</v>
      </c>
      <c r="I25" s="32">
        <f t="shared" si="9"/>
        <v>251270</v>
      </c>
    </row>
    <row r="26" spans="1:12" ht="19.5" hidden="1" customHeight="1" x14ac:dyDescent="0.3">
      <c r="A26" s="28">
        <v>2006</v>
      </c>
      <c r="B26" s="29">
        <v>94620</v>
      </c>
      <c r="C26" s="30">
        <v>121360</v>
      </c>
      <c r="D26" s="30">
        <f>+C26+B26</f>
        <v>215980</v>
      </c>
      <c r="E26" s="31">
        <v>31470</v>
      </c>
      <c r="F26" s="31">
        <v>1340</v>
      </c>
      <c r="G26" s="31">
        <v>2480</v>
      </c>
      <c r="H26" s="31">
        <f>+G26+F26+E26</f>
        <v>35290</v>
      </c>
      <c r="I26" s="33">
        <f t="shared" si="9"/>
        <v>251270</v>
      </c>
    </row>
    <row r="27" spans="1:12" ht="19.5" hidden="1" customHeight="1" x14ac:dyDescent="0.3">
      <c r="A27" s="28">
        <v>2007</v>
      </c>
      <c r="B27" s="29">
        <v>102560</v>
      </c>
      <c r="C27" s="30">
        <v>150110</v>
      </c>
      <c r="D27" s="30">
        <v>252670</v>
      </c>
      <c r="E27" s="31">
        <v>30200</v>
      </c>
      <c r="F27" s="31">
        <v>4600</v>
      </c>
      <c r="G27" s="31">
        <v>3580</v>
      </c>
      <c r="H27" s="31">
        <f>+G27+F27+E27</f>
        <v>38380</v>
      </c>
      <c r="I27" s="33">
        <f t="shared" si="9"/>
        <v>291050</v>
      </c>
    </row>
    <row r="28" spans="1:12" ht="18.75" hidden="1" customHeight="1" x14ac:dyDescent="0.3">
      <c r="A28" s="34">
        <v>2008</v>
      </c>
      <c r="B28" s="35">
        <v>109310</v>
      </c>
      <c r="C28" s="36">
        <v>165320</v>
      </c>
      <c r="D28" s="36">
        <v>274630</v>
      </c>
      <c r="E28" s="35">
        <v>37170</v>
      </c>
      <c r="F28" s="35">
        <v>5100</v>
      </c>
      <c r="G28" s="35">
        <v>2220</v>
      </c>
      <c r="H28" s="35">
        <f>+G28+F28+E28</f>
        <v>44490</v>
      </c>
      <c r="I28" s="37">
        <f t="shared" si="9"/>
        <v>319120</v>
      </c>
    </row>
    <row r="29" spans="1:12" ht="18.75" hidden="1" customHeight="1" x14ac:dyDescent="0.3">
      <c r="A29" s="38" t="s">
        <v>0</v>
      </c>
      <c r="B29" s="39">
        <v>7460</v>
      </c>
      <c r="C29" s="39">
        <v>15680</v>
      </c>
      <c r="D29" s="39">
        <f t="shared" ref="D29:D40" si="10">+C29+B29</f>
        <v>23140</v>
      </c>
      <c r="E29" s="36">
        <v>2900</v>
      </c>
      <c r="F29" s="36">
        <v>40</v>
      </c>
      <c r="G29" s="36">
        <v>180</v>
      </c>
      <c r="H29" s="35">
        <f t="shared" ref="H29:H40" si="11">SUM(E29:G29)</f>
        <v>3120</v>
      </c>
      <c r="I29" s="36">
        <f t="shared" si="9"/>
        <v>26260</v>
      </c>
    </row>
    <row r="30" spans="1:12" ht="18.75" hidden="1" customHeight="1" x14ac:dyDescent="0.3">
      <c r="A30" s="38" t="s">
        <v>1</v>
      </c>
      <c r="B30" s="39">
        <v>9230</v>
      </c>
      <c r="C30" s="39">
        <v>14740</v>
      </c>
      <c r="D30" s="39">
        <f t="shared" si="10"/>
        <v>23970</v>
      </c>
      <c r="E30" s="36">
        <v>2500</v>
      </c>
      <c r="F30" s="36">
        <v>20</v>
      </c>
      <c r="G30" s="36">
        <v>210</v>
      </c>
      <c r="H30" s="35">
        <f t="shared" si="11"/>
        <v>2730</v>
      </c>
      <c r="I30" s="36">
        <f t="shared" si="9"/>
        <v>26700</v>
      </c>
    </row>
    <row r="31" spans="1:12" ht="18.75" hidden="1" customHeight="1" x14ac:dyDescent="0.3">
      <c r="A31" s="38" t="s">
        <v>2</v>
      </c>
      <c r="B31" s="40">
        <v>10420</v>
      </c>
      <c r="C31" s="40">
        <v>14990</v>
      </c>
      <c r="D31" s="39">
        <f t="shared" si="10"/>
        <v>25410</v>
      </c>
      <c r="E31" s="36">
        <v>1980</v>
      </c>
      <c r="F31" s="36">
        <v>0</v>
      </c>
      <c r="G31" s="36">
        <v>140</v>
      </c>
      <c r="H31" s="35">
        <f t="shared" si="11"/>
        <v>2120</v>
      </c>
      <c r="I31" s="36">
        <f t="shared" si="9"/>
        <v>27530</v>
      </c>
    </row>
    <row r="32" spans="1:12" ht="18.75" hidden="1" customHeight="1" x14ac:dyDescent="0.3">
      <c r="A32" s="34" t="s">
        <v>3</v>
      </c>
      <c r="B32" s="39">
        <v>9460</v>
      </c>
      <c r="C32" s="39">
        <v>14170</v>
      </c>
      <c r="D32" s="39">
        <f t="shared" si="10"/>
        <v>23630</v>
      </c>
      <c r="E32" s="36">
        <v>2380</v>
      </c>
      <c r="F32" s="36">
        <v>0</v>
      </c>
      <c r="G32" s="36">
        <v>70</v>
      </c>
      <c r="H32" s="35">
        <f t="shared" si="11"/>
        <v>2450</v>
      </c>
      <c r="I32" s="36">
        <f t="shared" si="9"/>
        <v>26080</v>
      </c>
    </row>
    <row r="33" spans="1:9" ht="18.75" hidden="1" customHeight="1" x14ac:dyDescent="0.3">
      <c r="A33" s="34" t="s">
        <v>4</v>
      </c>
      <c r="B33" s="39">
        <v>8070</v>
      </c>
      <c r="C33" s="39">
        <v>12190</v>
      </c>
      <c r="D33" s="39">
        <f t="shared" si="10"/>
        <v>20260</v>
      </c>
      <c r="E33" s="36">
        <v>2510</v>
      </c>
      <c r="F33" s="36">
        <v>0</v>
      </c>
      <c r="G33" s="36">
        <v>80</v>
      </c>
      <c r="H33" s="35">
        <f t="shared" si="11"/>
        <v>2590</v>
      </c>
      <c r="I33" s="36">
        <f t="shared" si="9"/>
        <v>22850</v>
      </c>
    </row>
    <row r="34" spans="1:9" ht="18.75" hidden="1" customHeight="1" x14ac:dyDescent="0.3">
      <c r="A34" s="34" t="s">
        <v>11</v>
      </c>
      <c r="B34" s="39">
        <v>7320</v>
      </c>
      <c r="C34" s="39">
        <v>10860</v>
      </c>
      <c r="D34" s="39">
        <f t="shared" si="10"/>
        <v>18180</v>
      </c>
      <c r="E34" s="36">
        <v>2380</v>
      </c>
      <c r="F34" s="36">
        <v>80</v>
      </c>
      <c r="G34" s="36">
        <v>50</v>
      </c>
      <c r="H34" s="35">
        <f t="shared" si="11"/>
        <v>2510</v>
      </c>
      <c r="I34" s="36">
        <f t="shared" si="9"/>
        <v>20690</v>
      </c>
    </row>
    <row r="35" spans="1:9" ht="18.75" hidden="1" customHeight="1" x14ac:dyDescent="0.3">
      <c r="A35" s="34" t="s">
        <v>5</v>
      </c>
      <c r="B35" s="39">
        <v>7480</v>
      </c>
      <c r="C35" s="39">
        <v>10930</v>
      </c>
      <c r="D35" s="39">
        <f t="shared" si="10"/>
        <v>18410</v>
      </c>
      <c r="E35" s="36">
        <v>2830</v>
      </c>
      <c r="F35" s="36">
        <v>360</v>
      </c>
      <c r="G35" s="36">
        <v>490</v>
      </c>
      <c r="H35" s="35">
        <f t="shared" si="11"/>
        <v>3680</v>
      </c>
      <c r="I35" s="36">
        <f t="shared" si="9"/>
        <v>22090</v>
      </c>
    </row>
    <row r="36" spans="1:9" ht="18.75" hidden="1" customHeight="1" x14ac:dyDescent="0.3">
      <c r="A36" s="34" t="s">
        <v>6</v>
      </c>
      <c r="B36" s="39">
        <v>7810</v>
      </c>
      <c r="C36" s="39">
        <v>13120</v>
      </c>
      <c r="D36" s="39">
        <f t="shared" si="10"/>
        <v>20930</v>
      </c>
      <c r="E36" s="36">
        <v>3370</v>
      </c>
      <c r="F36" s="36">
        <v>1070</v>
      </c>
      <c r="G36" s="36">
        <v>680</v>
      </c>
      <c r="H36" s="35">
        <f t="shared" si="11"/>
        <v>5120</v>
      </c>
      <c r="I36" s="36">
        <f t="shared" si="9"/>
        <v>26050</v>
      </c>
    </row>
    <row r="37" spans="1:9" ht="18.75" hidden="1" customHeight="1" x14ac:dyDescent="0.3">
      <c r="A37" s="38" t="s">
        <v>7</v>
      </c>
      <c r="B37" s="39">
        <v>8720</v>
      </c>
      <c r="C37" s="39">
        <v>13240</v>
      </c>
      <c r="D37" s="39">
        <f t="shared" si="10"/>
        <v>21960</v>
      </c>
      <c r="E37" s="36">
        <v>3780</v>
      </c>
      <c r="F37" s="36">
        <v>1560</v>
      </c>
      <c r="G37" s="36">
        <v>270</v>
      </c>
      <c r="H37" s="35">
        <f t="shared" si="11"/>
        <v>5610</v>
      </c>
      <c r="I37" s="36">
        <f t="shared" si="9"/>
        <v>27570</v>
      </c>
    </row>
    <row r="38" spans="1:9" ht="18.75" hidden="1" customHeight="1" x14ac:dyDescent="0.3">
      <c r="A38" s="38" t="s">
        <v>8</v>
      </c>
      <c r="B38" s="39">
        <v>10370</v>
      </c>
      <c r="C38" s="39">
        <v>14820</v>
      </c>
      <c r="D38" s="39">
        <f t="shared" si="10"/>
        <v>25190</v>
      </c>
      <c r="E38" s="36">
        <v>4170</v>
      </c>
      <c r="F38" s="36">
        <v>1370</v>
      </c>
      <c r="G38" s="36">
        <v>20</v>
      </c>
      <c r="H38" s="35">
        <f t="shared" si="11"/>
        <v>5560</v>
      </c>
      <c r="I38" s="36">
        <f t="shared" si="9"/>
        <v>30750</v>
      </c>
    </row>
    <row r="39" spans="1:9" ht="18.75" hidden="1" customHeight="1" x14ac:dyDescent="0.3">
      <c r="A39" s="41" t="s">
        <v>9</v>
      </c>
      <c r="B39" s="42">
        <v>11460</v>
      </c>
      <c r="C39" s="42">
        <v>15270</v>
      </c>
      <c r="D39" s="42">
        <f t="shared" si="10"/>
        <v>26730</v>
      </c>
      <c r="E39" s="43">
        <v>4460</v>
      </c>
      <c r="F39" s="43">
        <v>480</v>
      </c>
      <c r="G39" s="43">
        <v>20</v>
      </c>
      <c r="H39" s="44">
        <f t="shared" si="11"/>
        <v>4960</v>
      </c>
      <c r="I39" s="43">
        <f t="shared" si="9"/>
        <v>31690</v>
      </c>
    </row>
    <row r="40" spans="1:9" ht="18.75" hidden="1" customHeight="1" x14ac:dyDescent="0.3">
      <c r="A40" s="41" t="s">
        <v>10</v>
      </c>
      <c r="B40" s="42">
        <v>11510</v>
      </c>
      <c r="C40" s="42">
        <v>15310</v>
      </c>
      <c r="D40" s="42">
        <f t="shared" si="10"/>
        <v>26820</v>
      </c>
      <c r="E40" s="43">
        <v>3910</v>
      </c>
      <c r="F40" s="43">
        <v>120</v>
      </c>
      <c r="G40" s="43">
        <v>10</v>
      </c>
      <c r="H40" s="44">
        <f t="shared" si="11"/>
        <v>4040</v>
      </c>
      <c r="I40" s="43">
        <f t="shared" si="9"/>
        <v>30860</v>
      </c>
    </row>
    <row r="41" spans="1:9" ht="18.75" hidden="1" customHeight="1" x14ac:dyDescent="0.3">
      <c r="A41" s="34">
        <v>2009</v>
      </c>
      <c r="B41" s="35">
        <f t="shared" ref="B41:H41" si="12">SUM(B42:B53)</f>
        <v>112760</v>
      </c>
      <c r="C41" s="35">
        <f t="shared" si="12"/>
        <v>180410</v>
      </c>
      <c r="D41" s="35">
        <f t="shared" si="12"/>
        <v>293170</v>
      </c>
      <c r="E41" s="35">
        <f t="shared" si="12"/>
        <v>39030</v>
      </c>
      <c r="F41" s="35">
        <f t="shared" si="12"/>
        <v>3980</v>
      </c>
      <c r="G41" s="35">
        <f t="shared" si="12"/>
        <v>3550</v>
      </c>
      <c r="H41" s="35">
        <f t="shared" si="12"/>
        <v>46560</v>
      </c>
      <c r="I41" s="35">
        <f>SUM(I42:I53)</f>
        <v>339730</v>
      </c>
    </row>
    <row r="42" spans="1:9" ht="18.75" hidden="1" customHeight="1" x14ac:dyDescent="0.3">
      <c r="A42" s="41" t="s">
        <v>0</v>
      </c>
      <c r="B42" s="42">
        <v>8120</v>
      </c>
      <c r="C42" s="42">
        <v>15860</v>
      </c>
      <c r="D42" s="42">
        <f t="shared" ref="D42:D53" si="13">+B42+C42</f>
        <v>23980</v>
      </c>
      <c r="E42" s="43">
        <v>3230</v>
      </c>
      <c r="F42" s="43">
        <v>0</v>
      </c>
      <c r="G42" s="43">
        <v>30</v>
      </c>
      <c r="H42" s="44">
        <f t="shared" ref="H42:H53" si="14">SUM(E42:G42)</f>
        <v>3260</v>
      </c>
      <c r="I42" s="43">
        <f t="shared" ref="I42:I53" si="15">+H42+D42</f>
        <v>27240</v>
      </c>
    </row>
    <row r="43" spans="1:9" ht="18.75" hidden="1" customHeight="1" x14ac:dyDescent="0.3">
      <c r="A43" s="41" t="s">
        <v>1</v>
      </c>
      <c r="B43" s="42">
        <v>8480</v>
      </c>
      <c r="C43" s="42">
        <v>16250</v>
      </c>
      <c r="D43" s="42">
        <f t="shared" si="13"/>
        <v>24730</v>
      </c>
      <c r="E43" s="43">
        <v>3350</v>
      </c>
      <c r="F43" s="43">
        <v>0</v>
      </c>
      <c r="G43" s="43">
        <v>30</v>
      </c>
      <c r="H43" s="44">
        <f t="shared" si="14"/>
        <v>3380</v>
      </c>
      <c r="I43" s="43">
        <f t="shared" si="15"/>
        <v>28110</v>
      </c>
    </row>
    <row r="44" spans="1:9" ht="18.75" hidden="1" customHeight="1" x14ac:dyDescent="0.3">
      <c r="A44" s="41" t="s">
        <v>2</v>
      </c>
      <c r="B44" s="42">
        <v>8930</v>
      </c>
      <c r="C44" s="42">
        <v>17420</v>
      </c>
      <c r="D44" s="42">
        <f t="shared" si="13"/>
        <v>26350</v>
      </c>
      <c r="E44" s="43">
        <v>3390</v>
      </c>
      <c r="F44" s="43">
        <v>0</v>
      </c>
      <c r="G44" s="43">
        <v>240</v>
      </c>
      <c r="H44" s="44">
        <f t="shared" si="14"/>
        <v>3630</v>
      </c>
      <c r="I44" s="43">
        <f t="shared" si="15"/>
        <v>29980</v>
      </c>
    </row>
    <row r="45" spans="1:9" ht="18.75" hidden="1" customHeight="1" x14ac:dyDescent="0.3">
      <c r="A45" s="41" t="s">
        <v>3</v>
      </c>
      <c r="B45" s="42">
        <v>9870</v>
      </c>
      <c r="C45" s="42">
        <v>15110</v>
      </c>
      <c r="D45" s="42">
        <f t="shared" si="13"/>
        <v>24980</v>
      </c>
      <c r="E45" s="43">
        <v>2630</v>
      </c>
      <c r="F45" s="43">
        <v>0</v>
      </c>
      <c r="G45" s="43">
        <v>510</v>
      </c>
      <c r="H45" s="44">
        <f t="shared" si="14"/>
        <v>3140</v>
      </c>
      <c r="I45" s="43">
        <f t="shared" si="15"/>
        <v>28120</v>
      </c>
    </row>
    <row r="46" spans="1:9" ht="18.75" hidden="1" customHeight="1" x14ac:dyDescent="0.3">
      <c r="A46" s="41" t="s">
        <v>4</v>
      </c>
      <c r="B46" s="42">
        <v>8640</v>
      </c>
      <c r="C46" s="42">
        <v>13280</v>
      </c>
      <c r="D46" s="42">
        <f t="shared" si="13"/>
        <v>21920</v>
      </c>
      <c r="E46" s="43">
        <v>2380</v>
      </c>
      <c r="F46" s="43">
        <v>0</v>
      </c>
      <c r="G46" s="43">
        <v>580</v>
      </c>
      <c r="H46" s="44">
        <f t="shared" si="14"/>
        <v>2960</v>
      </c>
      <c r="I46" s="43">
        <f t="shared" si="15"/>
        <v>24880</v>
      </c>
    </row>
    <row r="47" spans="1:9" ht="18.75" hidden="1" customHeight="1" x14ac:dyDescent="0.3">
      <c r="A47" s="41" t="s">
        <v>11</v>
      </c>
      <c r="B47" s="42">
        <v>7490</v>
      </c>
      <c r="C47" s="42">
        <v>11640</v>
      </c>
      <c r="D47" s="42">
        <f t="shared" si="13"/>
        <v>19130</v>
      </c>
      <c r="E47" s="43">
        <v>2350</v>
      </c>
      <c r="F47" s="43">
        <v>0</v>
      </c>
      <c r="G47" s="43">
        <v>430</v>
      </c>
      <c r="H47" s="44">
        <f t="shared" si="14"/>
        <v>2780</v>
      </c>
      <c r="I47" s="43">
        <f t="shared" si="15"/>
        <v>21910</v>
      </c>
    </row>
    <row r="48" spans="1:9" ht="18.75" hidden="1" customHeight="1" x14ac:dyDescent="0.3">
      <c r="A48" s="41" t="s">
        <v>5</v>
      </c>
      <c r="B48" s="42">
        <v>8430</v>
      </c>
      <c r="C48" s="42">
        <v>13620</v>
      </c>
      <c r="D48" s="42">
        <f t="shared" si="13"/>
        <v>22050</v>
      </c>
      <c r="E48" s="43">
        <v>3110</v>
      </c>
      <c r="F48" s="43">
        <v>690</v>
      </c>
      <c r="G48" s="43">
        <v>580</v>
      </c>
      <c r="H48" s="44">
        <f t="shared" si="14"/>
        <v>4380</v>
      </c>
      <c r="I48" s="43">
        <f t="shared" si="15"/>
        <v>26430</v>
      </c>
    </row>
    <row r="49" spans="1:9" ht="18.75" hidden="1" customHeight="1" x14ac:dyDescent="0.3">
      <c r="A49" s="41" t="s">
        <v>6</v>
      </c>
      <c r="B49" s="42">
        <v>9510</v>
      </c>
      <c r="C49" s="42">
        <v>15730</v>
      </c>
      <c r="D49" s="42">
        <f t="shared" si="13"/>
        <v>25240</v>
      </c>
      <c r="E49" s="43">
        <v>4040</v>
      </c>
      <c r="F49" s="43">
        <v>1080</v>
      </c>
      <c r="G49" s="43">
        <v>170</v>
      </c>
      <c r="H49" s="44">
        <f t="shared" si="14"/>
        <v>5290</v>
      </c>
      <c r="I49" s="43">
        <f t="shared" si="15"/>
        <v>30530</v>
      </c>
    </row>
    <row r="50" spans="1:9" ht="18.75" hidden="1" customHeight="1" x14ac:dyDescent="0.3">
      <c r="A50" s="41" t="s">
        <v>7</v>
      </c>
      <c r="B50" s="42">
        <v>8770</v>
      </c>
      <c r="C50" s="42">
        <v>14540</v>
      </c>
      <c r="D50" s="42">
        <f t="shared" si="13"/>
        <v>23310</v>
      </c>
      <c r="E50" s="43">
        <v>3530</v>
      </c>
      <c r="F50" s="43">
        <v>1360</v>
      </c>
      <c r="G50" s="43">
        <v>80</v>
      </c>
      <c r="H50" s="44">
        <f t="shared" si="14"/>
        <v>4970</v>
      </c>
      <c r="I50" s="43">
        <f t="shared" si="15"/>
        <v>28280</v>
      </c>
    </row>
    <row r="51" spans="1:9" ht="18.75" hidden="1" customHeight="1" x14ac:dyDescent="0.3">
      <c r="A51" s="41" t="s">
        <v>8</v>
      </c>
      <c r="B51" s="42">
        <v>10890</v>
      </c>
      <c r="C51" s="42">
        <v>15840</v>
      </c>
      <c r="D51" s="42">
        <f t="shared" si="13"/>
        <v>26730</v>
      </c>
      <c r="E51" s="36">
        <v>3350</v>
      </c>
      <c r="F51" s="36">
        <v>300</v>
      </c>
      <c r="G51" s="36">
        <v>250</v>
      </c>
      <c r="H51" s="35">
        <f t="shared" si="14"/>
        <v>3900</v>
      </c>
      <c r="I51" s="36">
        <f t="shared" si="15"/>
        <v>30630</v>
      </c>
    </row>
    <row r="52" spans="1:9" ht="18.75" hidden="1" customHeight="1" x14ac:dyDescent="0.3">
      <c r="A52" s="41" t="s">
        <v>9</v>
      </c>
      <c r="B52" s="42">
        <v>12720</v>
      </c>
      <c r="C52" s="42">
        <v>15340</v>
      </c>
      <c r="D52" s="42">
        <f t="shared" si="13"/>
        <v>28060</v>
      </c>
      <c r="E52" s="36">
        <v>4210</v>
      </c>
      <c r="F52" s="36">
        <v>440</v>
      </c>
      <c r="G52" s="36">
        <v>340</v>
      </c>
      <c r="H52" s="35">
        <f t="shared" si="14"/>
        <v>4990</v>
      </c>
      <c r="I52" s="36">
        <f t="shared" si="15"/>
        <v>33050</v>
      </c>
    </row>
    <row r="53" spans="1:9" ht="18.75" hidden="1" customHeight="1" x14ac:dyDescent="0.3">
      <c r="A53" s="41" t="s">
        <v>10</v>
      </c>
      <c r="B53" s="42">
        <v>10910</v>
      </c>
      <c r="C53" s="42">
        <v>15780</v>
      </c>
      <c r="D53" s="42">
        <f t="shared" si="13"/>
        <v>26690</v>
      </c>
      <c r="E53" s="36">
        <v>3460</v>
      </c>
      <c r="F53" s="36">
        <v>110</v>
      </c>
      <c r="G53" s="36">
        <v>310</v>
      </c>
      <c r="H53" s="35">
        <f t="shared" si="14"/>
        <v>3880</v>
      </c>
      <c r="I53" s="36">
        <f t="shared" si="15"/>
        <v>30570</v>
      </c>
    </row>
    <row r="54" spans="1:9" ht="18.75" hidden="1" customHeight="1" x14ac:dyDescent="0.3">
      <c r="A54" s="38">
        <v>2010</v>
      </c>
      <c r="B54" s="45">
        <f t="shared" ref="B54:H54" si="16">SUM(B55:B66)</f>
        <v>129840</v>
      </c>
      <c r="C54" s="45">
        <f t="shared" si="16"/>
        <v>202420</v>
      </c>
      <c r="D54" s="45">
        <f t="shared" si="16"/>
        <v>332260</v>
      </c>
      <c r="E54" s="45">
        <f t="shared" si="16"/>
        <v>44380</v>
      </c>
      <c r="F54" s="45">
        <f t="shared" si="16"/>
        <v>4550</v>
      </c>
      <c r="G54" s="45">
        <f t="shared" si="16"/>
        <v>3480</v>
      </c>
      <c r="H54" s="45">
        <f t="shared" si="16"/>
        <v>52410</v>
      </c>
      <c r="I54" s="45">
        <f>SUM(I55:I66)</f>
        <v>384670</v>
      </c>
    </row>
    <row r="55" spans="1:9" ht="18.75" hidden="1" customHeight="1" x14ac:dyDescent="0.3">
      <c r="A55" s="46" t="s">
        <v>0</v>
      </c>
      <c r="B55" s="47">
        <v>8180</v>
      </c>
      <c r="C55" s="47">
        <v>16110</v>
      </c>
      <c r="D55" s="47">
        <f t="shared" ref="D55:D66" si="17">SUM(B55:C55)</f>
        <v>24290</v>
      </c>
      <c r="E55" s="40">
        <v>3210</v>
      </c>
      <c r="F55" s="40">
        <v>0</v>
      </c>
      <c r="G55" s="40">
        <v>40</v>
      </c>
      <c r="H55" s="45">
        <f t="shared" ref="H55:H66" si="18">SUM(E55:G55)</f>
        <v>3250</v>
      </c>
      <c r="I55" s="40">
        <f t="shared" ref="I55:I66" si="19">+H55+D55</f>
        <v>27540</v>
      </c>
    </row>
    <row r="56" spans="1:9" ht="18.75" hidden="1" customHeight="1" x14ac:dyDescent="0.3">
      <c r="A56" s="46" t="s">
        <v>1</v>
      </c>
      <c r="B56" s="47">
        <v>9110</v>
      </c>
      <c r="C56" s="47">
        <v>17230</v>
      </c>
      <c r="D56" s="47">
        <f t="shared" si="17"/>
        <v>26340</v>
      </c>
      <c r="E56" s="40">
        <v>3270</v>
      </c>
      <c r="F56" s="40">
        <v>10</v>
      </c>
      <c r="G56" s="40">
        <v>40</v>
      </c>
      <c r="H56" s="45">
        <f t="shared" si="18"/>
        <v>3320</v>
      </c>
      <c r="I56" s="40">
        <f t="shared" si="19"/>
        <v>29660</v>
      </c>
    </row>
    <row r="57" spans="1:9" ht="18.75" hidden="1" customHeight="1" x14ac:dyDescent="0.3">
      <c r="A57" s="46" t="s">
        <v>2</v>
      </c>
      <c r="B57" s="47">
        <v>9940</v>
      </c>
      <c r="C57" s="47">
        <v>17620</v>
      </c>
      <c r="D57" s="47">
        <f t="shared" si="17"/>
        <v>27560</v>
      </c>
      <c r="E57" s="40">
        <v>3720</v>
      </c>
      <c r="F57" s="40">
        <v>10</v>
      </c>
      <c r="G57" s="40">
        <v>30</v>
      </c>
      <c r="H57" s="45">
        <f t="shared" si="18"/>
        <v>3760</v>
      </c>
      <c r="I57" s="40">
        <f t="shared" si="19"/>
        <v>31320</v>
      </c>
    </row>
    <row r="58" spans="1:9" ht="18.75" hidden="1" customHeight="1" x14ac:dyDescent="0.3">
      <c r="A58" s="46" t="s">
        <v>3</v>
      </c>
      <c r="B58" s="47">
        <v>9420</v>
      </c>
      <c r="C58" s="47">
        <v>16560</v>
      </c>
      <c r="D58" s="47">
        <f t="shared" si="17"/>
        <v>25980</v>
      </c>
      <c r="E58" s="40">
        <v>3660</v>
      </c>
      <c r="F58" s="40">
        <v>10</v>
      </c>
      <c r="G58" s="40">
        <v>20</v>
      </c>
      <c r="H58" s="45">
        <f t="shared" si="18"/>
        <v>3690</v>
      </c>
      <c r="I58" s="40">
        <f t="shared" si="19"/>
        <v>29670</v>
      </c>
    </row>
    <row r="59" spans="1:9" ht="18.75" hidden="1" customHeight="1" x14ac:dyDescent="0.3">
      <c r="A59" s="46" t="s">
        <v>4</v>
      </c>
      <c r="B59" s="47">
        <v>11380</v>
      </c>
      <c r="C59" s="47">
        <v>13850</v>
      </c>
      <c r="D59" s="47">
        <f t="shared" si="17"/>
        <v>25230</v>
      </c>
      <c r="E59" s="40">
        <v>2940</v>
      </c>
      <c r="F59" s="40">
        <v>10</v>
      </c>
      <c r="G59" s="40">
        <v>320</v>
      </c>
      <c r="H59" s="45">
        <f t="shared" si="18"/>
        <v>3270</v>
      </c>
      <c r="I59" s="40">
        <f t="shared" si="19"/>
        <v>28500</v>
      </c>
    </row>
    <row r="60" spans="1:9" ht="18.75" hidden="1" customHeight="1" x14ac:dyDescent="0.3">
      <c r="A60" s="46" t="s">
        <v>11</v>
      </c>
      <c r="B60" s="47">
        <v>10740</v>
      </c>
      <c r="C60" s="47">
        <v>16380</v>
      </c>
      <c r="D60" s="47">
        <f t="shared" si="17"/>
        <v>27120</v>
      </c>
      <c r="E60" s="40">
        <v>2850</v>
      </c>
      <c r="F60" s="40">
        <v>20</v>
      </c>
      <c r="G60" s="40">
        <v>440</v>
      </c>
      <c r="H60" s="45">
        <f t="shared" si="18"/>
        <v>3310</v>
      </c>
      <c r="I60" s="40">
        <f t="shared" si="19"/>
        <v>30430</v>
      </c>
    </row>
    <row r="61" spans="1:9" ht="18.75" hidden="1" customHeight="1" x14ac:dyDescent="0.3">
      <c r="A61" s="46" t="s">
        <v>5</v>
      </c>
      <c r="B61" s="47">
        <v>10210</v>
      </c>
      <c r="C61" s="47">
        <v>15970</v>
      </c>
      <c r="D61" s="47">
        <f t="shared" si="17"/>
        <v>26180</v>
      </c>
      <c r="E61" s="40">
        <v>2960</v>
      </c>
      <c r="F61" s="40">
        <v>620</v>
      </c>
      <c r="G61" s="40">
        <v>910</v>
      </c>
      <c r="H61" s="45">
        <f t="shared" si="18"/>
        <v>4490</v>
      </c>
      <c r="I61" s="40">
        <f t="shared" si="19"/>
        <v>30670</v>
      </c>
    </row>
    <row r="62" spans="1:9" ht="18.75" hidden="1" customHeight="1" x14ac:dyDescent="0.3">
      <c r="A62" s="46" t="s">
        <v>6</v>
      </c>
      <c r="B62" s="47">
        <v>10980</v>
      </c>
      <c r="C62" s="47">
        <v>16340</v>
      </c>
      <c r="D62" s="47">
        <f t="shared" si="17"/>
        <v>27320</v>
      </c>
      <c r="E62" s="40">
        <v>4010</v>
      </c>
      <c r="F62" s="40">
        <v>1770</v>
      </c>
      <c r="G62" s="40">
        <v>390</v>
      </c>
      <c r="H62" s="45">
        <f t="shared" si="18"/>
        <v>6170</v>
      </c>
      <c r="I62" s="40">
        <f t="shared" si="19"/>
        <v>33490</v>
      </c>
    </row>
    <row r="63" spans="1:9" ht="18.75" hidden="1" customHeight="1" x14ac:dyDescent="0.3">
      <c r="A63" s="46" t="s">
        <v>7</v>
      </c>
      <c r="B63" s="47">
        <v>11320</v>
      </c>
      <c r="C63" s="47">
        <v>16710</v>
      </c>
      <c r="D63" s="47">
        <f t="shared" si="17"/>
        <v>28030</v>
      </c>
      <c r="E63" s="40">
        <v>3680</v>
      </c>
      <c r="F63" s="40">
        <v>1620</v>
      </c>
      <c r="G63" s="40">
        <v>120</v>
      </c>
      <c r="H63" s="45">
        <f t="shared" si="18"/>
        <v>5420</v>
      </c>
      <c r="I63" s="40">
        <f t="shared" si="19"/>
        <v>33450</v>
      </c>
    </row>
    <row r="64" spans="1:9" ht="18.75" hidden="1" customHeight="1" x14ac:dyDescent="0.3">
      <c r="A64" s="46" t="s">
        <v>8</v>
      </c>
      <c r="B64" s="47">
        <v>11980</v>
      </c>
      <c r="C64" s="47">
        <v>17550</v>
      </c>
      <c r="D64" s="47">
        <f t="shared" si="17"/>
        <v>29530</v>
      </c>
      <c r="E64" s="40">
        <v>4290</v>
      </c>
      <c r="F64" s="40">
        <v>370</v>
      </c>
      <c r="G64" s="40">
        <v>100</v>
      </c>
      <c r="H64" s="45">
        <f t="shared" si="18"/>
        <v>4760</v>
      </c>
      <c r="I64" s="40">
        <f t="shared" si="19"/>
        <v>34290</v>
      </c>
    </row>
    <row r="65" spans="1:9" ht="18.75" hidden="1" customHeight="1" x14ac:dyDescent="0.3">
      <c r="A65" s="46" t="s">
        <v>9</v>
      </c>
      <c r="B65" s="47">
        <v>13370</v>
      </c>
      <c r="C65" s="47">
        <v>18330</v>
      </c>
      <c r="D65" s="47">
        <f t="shared" si="17"/>
        <v>31700</v>
      </c>
      <c r="E65" s="40">
        <v>5130</v>
      </c>
      <c r="F65" s="40">
        <v>30</v>
      </c>
      <c r="G65" s="40">
        <v>450</v>
      </c>
      <c r="H65" s="45">
        <f t="shared" si="18"/>
        <v>5610</v>
      </c>
      <c r="I65" s="40">
        <f t="shared" si="19"/>
        <v>37310</v>
      </c>
    </row>
    <row r="66" spans="1:9" ht="18.75" hidden="1" customHeight="1" x14ac:dyDescent="0.3">
      <c r="A66" s="46" t="s">
        <v>10</v>
      </c>
      <c r="B66" s="47">
        <v>13210</v>
      </c>
      <c r="C66" s="47">
        <v>19770</v>
      </c>
      <c r="D66" s="47">
        <f t="shared" si="17"/>
        <v>32980</v>
      </c>
      <c r="E66" s="40">
        <v>4660</v>
      </c>
      <c r="F66" s="40">
        <v>80</v>
      </c>
      <c r="G66" s="40">
        <v>620</v>
      </c>
      <c r="H66" s="45">
        <f t="shared" si="18"/>
        <v>5360</v>
      </c>
      <c r="I66" s="40">
        <f t="shared" si="19"/>
        <v>38340</v>
      </c>
    </row>
    <row r="67" spans="1:9" ht="18.75" hidden="1" customHeight="1" x14ac:dyDescent="0.3">
      <c r="A67" s="38">
        <v>2011</v>
      </c>
      <c r="B67" s="45">
        <f t="shared" ref="B67:H67" si="20">SUM(B68:B79)</f>
        <v>162920</v>
      </c>
      <c r="C67" s="45">
        <f t="shared" si="20"/>
        <v>222350</v>
      </c>
      <c r="D67" s="45">
        <f t="shared" si="20"/>
        <v>385270</v>
      </c>
      <c r="E67" s="45">
        <f t="shared" si="20"/>
        <v>50050</v>
      </c>
      <c r="F67" s="45">
        <f t="shared" si="20"/>
        <v>5360</v>
      </c>
      <c r="G67" s="45">
        <f t="shared" si="20"/>
        <v>4150</v>
      </c>
      <c r="H67" s="45">
        <f t="shared" si="20"/>
        <v>59560</v>
      </c>
      <c r="I67" s="45">
        <f>SUM(I68:I79)</f>
        <v>444830</v>
      </c>
    </row>
    <row r="68" spans="1:9" ht="18.75" hidden="1" customHeight="1" x14ac:dyDescent="0.3">
      <c r="A68" s="46" t="s">
        <v>0</v>
      </c>
      <c r="B68" s="47">
        <v>10190</v>
      </c>
      <c r="C68" s="47">
        <v>17370</v>
      </c>
      <c r="D68" s="47">
        <f t="shared" ref="D68:D79" si="21">SUM(B68:C68)</f>
        <v>27560</v>
      </c>
      <c r="E68" s="40">
        <v>3220</v>
      </c>
      <c r="F68" s="40">
        <v>0</v>
      </c>
      <c r="G68" s="40">
        <v>90</v>
      </c>
      <c r="H68" s="45">
        <f t="shared" ref="H68:H79" si="22">SUM(E68:G68)</f>
        <v>3310</v>
      </c>
      <c r="I68" s="40">
        <f t="shared" ref="I68:I79" si="23">+H68+D68</f>
        <v>30870</v>
      </c>
    </row>
    <row r="69" spans="1:9" ht="18.75" hidden="1" customHeight="1" x14ac:dyDescent="0.3">
      <c r="A69" s="46" t="s">
        <v>1</v>
      </c>
      <c r="B69" s="47">
        <v>11930</v>
      </c>
      <c r="C69" s="47">
        <v>18780</v>
      </c>
      <c r="D69" s="47">
        <f t="shared" si="21"/>
        <v>30710</v>
      </c>
      <c r="E69" s="40">
        <v>2880</v>
      </c>
      <c r="F69" s="40">
        <v>0</v>
      </c>
      <c r="G69" s="40">
        <v>170</v>
      </c>
      <c r="H69" s="45">
        <f t="shared" si="22"/>
        <v>3050</v>
      </c>
      <c r="I69" s="40">
        <f t="shared" si="23"/>
        <v>33760</v>
      </c>
    </row>
    <row r="70" spans="1:9" ht="18.75" hidden="1" customHeight="1" x14ac:dyDescent="0.3">
      <c r="A70" s="46" t="s">
        <v>2</v>
      </c>
      <c r="B70" s="47">
        <v>13840</v>
      </c>
      <c r="C70" s="47">
        <v>19780</v>
      </c>
      <c r="D70" s="47">
        <f t="shared" si="21"/>
        <v>33620</v>
      </c>
      <c r="E70" s="40">
        <v>3140</v>
      </c>
      <c r="F70" s="40">
        <v>0</v>
      </c>
      <c r="G70" s="40">
        <v>450</v>
      </c>
      <c r="H70" s="45">
        <f t="shared" si="22"/>
        <v>3590</v>
      </c>
      <c r="I70" s="40">
        <f t="shared" si="23"/>
        <v>37210</v>
      </c>
    </row>
    <row r="71" spans="1:9" ht="18.75" hidden="1" customHeight="1" x14ac:dyDescent="0.3">
      <c r="A71" s="46" t="s">
        <v>3</v>
      </c>
      <c r="B71" s="47">
        <v>13520</v>
      </c>
      <c r="C71" s="47">
        <v>20370</v>
      </c>
      <c r="D71" s="47">
        <f t="shared" si="21"/>
        <v>33890</v>
      </c>
      <c r="E71" s="40">
        <v>2950</v>
      </c>
      <c r="F71" s="40">
        <v>10</v>
      </c>
      <c r="G71" s="40">
        <v>180</v>
      </c>
      <c r="H71" s="45">
        <f t="shared" si="22"/>
        <v>3140</v>
      </c>
      <c r="I71" s="40">
        <f t="shared" si="23"/>
        <v>37030</v>
      </c>
    </row>
    <row r="72" spans="1:9" ht="18.75" hidden="1" customHeight="1" x14ac:dyDescent="0.3">
      <c r="A72" s="46" t="s">
        <v>4</v>
      </c>
      <c r="B72" s="47">
        <v>11970</v>
      </c>
      <c r="C72" s="47">
        <v>18190</v>
      </c>
      <c r="D72" s="47">
        <f t="shared" si="21"/>
        <v>30160</v>
      </c>
      <c r="E72" s="40">
        <v>2910</v>
      </c>
      <c r="F72" s="40">
        <v>20</v>
      </c>
      <c r="G72" s="40">
        <v>240</v>
      </c>
      <c r="H72" s="45">
        <f t="shared" si="22"/>
        <v>3170</v>
      </c>
      <c r="I72" s="40">
        <f t="shared" si="23"/>
        <v>33330</v>
      </c>
    </row>
    <row r="73" spans="1:9" ht="18.75" hidden="1" customHeight="1" x14ac:dyDescent="0.3">
      <c r="A73" s="46" t="s">
        <v>11</v>
      </c>
      <c r="B73" s="47">
        <v>13930</v>
      </c>
      <c r="C73" s="47">
        <v>14680</v>
      </c>
      <c r="D73" s="47">
        <f t="shared" si="21"/>
        <v>28610</v>
      </c>
      <c r="E73" s="40">
        <v>3480</v>
      </c>
      <c r="F73" s="40">
        <v>230</v>
      </c>
      <c r="G73" s="40">
        <v>810</v>
      </c>
      <c r="H73" s="45">
        <f t="shared" si="22"/>
        <v>4520</v>
      </c>
      <c r="I73" s="40">
        <f t="shared" si="23"/>
        <v>33130</v>
      </c>
    </row>
    <row r="74" spans="1:9" ht="18.75" hidden="1" customHeight="1" x14ac:dyDescent="0.3">
      <c r="A74" s="46" t="s">
        <v>27</v>
      </c>
      <c r="B74" s="47">
        <v>11750</v>
      </c>
      <c r="C74" s="47">
        <v>15270</v>
      </c>
      <c r="D74" s="47">
        <f t="shared" si="21"/>
        <v>27020</v>
      </c>
      <c r="E74" s="40">
        <v>4380</v>
      </c>
      <c r="F74" s="40">
        <v>1180</v>
      </c>
      <c r="G74" s="40">
        <v>380</v>
      </c>
      <c r="H74" s="45">
        <f t="shared" si="22"/>
        <v>5940</v>
      </c>
      <c r="I74" s="40">
        <f t="shared" si="23"/>
        <v>32960</v>
      </c>
    </row>
    <row r="75" spans="1:9" ht="18.75" hidden="1" customHeight="1" x14ac:dyDescent="0.3">
      <c r="A75" s="46" t="s">
        <v>6</v>
      </c>
      <c r="B75" s="47">
        <v>13940</v>
      </c>
      <c r="C75" s="47">
        <v>18590</v>
      </c>
      <c r="D75" s="47">
        <f t="shared" si="21"/>
        <v>32530</v>
      </c>
      <c r="E75" s="40">
        <v>6070</v>
      </c>
      <c r="F75" s="40">
        <v>1870</v>
      </c>
      <c r="G75" s="40">
        <v>320</v>
      </c>
      <c r="H75" s="45">
        <f t="shared" si="22"/>
        <v>8260</v>
      </c>
      <c r="I75" s="40">
        <f t="shared" si="23"/>
        <v>40790</v>
      </c>
    </row>
    <row r="76" spans="1:9" ht="18.75" hidden="1" customHeight="1" x14ac:dyDescent="0.3">
      <c r="A76" s="46" t="s">
        <v>28</v>
      </c>
      <c r="B76" s="47">
        <v>16130</v>
      </c>
      <c r="C76" s="47">
        <v>19740</v>
      </c>
      <c r="D76" s="47">
        <f t="shared" si="21"/>
        <v>35870</v>
      </c>
      <c r="E76" s="40">
        <v>5010</v>
      </c>
      <c r="F76" s="40">
        <v>1580</v>
      </c>
      <c r="G76" s="40">
        <v>540</v>
      </c>
      <c r="H76" s="45">
        <f t="shared" si="22"/>
        <v>7130</v>
      </c>
      <c r="I76" s="40">
        <f t="shared" si="23"/>
        <v>43000</v>
      </c>
    </row>
    <row r="77" spans="1:9" ht="18.75" hidden="1" customHeight="1" x14ac:dyDescent="0.3">
      <c r="A77" s="46" t="s">
        <v>29</v>
      </c>
      <c r="B77" s="47">
        <v>15270</v>
      </c>
      <c r="C77" s="47">
        <v>19960</v>
      </c>
      <c r="D77" s="47">
        <f t="shared" si="21"/>
        <v>35230</v>
      </c>
      <c r="E77" s="40">
        <v>4970</v>
      </c>
      <c r="F77" s="40">
        <v>210</v>
      </c>
      <c r="G77" s="40">
        <v>210</v>
      </c>
      <c r="H77" s="45">
        <f t="shared" si="22"/>
        <v>5390</v>
      </c>
      <c r="I77" s="40">
        <f t="shared" si="23"/>
        <v>40620</v>
      </c>
    </row>
    <row r="78" spans="1:9" ht="16.5" hidden="1" customHeight="1" x14ac:dyDescent="0.3">
      <c r="A78" s="46" t="s">
        <v>9</v>
      </c>
      <c r="B78" s="47">
        <v>15630</v>
      </c>
      <c r="C78" s="47">
        <v>19580</v>
      </c>
      <c r="D78" s="47">
        <f t="shared" si="21"/>
        <v>35210</v>
      </c>
      <c r="E78" s="40">
        <v>5830</v>
      </c>
      <c r="F78" s="40">
        <v>240</v>
      </c>
      <c r="G78" s="40">
        <v>100</v>
      </c>
      <c r="H78" s="45">
        <f t="shared" si="22"/>
        <v>6170</v>
      </c>
      <c r="I78" s="40">
        <f t="shared" si="23"/>
        <v>41380</v>
      </c>
    </row>
    <row r="79" spans="1:9" ht="15" hidden="1" x14ac:dyDescent="0.3">
      <c r="A79" s="46" t="s">
        <v>31</v>
      </c>
      <c r="B79" s="47">
        <v>14820</v>
      </c>
      <c r="C79" s="47">
        <v>20040</v>
      </c>
      <c r="D79" s="47">
        <f t="shared" si="21"/>
        <v>34860</v>
      </c>
      <c r="E79" s="40">
        <v>5210</v>
      </c>
      <c r="F79" s="40">
        <v>20</v>
      </c>
      <c r="G79" s="40">
        <v>660</v>
      </c>
      <c r="H79" s="45">
        <f t="shared" si="22"/>
        <v>5890</v>
      </c>
      <c r="I79" s="40">
        <f t="shared" si="23"/>
        <v>40750</v>
      </c>
    </row>
    <row r="80" spans="1:9" ht="18.75" hidden="1" customHeight="1" x14ac:dyDescent="0.3">
      <c r="A80" s="38">
        <v>2012</v>
      </c>
      <c r="B80" s="45">
        <f t="shared" ref="B80:G80" si="24">SUM(B81:B92)</f>
        <v>159680</v>
      </c>
      <c r="C80" s="45">
        <f t="shared" si="24"/>
        <v>257540</v>
      </c>
      <c r="D80" s="45">
        <f t="shared" si="24"/>
        <v>417220</v>
      </c>
      <c r="E80" s="45">
        <f t="shared" si="24"/>
        <v>58680</v>
      </c>
      <c r="F80" s="45">
        <f t="shared" si="24"/>
        <v>6960</v>
      </c>
      <c r="G80" s="45">
        <f t="shared" si="24"/>
        <v>3310</v>
      </c>
      <c r="H80" s="45">
        <f>SUM(H81:H92)</f>
        <v>68950</v>
      </c>
      <c r="I80" s="45">
        <f>SUM(I81:I92)</f>
        <v>486170</v>
      </c>
    </row>
    <row r="81" spans="1:99" ht="18.75" hidden="1" customHeight="1" x14ac:dyDescent="0.3">
      <c r="A81" s="46" t="s">
        <v>0</v>
      </c>
      <c r="B81" s="47">
        <v>13920</v>
      </c>
      <c r="C81" s="47">
        <v>19640</v>
      </c>
      <c r="D81" s="47">
        <f t="shared" ref="D81:D92" si="25">SUM(B81:C81)</f>
        <v>33560</v>
      </c>
      <c r="E81" s="45">
        <v>3810</v>
      </c>
      <c r="F81" s="45">
        <v>10</v>
      </c>
      <c r="G81" s="45">
        <v>120</v>
      </c>
      <c r="H81" s="45">
        <f t="shared" ref="H81:H92" si="26">SUM(E81:G81)</f>
        <v>3940</v>
      </c>
      <c r="I81" s="40">
        <f t="shared" ref="I81:I92" si="27">+H81+D81</f>
        <v>37500</v>
      </c>
    </row>
    <row r="82" spans="1:99" ht="18.75" hidden="1" customHeight="1" x14ac:dyDescent="0.3">
      <c r="A82" s="46" t="s">
        <v>1</v>
      </c>
      <c r="B82" s="47">
        <v>9630</v>
      </c>
      <c r="C82" s="47">
        <v>17750</v>
      </c>
      <c r="D82" s="47">
        <f t="shared" si="25"/>
        <v>27380</v>
      </c>
      <c r="E82" s="45">
        <v>3390</v>
      </c>
      <c r="F82" s="45">
        <v>20</v>
      </c>
      <c r="G82" s="45">
        <v>140</v>
      </c>
      <c r="H82" s="45">
        <f t="shared" si="26"/>
        <v>3550</v>
      </c>
      <c r="I82" s="40">
        <f t="shared" si="27"/>
        <v>30930</v>
      </c>
    </row>
    <row r="83" spans="1:99" ht="18.75" hidden="1" customHeight="1" x14ac:dyDescent="0.3">
      <c r="A83" s="46" t="s">
        <v>2</v>
      </c>
      <c r="B83" s="47">
        <v>14240</v>
      </c>
      <c r="C83" s="47">
        <v>21150</v>
      </c>
      <c r="D83" s="47">
        <f t="shared" si="25"/>
        <v>35390</v>
      </c>
      <c r="E83" s="45">
        <v>3730</v>
      </c>
      <c r="F83" s="45">
        <v>30</v>
      </c>
      <c r="G83" s="45">
        <v>410</v>
      </c>
      <c r="H83" s="45">
        <f t="shared" si="26"/>
        <v>4170</v>
      </c>
      <c r="I83" s="40">
        <f t="shared" si="27"/>
        <v>39560</v>
      </c>
    </row>
    <row r="84" spans="1:99" ht="18.75" hidden="1" customHeight="1" x14ac:dyDescent="0.3">
      <c r="A84" s="46" t="s">
        <v>3</v>
      </c>
      <c r="B84" s="47">
        <v>15620</v>
      </c>
      <c r="C84" s="47">
        <v>21890</v>
      </c>
      <c r="D84" s="47">
        <f t="shared" si="25"/>
        <v>37510</v>
      </c>
      <c r="E84" s="45">
        <v>4090</v>
      </c>
      <c r="F84" s="45">
        <v>30</v>
      </c>
      <c r="G84" s="45">
        <v>390</v>
      </c>
      <c r="H84" s="45">
        <f t="shared" si="26"/>
        <v>4510</v>
      </c>
      <c r="I84" s="40">
        <f t="shared" si="27"/>
        <v>42020</v>
      </c>
    </row>
    <row r="85" spans="1:99" ht="18.75" hidden="1" customHeight="1" x14ac:dyDescent="0.3">
      <c r="A85" s="46" t="s">
        <v>4</v>
      </c>
      <c r="B85" s="47">
        <v>12940</v>
      </c>
      <c r="C85" s="47">
        <v>21380</v>
      </c>
      <c r="D85" s="47">
        <f t="shared" si="25"/>
        <v>34320</v>
      </c>
      <c r="E85" s="45">
        <v>3900</v>
      </c>
      <c r="F85" s="45">
        <v>20</v>
      </c>
      <c r="G85" s="45">
        <v>320</v>
      </c>
      <c r="H85" s="45">
        <f t="shared" si="26"/>
        <v>4240</v>
      </c>
      <c r="I85" s="40">
        <f t="shared" si="27"/>
        <v>38560</v>
      </c>
    </row>
    <row r="86" spans="1:99" ht="18.75" hidden="1" customHeight="1" x14ac:dyDescent="0.3">
      <c r="A86" s="46" t="s">
        <v>11</v>
      </c>
      <c r="B86" s="47">
        <v>11640</v>
      </c>
      <c r="C86" s="47">
        <v>19730</v>
      </c>
      <c r="D86" s="47">
        <f>SUM(B86:C86)</f>
        <v>31370</v>
      </c>
      <c r="E86" s="45">
        <v>4340</v>
      </c>
      <c r="F86" s="45">
        <v>890</v>
      </c>
      <c r="G86" s="45">
        <v>620</v>
      </c>
      <c r="H86" s="45">
        <f t="shared" si="26"/>
        <v>5850</v>
      </c>
      <c r="I86" s="40">
        <f t="shared" si="27"/>
        <v>37220</v>
      </c>
    </row>
    <row r="87" spans="1:99" ht="18.75" hidden="1" customHeight="1" x14ac:dyDescent="0.3">
      <c r="A87" s="46" t="s">
        <v>5</v>
      </c>
      <c r="B87" s="47">
        <v>11430</v>
      </c>
      <c r="C87" s="47">
        <v>20990</v>
      </c>
      <c r="D87" s="47">
        <f>SUM(B87:C87)</f>
        <v>32420</v>
      </c>
      <c r="E87" s="45">
        <v>8150</v>
      </c>
      <c r="F87" s="45">
        <v>3140</v>
      </c>
      <c r="G87" s="45">
        <v>330</v>
      </c>
      <c r="H87" s="45">
        <f t="shared" si="26"/>
        <v>11620</v>
      </c>
      <c r="I87" s="40">
        <f t="shared" si="27"/>
        <v>44040</v>
      </c>
    </row>
    <row r="88" spans="1:99" ht="18.75" hidden="1" customHeight="1" x14ac:dyDescent="0.3">
      <c r="A88" s="46" t="s">
        <v>6</v>
      </c>
      <c r="B88" s="47">
        <v>10520</v>
      </c>
      <c r="C88" s="47">
        <v>22940</v>
      </c>
      <c r="D88" s="47">
        <f>SUM(B88:C88)</f>
        <v>33460</v>
      </c>
      <c r="E88" s="45">
        <v>9980</v>
      </c>
      <c r="F88" s="45">
        <v>2570</v>
      </c>
      <c r="G88" s="45">
        <v>190</v>
      </c>
      <c r="H88" s="45">
        <f t="shared" si="26"/>
        <v>12740</v>
      </c>
      <c r="I88" s="40">
        <f t="shared" si="27"/>
        <v>46200</v>
      </c>
    </row>
    <row r="89" spans="1:99" s="48" customFormat="1" ht="18.75" hidden="1" customHeight="1" x14ac:dyDescent="0.3">
      <c r="A89" s="46" t="s">
        <v>7</v>
      </c>
      <c r="B89" s="47">
        <v>12890</v>
      </c>
      <c r="C89" s="47">
        <v>22790</v>
      </c>
      <c r="D89" s="47">
        <f t="shared" si="25"/>
        <v>35680</v>
      </c>
      <c r="E89" s="45">
        <v>6530</v>
      </c>
      <c r="F89" s="45">
        <v>230</v>
      </c>
      <c r="G89" s="45">
        <v>410</v>
      </c>
      <c r="H89" s="45">
        <f t="shared" si="26"/>
        <v>7170</v>
      </c>
      <c r="I89" s="40">
        <f t="shared" si="27"/>
        <v>42850</v>
      </c>
      <c r="J89" s="86"/>
      <c r="K89" s="86"/>
      <c r="L89" s="73"/>
    </row>
    <row r="90" spans="1:99" s="48" customFormat="1" ht="18.75" hidden="1" customHeight="1" x14ac:dyDescent="0.3">
      <c r="A90" s="46" t="s">
        <v>8</v>
      </c>
      <c r="B90" s="47">
        <v>16670</v>
      </c>
      <c r="C90" s="47">
        <v>21760</v>
      </c>
      <c r="D90" s="47">
        <f t="shared" si="25"/>
        <v>38430</v>
      </c>
      <c r="E90" s="45">
        <v>4060</v>
      </c>
      <c r="F90" s="45">
        <v>10</v>
      </c>
      <c r="G90" s="45">
        <v>60</v>
      </c>
      <c r="H90" s="45">
        <f t="shared" si="26"/>
        <v>4130</v>
      </c>
      <c r="I90" s="40">
        <f t="shared" si="27"/>
        <v>42560</v>
      </c>
      <c r="J90" s="86"/>
      <c r="K90" s="86"/>
      <c r="L90" s="73"/>
    </row>
    <row r="91" spans="1:99" s="48" customFormat="1" ht="18.75" hidden="1" customHeight="1" x14ac:dyDescent="0.3">
      <c r="A91" s="46" t="s">
        <v>9</v>
      </c>
      <c r="B91" s="47">
        <v>14840</v>
      </c>
      <c r="C91" s="47">
        <v>25880</v>
      </c>
      <c r="D91" s="47">
        <f t="shared" si="25"/>
        <v>40720</v>
      </c>
      <c r="E91" s="45">
        <v>3580</v>
      </c>
      <c r="F91" s="45">
        <v>0</v>
      </c>
      <c r="G91" s="45">
        <v>180</v>
      </c>
      <c r="H91" s="45">
        <f t="shared" si="26"/>
        <v>3760</v>
      </c>
      <c r="I91" s="40">
        <f t="shared" si="27"/>
        <v>44480</v>
      </c>
      <c r="J91" s="86"/>
      <c r="K91" s="86"/>
      <c r="L91" s="73"/>
    </row>
    <row r="92" spans="1:99" s="48" customFormat="1" ht="18.75" hidden="1" customHeight="1" x14ac:dyDescent="0.3">
      <c r="A92" s="46" t="s">
        <v>10</v>
      </c>
      <c r="B92" s="47">
        <v>15340</v>
      </c>
      <c r="C92" s="47">
        <v>21640</v>
      </c>
      <c r="D92" s="47">
        <f t="shared" si="25"/>
        <v>36980</v>
      </c>
      <c r="E92" s="45">
        <v>3120</v>
      </c>
      <c r="F92" s="45">
        <v>10</v>
      </c>
      <c r="G92" s="45">
        <v>140</v>
      </c>
      <c r="H92" s="45">
        <f t="shared" si="26"/>
        <v>3270</v>
      </c>
      <c r="I92" s="40">
        <f t="shared" si="27"/>
        <v>40250</v>
      </c>
      <c r="J92" s="86"/>
      <c r="K92" s="86"/>
      <c r="L92" s="73"/>
    </row>
    <row r="93" spans="1:99" s="48" customFormat="1" ht="18.75" hidden="1" customHeight="1" x14ac:dyDescent="0.3">
      <c r="A93" s="38">
        <v>2013</v>
      </c>
      <c r="B93" s="45">
        <f t="shared" ref="B93:I93" si="28">SUM(B94:B105)</f>
        <v>177950</v>
      </c>
      <c r="C93" s="45">
        <f t="shared" si="28"/>
        <v>267980</v>
      </c>
      <c r="D93" s="45">
        <f t="shared" si="28"/>
        <v>445930</v>
      </c>
      <c r="E93" s="45">
        <f t="shared" si="28"/>
        <v>55020</v>
      </c>
      <c r="F93" s="45">
        <f t="shared" si="28"/>
        <v>7460</v>
      </c>
      <c r="G93" s="45">
        <f t="shared" si="28"/>
        <v>4430</v>
      </c>
      <c r="H93" s="45">
        <f t="shared" si="28"/>
        <v>66910</v>
      </c>
      <c r="I93" s="45">
        <f t="shared" si="28"/>
        <v>512840</v>
      </c>
      <c r="J93" s="86"/>
      <c r="K93" s="86"/>
      <c r="L93" s="7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48" customFormat="1" ht="18.75" hidden="1" customHeight="1" x14ac:dyDescent="0.3">
      <c r="A94" s="46" t="s">
        <v>0</v>
      </c>
      <c r="B94" s="47">
        <v>16460</v>
      </c>
      <c r="C94" s="47">
        <v>21980</v>
      </c>
      <c r="D94" s="47">
        <f t="shared" ref="D94:D101" si="29">SUM(B94:C94)</f>
        <v>38440</v>
      </c>
      <c r="E94" s="45">
        <v>3230</v>
      </c>
      <c r="F94" s="45">
        <v>30</v>
      </c>
      <c r="G94" s="45">
        <v>470</v>
      </c>
      <c r="H94" s="45">
        <f t="shared" ref="H94:H105" si="30">SUM(E94:G94)</f>
        <v>3730</v>
      </c>
      <c r="I94" s="40">
        <f t="shared" ref="I94:I105" si="31">+H94+D94</f>
        <v>42170</v>
      </c>
      <c r="J94" s="86"/>
      <c r="K94" s="86"/>
      <c r="L94" s="7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48" customFormat="1" ht="18.75" hidden="1" customHeight="1" x14ac:dyDescent="0.3">
      <c r="A95" s="46" t="s">
        <v>1</v>
      </c>
      <c r="B95" s="47">
        <v>12850</v>
      </c>
      <c r="C95" s="47">
        <v>19970</v>
      </c>
      <c r="D95" s="47">
        <f t="shared" si="29"/>
        <v>32820</v>
      </c>
      <c r="E95" s="45">
        <v>2820</v>
      </c>
      <c r="F95" s="45">
        <v>40</v>
      </c>
      <c r="G95" s="45">
        <v>110</v>
      </c>
      <c r="H95" s="45">
        <f t="shared" si="30"/>
        <v>2970</v>
      </c>
      <c r="I95" s="40">
        <f t="shared" si="31"/>
        <v>35790</v>
      </c>
      <c r="J95" s="86"/>
      <c r="K95" s="86"/>
      <c r="L95" s="7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48" customFormat="1" ht="18.75" hidden="1" customHeight="1" x14ac:dyDescent="0.3">
      <c r="A96" s="46" t="s">
        <v>2</v>
      </c>
      <c r="B96" s="47">
        <v>15120</v>
      </c>
      <c r="C96" s="47">
        <v>24530</v>
      </c>
      <c r="D96" s="47">
        <f t="shared" si="29"/>
        <v>39650</v>
      </c>
      <c r="E96" s="45">
        <v>2790</v>
      </c>
      <c r="F96" s="45">
        <v>40</v>
      </c>
      <c r="G96" s="45">
        <v>230</v>
      </c>
      <c r="H96" s="45">
        <f t="shared" si="30"/>
        <v>3060</v>
      </c>
      <c r="I96" s="40">
        <f t="shared" si="31"/>
        <v>42710</v>
      </c>
      <c r="J96" s="86"/>
      <c r="K96" s="86"/>
      <c r="L96" s="7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48" customFormat="1" ht="18.75" hidden="1" customHeight="1" x14ac:dyDescent="0.3">
      <c r="A97" s="46" t="s">
        <v>3</v>
      </c>
      <c r="B97" s="47">
        <v>14760</v>
      </c>
      <c r="C97" s="47">
        <v>24210</v>
      </c>
      <c r="D97" s="47">
        <f t="shared" si="29"/>
        <v>38970</v>
      </c>
      <c r="E97" s="45">
        <v>2910</v>
      </c>
      <c r="F97" s="45">
        <v>40</v>
      </c>
      <c r="G97" s="45">
        <v>810</v>
      </c>
      <c r="H97" s="45">
        <f t="shared" si="30"/>
        <v>3760</v>
      </c>
      <c r="I97" s="40">
        <f t="shared" si="31"/>
        <v>42730</v>
      </c>
      <c r="J97" s="86"/>
      <c r="K97" s="86"/>
      <c r="L97" s="7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48" customFormat="1" ht="18.75" hidden="1" customHeight="1" x14ac:dyDescent="0.3">
      <c r="A98" s="46" t="s">
        <v>4</v>
      </c>
      <c r="B98" s="47">
        <v>10820</v>
      </c>
      <c r="C98" s="47">
        <v>19890</v>
      </c>
      <c r="D98" s="47">
        <f t="shared" si="29"/>
        <v>30710</v>
      </c>
      <c r="E98" s="45">
        <v>2840</v>
      </c>
      <c r="F98" s="45">
        <v>60</v>
      </c>
      <c r="G98" s="45">
        <v>280</v>
      </c>
      <c r="H98" s="45">
        <f t="shared" si="30"/>
        <v>3180</v>
      </c>
      <c r="I98" s="40">
        <f t="shared" si="31"/>
        <v>33890</v>
      </c>
      <c r="J98" s="86"/>
      <c r="K98" s="86"/>
      <c r="L98" s="7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48" customFormat="1" ht="18.75" hidden="1" customHeight="1" x14ac:dyDescent="0.3">
      <c r="A99" s="46" t="s">
        <v>11</v>
      </c>
      <c r="B99" s="47">
        <v>11660</v>
      </c>
      <c r="C99" s="47">
        <v>18380</v>
      </c>
      <c r="D99" s="47">
        <f>SUM(B99:C99)</f>
        <v>30040</v>
      </c>
      <c r="E99" s="45">
        <v>3090</v>
      </c>
      <c r="F99" s="45">
        <v>190</v>
      </c>
      <c r="G99" s="45">
        <v>360</v>
      </c>
      <c r="H99" s="45">
        <f t="shared" si="30"/>
        <v>3640</v>
      </c>
      <c r="I99" s="40">
        <f t="shared" si="31"/>
        <v>33680</v>
      </c>
      <c r="J99" s="86"/>
      <c r="K99" s="86"/>
      <c r="L99" s="7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48" customFormat="1" ht="18.75" hidden="1" customHeight="1" x14ac:dyDescent="0.3">
      <c r="A100" s="46" t="s">
        <v>5</v>
      </c>
      <c r="B100" s="47">
        <v>14210</v>
      </c>
      <c r="C100" s="47">
        <v>22620</v>
      </c>
      <c r="D100" s="47">
        <f>SUM(B100:C100)</f>
        <v>36830</v>
      </c>
      <c r="E100" s="45">
        <v>3680</v>
      </c>
      <c r="F100" s="45">
        <v>1080</v>
      </c>
      <c r="G100" s="45">
        <v>230</v>
      </c>
      <c r="H100" s="45">
        <f t="shared" si="30"/>
        <v>4990</v>
      </c>
      <c r="I100" s="40">
        <f t="shared" si="31"/>
        <v>41820</v>
      </c>
      <c r="J100" s="86"/>
      <c r="K100" s="86"/>
      <c r="L100" s="7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48" customFormat="1" ht="18.75" hidden="1" customHeight="1" x14ac:dyDescent="0.3">
      <c r="A101" s="46" t="s">
        <v>6</v>
      </c>
      <c r="B101" s="47">
        <v>15920</v>
      </c>
      <c r="C101" s="47">
        <v>23960</v>
      </c>
      <c r="D101" s="47">
        <f t="shared" si="29"/>
        <v>39880</v>
      </c>
      <c r="E101" s="45">
        <v>8140</v>
      </c>
      <c r="F101" s="45">
        <v>3360</v>
      </c>
      <c r="G101" s="45">
        <v>340</v>
      </c>
      <c r="H101" s="45">
        <f t="shared" si="30"/>
        <v>11840</v>
      </c>
      <c r="I101" s="40">
        <f t="shared" si="31"/>
        <v>51720</v>
      </c>
      <c r="J101" s="86"/>
      <c r="K101" s="86"/>
      <c r="L101" s="7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48" customFormat="1" ht="18.75" hidden="1" customHeight="1" x14ac:dyDescent="0.3">
      <c r="A102" s="46" t="s">
        <v>7</v>
      </c>
      <c r="B102" s="47">
        <v>16410</v>
      </c>
      <c r="C102" s="47">
        <v>24230</v>
      </c>
      <c r="D102" s="47">
        <f>SUM(B102:C102)</f>
        <v>40640</v>
      </c>
      <c r="E102" s="45">
        <v>7880</v>
      </c>
      <c r="F102" s="45">
        <v>1760</v>
      </c>
      <c r="G102" s="45">
        <v>210</v>
      </c>
      <c r="H102" s="45">
        <f t="shared" si="30"/>
        <v>9850</v>
      </c>
      <c r="I102" s="40">
        <f t="shared" si="31"/>
        <v>50490</v>
      </c>
      <c r="J102" s="86"/>
      <c r="K102" s="86"/>
      <c r="L102" s="7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48" customFormat="1" ht="18.75" hidden="1" customHeight="1" x14ac:dyDescent="0.3">
      <c r="A103" s="46" t="s">
        <v>8</v>
      </c>
      <c r="B103" s="47">
        <v>15460</v>
      </c>
      <c r="C103" s="47">
        <v>23850</v>
      </c>
      <c r="D103" s="47">
        <f>SUM(B103:C103)</f>
        <v>39310</v>
      </c>
      <c r="E103" s="45">
        <v>6060</v>
      </c>
      <c r="F103" s="45">
        <v>750</v>
      </c>
      <c r="G103" s="45">
        <v>180</v>
      </c>
      <c r="H103" s="45">
        <f t="shared" si="30"/>
        <v>6990</v>
      </c>
      <c r="I103" s="40">
        <f t="shared" si="31"/>
        <v>46300</v>
      </c>
      <c r="J103" s="86"/>
      <c r="K103" s="86"/>
      <c r="L103" s="7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48" customFormat="1" ht="18.75" hidden="1" customHeight="1" x14ac:dyDescent="0.3">
      <c r="A104" s="46" t="s">
        <v>9</v>
      </c>
      <c r="B104" s="47">
        <v>16790</v>
      </c>
      <c r="C104" s="47">
        <v>21620</v>
      </c>
      <c r="D104" s="47">
        <f>SUM(B104:C104)</f>
        <v>38410</v>
      </c>
      <c r="E104" s="45">
        <v>5350</v>
      </c>
      <c r="F104" s="45">
        <v>60</v>
      </c>
      <c r="G104" s="45">
        <v>400</v>
      </c>
      <c r="H104" s="45">
        <f t="shared" si="30"/>
        <v>5810</v>
      </c>
      <c r="I104" s="40">
        <f t="shared" si="31"/>
        <v>44220</v>
      </c>
      <c r="J104" s="86"/>
      <c r="K104" s="86"/>
      <c r="L104" s="7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48" customFormat="1" ht="18.75" hidden="1" customHeight="1" x14ac:dyDescent="0.3">
      <c r="A105" s="46" t="s">
        <v>10</v>
      </c>
      <c r="B105" s="47">
        <v>17490</v>
      </c>
      <c r="C105" s="47">
        <v>22740</v>
      </c>
      <c r="D105" s="47">
        <f>SUM(B105:C105)</f>
        <v>40230</v>
      </c>
      <c r="E105" s="45">
        <v>6230</v>
      </c>
      <c r="F105" s="45">
        <v>50</v>
      </c>
      <c r="G105" s="45">
        <v>810</v>
      </c>
      <c r="H105" s="45">
        <f t="shared" si="30"/>
        <v>7090</v>
      </c>
      <c r="I105" s="40">
        <f t="shared" si="31"/>
        <v>47320</v>
      </c>
      <c r="J105" s="86"/>
      <c r="K105" s="86"/>
      <c r="L105" s="7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hidden="1" customHeight="1" x14ac:dyDescent="0.3">
      <c r="A106" s="38">
        <v>2014</v>
      </c>
      <c r="B106" s="45">
        <f t="shared" ref="B106:I106" si="32">SUM(B107:B118)</f>
        <v>180450</v>
      </c>
      <c r="C106" s="45">
        <f t="shared" si="32"/>
        <v>278850</v>
      </c>
      <c r="D106" s="45">
        <f t="shared" si="32"/>
        <v>459300</v>
      </c>
      <c r="E106" s="45">
        <f t="shared" si="32"/>
        <v>68820</v>
      </c>
      <c r="F106" s="45">
        <f t="shared" si="32"/>
        <v>1780</v>
      </c>
      <c r="G106" s="45">
        <f t="shared" si="32"/>
        <v>5150</v>
      </c>
      <c r="H106" s="45">
        <f t="shared" si="32"/>
        <v>75750</v>
      </c>
      <c r="I106" s="45">
        <f t="shared" si="32"/>
        <v>535050</v>
      </c>
    </row>
    <row r="107" spans="1:99" ht="17.25" hidden="1" customHeight="1" x14ac:dyDescent="0.3">
      <c r="A107" s="41" t="s">
        <v>0</v>
      </c>
      <c r="B107" s="42">
        <v>14250</v>
      </c>
      <c r="C107" s="42">
        <v>21990</v>
      </c>
      <c r="D107" s="43">
        <f>SUM(B107:C107)</f>
        <v>36240</v>
      </c>
      <c r="E107" s="35">
        <v>5470</v>
      </c>
      <c r="F107" s="35">
        <v>60</v>
      </c>
      <c r="G107" s="35">
        <v>60</v>
      </c>
      <c r="H107" s="35">
        <f t="shared" ref="H107:H118" si="33">SUM(E107:G107)</f>
        <v>5590</v>
      </c>
      <c r="I107" s="36">
        <f t="shared" ref="I107:I118" si="34">+H107+D107</f>
        <v>41830</v>
      </c>
    </row>
    <row r="108" spans="1:99" ht="17.25" hidden="1" customHeight="1" x14ac:dyDescent="0.3">
      <c r="A108" s="41" t="s">
        <v>1</v>
      </c>
      <c r="B108" s="42">
        <v>14690</v>
      </c>
      <c r="C108" s="42">
        <v>24700</v>
      </c>
      <c r="D108" s="43">
        <f>SUM(B108:C108)</f>
        <v>39390</v>
      </c>
      <c r="E108" s="35">
        <v>5690</v>
      </c>
      <c r="F108" s="35">
        <v>50</v>
      </c>
      <c r="G108" s="35">
        <v>390</v>
      </c>
      <c r="H108" s="35">
        <f t="shared" si="33"/>
        <v>6130</v>
      </c>
      <c r="I108" s="36">
        <f t="shared" si="34"/>
        <v>45520</v>
      </c>
    </row>
    <row r="109" spans="1:99" ht="17.25" hidden="1" customHeight="1" x14ac:dyDescent="0.3">
      <c r="A109" s="41" t="s">
        <v>2</v>
      </c>
      <c r="B109" s="42">
        <v>16550</v>
      </c>
      <c r="C109" s="42">
        <v>25590</v>
      </c>
      <c r="D109" s="43">
        <f>SUM(B109:C109)</f>
        <v>42140</v>
      </c>
      <c r="E109" s="35">
        <v>6440</v>
      </c>
      <c r="F109" s="35">
        <v>50</v>
      </c>
      <c r="G109" s="35">
        <v>670</v>
      </c>
      <c r="H109" s="35">
        <f t="shared" si="33"/>
        <v>7160</v>
      </c>
      <c r="I109" s="36">
        <f t="shared" si="34"/>
        <v>49300</v>
      </c>
    </row>
    <row r="110" spans="1:99" ht="17.25" hidden="1" customHeight="1" x14ac:dyDescent="0.3">
      <c r="A110" s="41" t="s">
        <v>3</v>
      </c>
      <c r="B110" s="39">
        <v>16080</v>
      </c>
      <c r="C110" s="39">
        <v>25540</v>
      </c>
      <c r="D110" s="43">
        <f>SUM(B110:C110)</f>
        <v>41620</v>
      </c>
      <c r="E110" s="35">
        <v>6480</v>
      </c>
      <c r="F110" s="35">
        <v>40</v>
      </c>
      <c r="G110" s="35">
        <v>450</v>
      </c>
      <c r="H110" s="35">
        <f t="shared" si="33"/>
        <v>6970</v>
      </c>
      <c r="I110" s="36">
        <f t="shared" si="34"/>
        <v>48590</v>
      </c>
    </row>
    <row r="111" spans="1:99" ht="17.25" hidden="1" customHeight="1" x14ac:dyDescent="0.3">
      <c r="A111" s="41" t="s">
        <v>4</v>
      </c>
      <c r="B111" s="39">
        <v>12730</v>
      </c>
      <c r="C111" s="39">
        <v>20240</v>
      </c>
      <c r="D111" s="43">
        <f>SUM(B111:C111)</f>
        <v>32970</v>
      </c>
      <c r="E111" s="35">
        <v>5210</v>
      </c>
      <c r="F111" s="35">
        <v>40</v>
      </c>
      <c r="G111" s="35">
        <v>190</v>
      </c>
      <c r="H111" s="35">
        <f t="shared" si="33"/>
        <v>5440</v>
      </c>
      <c r="I111" s="36">
        <f t="shared" si="34"/>
        <v>38410</v>
      </c>
    </row>
    <row r="112" spans="1:99" ht="17.25" hidden="1" customHeight="1" x14ac:dyDescent="0.3">
      <c r="A112" s="41" t="s">
        <v>33</v>
      </c>
      <c r="B112" s="39">
        <v>11350</v>
      </c>
      <c r="C112" s="39">
        <v>18040</v>
      </c>
      <c r="D112" s="43">
        <v>29390</v>
      </c>
      <c r="E112" s="35">
        <v>5180</v>
      </c>
      <c r="F112" s="35">
        <v>30</v>
      </c>
      <c r="G112" s="35">
        <v>500</v>
      </c>
      <c r="H112" s="35">
        <f t="shared" si="33"/>
        <v>5710</v>
      </c>
      <c r="I112" s="37">
        <f t="shared" si="34"/>
        <v>35100</v>
      </c>
    </row>
    <row r="113" spans="1:12" ht="17.25" hidden="1" customHeight="1" x14ac:dyDescent="0.3">
      <c r="A113" s="41" t="s">
        <v>34</v>
      </c>
      <c r="B113" s="39">
        <v>14460</v>
      </c>
      <c r="C113" s="39">
        <v>21820</v>
      </c>
      <c r="D113" s="43">
        <f>SUM(B113:C113)</f>
        <v>36280</v>
      </c>
      <c r="E113" s="35">
        <v>4760</v>
      </c>
      <c r="F113" s="35">
        <v>390</v>
      </c>
      <c r="G113" s="35">
        <v>610</v>
      </c>
      <c r="H113" s="35">
        <f t="shared" si="33"/>
        <v>5760</v>
      </c>
      <c r="I113" s="37">
        <f t="shared" si="34"/>
        <v>42040</v>
      </c>
    </row>
    <row r="114" spans="1:12" ht="17.25" hidden="1" customHeight="1" x14ac:dyDescent="0.3">
      <c r="A114" s="41" t="s">
        <v>6</v>
      </c>
      <c r="B114" s="39">
        <v>14830</v>
      </c>
      <c r="C114" s="39">
        <v>25240</v>
      </c>
      <c r="D114" s="43">
        <f>SUM(B114:C114)</f>
        <v>40070</v>
      </c>
      <c r="E114" s="35">
        <v>6070</v>
      </c>
      <c r="F114" s="35">
        <v>140</v>
      </c>
      <c r="G114" s="35">
        <v>350</v>
      </c>
      <c r="H114" s="35">
        <f t="shared" si="33"/>
        <v>6560</v>
      </c>
      <c r="I114" s="37">
        <f t="shared" si="34"/>
        <v>46630</v>
      </c>
    </row>
    <row r="115" spans="1:12" ht="17.25" hidden="1" customHeight="1" x14ac:dyDescent="0.3">
      <c r="A115" s="41" t="s">
        <v>7</v>
      </c>
      <c r="B115" s="39">
        <v>15470</v>
      </c>
      <c r="C115" s="39">
        <v>26340</v>
      </c>
      <c r="D115" s="43">
        <f>SUM(B115:C115)</f>
        <v>41810</v>
      </c>
      <c r="E115" s="35">
        <v>6310</v>
      </c>
      <c r="F115" s="35">
        <v>670</v>
      </c>
      <c r="G115" s="35">
        <v>720</v>
      </c>
      <c r="H115" s="35">
        <f t="shared" si="33"/>
        <v>7700</v>
      </c>
      <c r="I115" s="37">
        <f t="shared" si="34"/>
        <v>49510</v>
      </c>
    </row>
    <row r="116" spans="1:12" ht="17.25" hidden="1" customHeight="1" x14ac:dyDescent="0.3">
      <c r="A116" s="46" t="s">
        <v>8</v>
      </c>
      <c r="B116" s="40">
        <v>15360</v>
      </c>
      <c r="C116" s="40">
        <v>24020</v>
      </c>
      <c r="D116" s="47">
        <f>SUM(B116:C116)</f>
        <v>39380</v>
      </c>
      <c r="E116" s="45">
        <v>5860</v>
      </c>
      <c r="F116" s="45">
        <v>230</v>
      </c>
      <c r="G116" s="45">
        <v>160</v>
      </c>
      <c r="H116" s="45">
        <f t="shared" si="33"/>
        <v>6250</v>
      </c>
      <c r="I116" s="37">
        <f t="shared" si="34"/>
        <v>45630</v>
      </c>
    </row>
    <row r="117" spans="1:12" ht="15" hidden="1" x14ac:dyDescent="0.3">
      <c r="A117" s="46" t="s">
        <v>9</v>
      </c>
      <c r="B117" s="40">
        <v>17020</v>
      </c>
      <c r="C117" s="40">
        <v>23220</v>
      </c>
      <c r="D117" s="47">
        <v>40240</v>
      </c>
      <c r="E117" s="45">
        <v>5840</v>
      </c>
      <c r="F117" s="45">
        <v>40</v>
      </c>
      <c r="G117" s="45">
        <v>230</v>
      </c>
      <c r="H117" s="45">
        <f t="shared" si="33"/>
        <v>6110</v>
      </c>
      <c r="I117" s="37">
        <f t="shared" si="34"/>
        <v>46350</v>
      </c>
    </row>
    <row r="118" spans="1:12" ht="15" hidden="1" x14ac:dyDescent="0.3">
      <c r="A118" s="46" t="s">
        <v>10</v>
      </c>
      <c r="B118" s="40">
        <f>D118-C118</f>
        <v>17660</v>
      </c>
      <c r="C118" s="40">
        <v>22110</v>
      </c>
      <c r="D118" s="47">
        <v>39770</v>
      </c>
      <c r="E118" s="45">
        <v>5510</v>
      </c>
      <c r="F118" s="45">
        <v>40</v>
      </c>
      <c r="G118" s="45">
        <v>820</v>
      </c>
      <c r="H118" s="45">
        <f t="shared" si="33"/>
        <v>6370</v>
      </c>
      <c r="I118" s="37">
        <f t="shared" si="34"/>
        <v>46140</v>
      </c>
    </row>
    <row r="119" spans="1:12" s="114" customFormat="1" ht="18.75" customHeight="1" x14ac:dyDescent="0.3">
      <c r="A119" s="99">
        <v>2015</v>
      </c>
      <c r="B119" s="111">
        <f>SUM(B120:B131)</f>
        <v>183870</v>
      </c>
      <c r="C119" s="111">
        <f t="shared" ref="C119:H119" si="35">SUM(C120:C131)</f>
        <v>269020</v>
      </c>
      <c r="D119" s="111">
        <f>SUM(D120:D131)</f>
        <v>452890</v>
      </c>
      <c r="E119" s="111">
        <f>SUM(E120:E131)</f>
        <v>57060</v>
      </c>
      <c r="F119" s="111">
        <f>SUM(F120:F131)</f>
        <v>3150</v>
      </c>
      <c r="G119" s="111">
        <f t="shared" si="35"/>
        <v>7090</v>
      </c>
      <c r="H119" s="111">
        <f t="shared" si="35"/>
        <v>67300</v>
      </c>
      <c r="I119" s="111">
        <f>SUM(I120:I131)</f>
        <v>520190</v>
      </c>
      <c r="J119" s="112"/>
      <c r="K119" s="112"/>
      <c r="L119" s="113"/>
    </row>
    <row r="120" spans="1:12" s="117" customFormat="1" ht="15" hidden="1" x14ac:dyDescent="0.3">
      <c r="A120" s="41" t="s">
        <v>0</v>
      </c>
      <c r="B120" s="42">
        <v>13930</v>
      </c>
      <c r="C120" s="42">
        <v>21310</v>
      </c>
      <c r="D120" s="43">
        <f>SUM(B120:C120)</f>
        <v>35240</v>
      </c>
      <c r="E120" s="35">
        <v>3880</v>
      </c>
      <c r="F120" s="35">
        <v>70</v>
      </c>
      <c r="G120" s="35">
        <v>230</v>
      </c>
      <c r="H120" s="35">
        <f t="shared" ref="H120:H131" si="36">SUM(E120:G120)</f>
        <v>4180</v>
      </c>
      <c r="I120" s="36">
        <f t="shared" ref="I120:I131" si="37">+D120+H120</f>
        <v>39420</v>
      </c>
      <c r="J120" s="115"/>
      <c r="K120" s="115"/>
      <c r="L120" s="116"/>
    </row>
    <row r="121" spans="1:12" s="117" customFormat="1" ht="15" hidden="1" x14ac:dyDescent="0.3">
      <c r="A121" s="46" t="s">
        <v>1</v>
      </c>
      <c r="B121" s="118">
        <v>15450</v>
      </c>
      <c r="C121" s="118">
        <v>24410</v>
      </c>
      <c r="D121" s="43">
        <f t="shared" ref="D121:D140" si="38">SUM(B121:C121)</f>
        <v>39860</v>
      </c>
      <c r="E121" s="118">
        <v>4870</v>
      </c>
      <c r="F121" s="118">
        <v>50</v>
      </c>
      <c r="G121" s="118">
        <v>100</v>
      </c>
      <c r="H121" s="35">
        <f t="shared" si="36"/>
        <v>5020</v>
      </c>
      <c r="I121" s="36">
        <f t="shared" si="37"/>
        <v>44880</v>
      </c>
      <c r="J121" s="115"/>
      <c r="K121" s="115"/>
      <c r="L121" s="116"/>
    </row>
    <row r="122" spans="1:12" s="117" customFormat="1" ht="15" hidden="1" x14ac:dyDescent="0.3">
      <c r="A122" s="41" t="s">
        <v>2</v>
      </c>
      <c r="B122" s="42">
        <v>16630</v>
      </c>
      <c r="C122" s="42">
        <v>26250</v>
      </c>
      <c r="D122" s="43">
        <f t="shared" si="38"/>
        <v>42880</v>
      </c>
      <c r="E122" s="35">
        <v>4060</v>
      </c>
      <c r="F122" s="35">
        <v>60</v>
      </c>
      <c r="G122" s="35">
        <v>200</v>
      </c>
      <c r="H122" s="35">
        <f t="shared" si="36"/>
        <v>4320</v>
      </c>
      <c r="I122" s="36">
        <f t="shared" si="37"/>
        <v>47200</v>
      </c>
      <c r="J122" s="119"/>
      <c r="K122" s="119"/>
      <c r="L122" s="116"/>
    </row>
    <row r="123" spans="1:12" s="117" customFormat="1" ht="18.75" hidden="1" customHeight="1" x14ac:dyDescent="0.3">
      <c r="A123" s="41" t="s">
        <v>3</v>
      </c>
      <c r="B123" s="39">
        <v>16800</v>
      </c>
      <c r="C123" s="39">
        <v>25730</v>
      </c>
      <c r="D123" s="43">
        <f t="shared" si="38"/>
        <v>42530</v>
      </c>
      <c r="E123" s="35">
        <v>4130</v>
      </c>
      <c r="F123" s="35">
        <v>90</v>
      </c>
      <c r="G123" s="35">
        <v>60</v>
      </c>
      <c r="H123" s="35">
        <f t="shared" si="36"/>
        <v>4280</v>
      </c>
      <c r="I123" s="36">
        <f t="shared" si="37"/>
        <v>46810</v>
      </c>
      <c r="J123" s="115"/>
      <c r="K123" s="115"/>
      <c r="L123" s="116"/>
    </row>
    <row r="124" spans="1:12" s="117" customFormat="1" ht="15" hidden="1" x14ac:dyDescent="0.3">
      <c r="A124" s="41" t="s">
        <v>4</v>
      </c>
      <c r="B124" s="39">
        <v>14340</v>
      </c>
      <c r="C124" s="39">
        <v>22390</v>
      </c>
      <c r="D124" s="43">
        <f>SUM(B124:C124)</f>
        <v>36730</v>
      </c>
      <c r="E124" s="35">
        <v>4530</v>
      </c>
      <c r="F124" s="35">
        <v>70</v>
      </c>
      <c r="G124" s="35">
        <v>240</v>
      </c>
      <c r="H124" s="35">
        <f t="shared" si="36"/>
        <v>4840</v>
      </c>
      <c r="I124" s="36">
        <f t="shared" si="37"/>
        <v>41570</v>
      </c>
      <c r="J124" s="115"/>
      <c r="K124" s="115"/>
      <c r="L124" s="116"/>
    </row>
    <row r="125" spans="1:12" s="117" customFormat="1" ht="15" hidden="1" x14ac:dyDescent="0.3">
      <c r="A125" s="41" t="s">
        <v>11</v>
      </c>
      <c r="B125" s="39">
        <v>12460</v>
      </c>
      <c r="C125" s="39">
        <v>18620</v>
      </c>
      <c r="D125" s="43">
        <f t="shared" si="38"/>
        <v>31080</v>
      </c>
      <c r="E125" s="35">
        <v>4380</v>
      </c>
      <c r="F125" s="35">
        <v>50</v>
      </c>
      <c r="G125" s="35">
        <v>610</v>
      </c>
      <c r="H125" s="35">
        <f t="shared" si="36"/>
        <v>5040</v>
      </c>
      <c r="I125" s="36">
        <f t="shared" si="37"/>
        <v>36120</v>
      </c>
      <c r="J125" s="115"/>
      <c r="K125" s="115"/>
      <c r="L125" s="116"/>
    </row>
    <row r="126" spans="1:12" s="117" customFormat="1" ht="15" hidden="1" x14ac:dyDescent="0.3">
      <c r="A126" s="41" t="s">
        <v>5</v>
      </c>
      <c r="B126" s="39">
        <v>14280</v>
      </c>
      <c r="C126" s="39">
        <v>18360</v>
      </c>
      <c r="D126" s="43">
        <f t="shared" si="38"/>
        <v>32640</v>
      </c>
      <c r="E126" s="35">
        <v>4630</v>
      </c>
      <c r="F126" s="35">
        <v>70</v>
      </c>
      <c r="G126" s="35">
        <v>2020</v>
      </c>
      <c r="H126" s="35">
        <f t="shared" si="36"/>
        <v>6720</v>
      </c>
      <c r="I126" s="36">
        <f t="shared" si="37"/>
        <v>39360</v>
      </c>
      <c r="J126" s="115"/>
      <c r="K126" s="115"/>
      <c r="L126" s="116"/>
    </row>
    <row r="127" spans="1:12" s="117" customFormat="1" ht="15" hidden="1" x14ac:dyDescent="0.3">
      <c r="A127" s="41" t="s">
        <v>6</v>
      </c>
      <c r="B127" s="39">
        <v>14940</v>
      </c>
      <c r="C127" s="39">
        <v>20870</v>
      </c>
      <c r="D127" s="43">
        <f t="shared" si="38"/>
        <v>35810</v>
      </c>
      <c r="E127" s="35">
        <v>5600</v>
      </c>
      <c r="F127" s="35">
        <v>540</v>
      </c>
      <c r="G127" s="35">
        <v>1170</v>
      </c>
      <c r="H127" s="35">
        <f t="shared" si="36"/>
        <v>7310</v>
      </c>
      <c r="I127" s="36">
        <f t="shared" si="37"/>
        <v>43120</v>
      </c>
      <c r="J127" s="115"/>
      <c r="K127" s="115"/>
      <c r="L127" s="116"/>
    </row>
    <row r="128" spans="1:12" s="117" customFormat="1" ht="15" hidden="1" x14ac:dyDescent="0.3">
      <c r="A128" s="41" t="s">
        <v>7</v>
      </c>
      <c r="B128" s="39">
        <v>15390</v>
      </c>
      <c r="C128" s="39">
        <v>22230</v>
      </c>
      <c r="D128" s="43">
        <f t="shared" si="38"/>
        <v>37620</v>
      </c>
      <c r="E128" s="35">
        <v>6580</v>
      </c>
      <c r="F128" s="35">
        <v>1680</v>
      </c>
      <c r="G128" s="35">
        <v>250</v>
      </c>
      <c r="H128" s="35">
        <f t="shared" si="36"/>
        <v>8510</v>
      </c>
      <c r="I128" s="36">
        <f t="shared" si="37"/>
        <v>46130</v>
      </c>
      <c r="J128" s="115"/>
      <c r="K128" s="115"/>
      <c r="L128" s="116"/>
    </row>
    <row r="129" spans="1:16" s="117" customFormat="1" ht="15" hidden="1" x14ac:dyDescent="0.3">
      <c r="A129" s="41" t="s">
        <v>8</v>
      </c>
      <c r="B129" s="40">
        <v>17260</v>
      </c>
      <c r="C129" s="40">
        <v>22680</v>
      </c>
      <c r="D129" s="43">
        <f t="shared" si="38"/>
        <v>39940</v>
      </c>
      <c r="E129" s="45">
        <v>5890</v>
      </c>
      <c r="F129" s="45">
        <v>260</v>
      </c>
      <c r="G129" s="45">
        <v>330</v>
      </c>
      <c r="H129" s="35">
        <f t="shared" si="36"/>
        <v>6480</v>
      </c>
      <c r="I129" s="36">
        <f t="shared" si="37"/>
        <v>46420</v>
      </c>
      <c r="J129" s="115"/>
      <c r="K129" s="115"/>
      <c r="L129" s="116"/>
    </row>
    <row r="130" spans="1:16" s="117" customFormat="1" ht="15" hidden="1" x14ac:dyDescent="0.3">
      <c r="A130" s="41" t="s">
        <v>9</v>
      </c>
      <c r="B130" s="40">
        <v>16370</v>
      </c>
      <c r="C130" s="40">
        <v>23350</v>
      </c>
      <c r="D130" s="43">
        <f t="shared" si="38"/>
        <v>39720</v>
      </c>
      <c r="E130" s="45">
        <v>4990</v>
      </c>
      <c r="F130" s="45">
        <v>120</v>
      </c>
      <c r="G130" s="45">
        <v>340</v>
      </c>
      <c r="H130" s="35">
        <f t="shared" si="36"/>
        <v>5450</v>
      </c>
      <c r="I130" s="36">
        <f t="shared" si="37"/>
        <v>45170</v>
      </c>
      <c r="J130" s="115"/>
      <c r="K130" s="115"/>
      <c r="L130" s="116"/>
    </row>
    <row r="131" spans="1:16" s="117" customFormat="1" ht="15" hidden="1" x14ac:dyDescent="0.3">
      <c r="A131" s="41" t="s">
        <v>10</v>
      </c>
      <c r="B131" s="40">
        <v>16020</v>
      </c>
      <c r="C131" s="40">
        <v>22820</v>
      </c>
      <c r="D131" s="43">
        <f t="shared" si="38"/>
        <v>38840</v>
      </c>
      <c r="E131" s="120">
        <v>3520</v>
      </c>
      <c r="F131" s="120">
        <v>90</v>
      </c>
      <c r="G131" s="120">
        <v>1540</v>
      </c>
      <c r="H131" s="35">
        <f t="shared" si="36"/>
        <v>5150</v>
      </c>
      <c r="I131" s="36">
        <f t="shared" si="37"/>
        <v>43990</v>
      </c>
      <c r="J131" s="115"/>
      <c r="K131" s="115"/>
      <c r="L131" s="116"/>
    </row>
    <row r="132" spans="1:16" s="101" customFormat="1" ht="18.75" customHeight="1" x14ac:dyDescent="0.3">
      <c r="A132" s="99">
        <v>2016</v>
      </c>
      <c r="B132" s="100">
        <f>SUM(B133:B144)</f>
        <v>182830</v>
      </c>
      <c r="C132" s="100">
        <f t="shared" ref="C132:I132" si="39">SUM(C133:C144)</f>
        <v>274160</v>
      </c>
      <c r="D132" s="100">
        <f t="shared" si="39"/>
        <v>456990</v>
      </c>
      <c r="E132" s="100">
        <f t="shared" si="39"/>
        <v>58410</v>
      </c>
      <c r="F132" s="100">
        <f>SUM(F133:F144)</f>
        <v>9490</v>
      </c>
      <c r="G132" s="100">
        <f t="shared" si="39"/>
        <v>6030</v>
      </c>
      <c r="H132" s="100">
        <f t="shared" si="39"/>
        <v>73930</v>
      </c>
      <c r="I132" s="100">
        <f t="shared" si="39"/>
        <v>530920</v>
      </c>
      <c r="J132" s="89"/>
      <c r="K132" s="89"/>
      <c r="L132" s="89"/>
    </row>
    <row r="133" spans="1:16" s="52" customFormat="1" ht="17.25" hidden="1" customHeight="1" x14ac:dyDescent="0.3">
      <c r="A133" s="53" t="s">
        <v>0</v>
      </c>
      <c r="B133" s="54">
        <v>12910</v>
      </c>
      <c r="C133" s="54">
        <v>22950</v>
      </c>
      <c r="D133" s="55">
        <f t="shared" si="38"/>
        <v>35860</v>
      </c>
      <c r="E133" s="56">
        <v>3180</v>
      </c>
      <c r="F133" s="56">
        <v>70</v>
      </c>
      <c r="G133" s="56">
        <v>1120</v>
      </c>
      <c r="H133" s="57">
        <f t="shared" ref="H133:H144" si="40">SUM(E133:G133)</f>
        <v>4370</v>
      </c>
      <c r="I133" s="57">
        <f t="shared" ref="I133:I144" si="41">+D133+H133</f>
        <v>40230</v>
      </c>
      <c r="J133" s="90"/>
      <c r="K133" s="90"/>
      <c r="L133" s="74"/>
    </row>
    <row r="134" spans="1:16" s="52" customFormat="1" ht="17.25" hidden="1" customHeight="1" x14ac:dyDescent="0.3">
      <c r="A134" s="53" t="s">
        <v>1</v>
      </c>
      <c r="B134" s="54">
        <v>14950</v>
      </c>
      <c r="C134" s="54">
        <v>24780</v>
      </c>
      <c r="D134" s="58">
        <f t="shared" si="38"/>
        <v>39730</v>
      </c>
      <c r="E134" s="56">
        <v>3030</v>
      </c>
      <c r="F134" s="56">
        <v>70</v>
      </c>
      <c r="G134" s="56">
        <v>50</v>
      </c>
      <c r="H134" s="57">
        <f t="shared" si="40"/>
        <v>3150</v>
      </c>
      <c r="I134" s="57">
        <f t="shared" si="41"/>
        <v>42880</v>
      </c>
      <c r="J134" s="91"/>
      <c r="K134" s="91"/>
      <c r="L134" s="74"/>
      <c r="N134" s="51"/>
      <c r="O134" s="51"/>
      <c r="P134" s="51"/>
    </row>
    <row r="135" spans="1:16" s="52" customFormat="1" ht="17.25" hidden="1" customHeight="1" x14ac:dyDescent="0.3">
      <c r="A135" s="53" t="s">
        <v>2</v>
      </c>
      <c r="B135" s="54">
        <v>15290</v>
      </c>
      <c r="C135" s="54">
        <v>24130</v>
      </c>
      <c r="D135" s="58">
        <f t="shared" si="38"/>
        <v>39420</v>
      </c>
      <c r="E135" s="56">
        <v>3000</v>
      </c>
      <c r="F135" s="56">
        <v>70</v>
      </c>
      <c r="G135" s="56">
        <v>20</v>
      </c>
      <c r="H135" s="57">
        <f t="shared" si="40"/>
        <v>3090</v>
      </c>
      <c r="I135" s="57">
        <f t="shared" si="41"/>
        <v>42510</v>
      </c>
      <c r="J135" s="91"/>
      <c r="K135" s="91"/>
      <c r="L135" s="74"/>
      <c r="N135" s="51"/>
      <c r="O135" s="51"/>
      <c r="P135" s="51"/>
    </row>
    <row r="136" spans="1:16" s="52" customFormat="1" ht="17.25" hidden="1" customHeight="1" x14ac:dyDescent="0.3">
      <c r="A136" s="53" t="s">
        <v>3</v>
      </c>
      <c r="B136" s="54">
        <v>13630</v>
      </c>
      <c r="C136" s="54">
        <v>22380</v>
      </c>
      <c r="D136" s="58">
        <f t="shared" si="38"/>
        <v>36010</v>
      </c>
      <c r="E136" s="56">
        <v>3090</v>
      </c>
      <c r="F136" s="56">
        <v>60</v>
      </c>
      <c r="G136" s="56">
        <v>140</v>
      </c>
      <c r="H136" s="57">
        <f t="shared" si="40"/>
        <v>3290</v>
      </c>
      <c r="I136" s="57">
        <f t="shared" si="41"/>
        <v>39300</v>
      </c>
      <c r="J136" s="91"/>
      <c r="K136" s="91"/>
      <c r="L136" s="74"/>
      <c r="N136" s="51"/>
      <c r="O136" s="51"/>
      <c r="P136" s="51"/>
    </row>
    <row r="137" spans="1:16" s="52" customFormat="1" ht="17.25" hidden="1" customHeight="1" x14ac:dyDescent="0.3">
      <c r="A137" s="53" t="s">
        <v>4</v>
      </c>
      <c r="B137" s="54">
        <v>12610</v>
      </c>
      <c r="C137" s="54">
        <v>19680</v>
      </c>
      <c r="D137" s="58">
        <f t="shared" si="38"/>
        <v>32290</v>
      </c>
      <c r="E137" s="56">
        <v>2870</v>
      </c>
      <c r="F137" s="56">
        <v>130</v>
      </c>
      <c r="G137" s="56">
        <v>390</v>
      </c>
      <c r="H137" s="57">
        <f t="shared" si="40"/>
        <v>3390</v>
      </c>
      <c r="I137" s="57">
        <f t="shared" si="41"/>
        <v>35680</v>
      </c>
      <c r="J137" s="91"/>
      <c r="K137" s="91"/>
      <c r="L137" s="74"/>
      <c r="N137" s="51"/>
      <c r="O137" s="51"/>
      <c r="P137" s="51"/>
    </row>
    <row r="138" spans="1:16" s="52" customFormat="1" ht="17.25" hidden="1" customHeight="1" x14ac:dyDescent="0.3">
      <c r="A138" s="53" t="s">
        <v>11</v>
      </c>
      <c r="B138" s="54">
        <v>13700</v>
      </c>
      <c r="C138" s="54">
        <v>20470</v>
      </c>
      <c r="D138" s="58">
        <f t="shared" si="38"/>
        <v>34170</v>
      </c>
      <c r="E138" s="56">
        <v>3390</v>
      </c>
      <c r="F138" s="56">
        <v>260</v>
      </c>
      <c r="G138" s="56">
        <v>840</v>
      </c>
      <c r="H138" s="57">
        <f t="shared" si="40"/>
        <v>4490</v>
      </c>
      <c r="I138" s="57">
        <f t="shared" si="41"/>
        <v>38660</v>
      </c>
      <c r="J138" s="91"/>
      <c r="K138" s="91"/>
      <c r="L138" s="74"/>
      <c r="N138" s="51"/>
      <c r="O138" s="51"/>
      <c r="P138" s="51"/>
    </row>
    <row r="139" spans="1:16" s="52" customFormat="1" ht="17.25" hidden="1" customHeight="1" x14ac:dyDescent="0.3">
      <c r="A139" s="53" t="s">
        <v>5</v>
      </c>
      <c r="B139" s="54">
        <v>15710</v>
      </c>
      <c r="C139" s="54">
        <v>20180</v>
      </c>
      <c r="D139" s="54">
        <f t="shared" si="38"/>
        <v>35890</v>
      </c>
      <c r="E139" s="54">
        <v>3630</v>
      </c>
      <c r="F139" s="54">
        <v>710</v>
      </c>
      <c r="G139" s="54">
        <v>780</v>
      </c>
      <c r="H139" s="54">
        <f t="shared" si="40"/>
        <v>5120</v>
      </c>
      <c r="I139" s="54">
        <f t="shared" si="41"/>
        <v>41010</v>
      </c>
      <c r="J139" s="91"/>
      <c r="K139" s="91"/>
      <c r="L139" s="74"/>
      <c r="N139" s="51"/>
      <c r="O139" s="51"/>
      <c r="P139" s="51"/>
    </row>
    <row r="140" spans="1:16" s="52" customFormat="1" ht="17.25" hidden="1" customHeight="1" x14ac:dyDescent="0.3">
      <c r="A140" s="59" t="s">
        <v>6</v>
      </c>
      <c r="B140" s="54">
        <v>15950</v>
      </c>
      <c r="C140" s="54">
        <v>22100</v>
      </c>
      <c r="D140" s="54">
        <f t="shared" si="38"/>
        <v>38050</v>
      </c>
      <c r="E140" s="54">
        <v>6040</v>
      </c>
      <c r="F140" s="54">
        <v>1810</v>
      </c>
      <c r="G140" s="54">
        <v>300</v>
      </c>
      <c r="H140" s="54">
        <f t="shared" si="40"/>
        <v>8150</v>
      </c>
      <c r="I140" s="54">
        <f t="shared" si="41"/>
        <v>46200</v>
      </c>
      <c r="J140" s="91"/>
      <c r="K140" s="91"/>
      <c r="L140" s="74"/>
      <c r="N140" s="51"/>
      <c r="O140" s="51"/>
      <c r="P140" s="51"/>
    </row>
    <row r="141" spans="1:16" s="52" customFormat="1" ht="17.25" hidden="1" customHeight="1" x14ac:dyDescent="0.3">
      <c r="A141" s="53" t="s">
        <v>7</v>
      </c>
      <c r="B141" s="54">
        <v>16340</v>
      </c>
      <c r="C141" s="54">
        <v>24010</v>
      </c>
      <c r="D141" s="54">
        <f>SUM(B141:C141)</f>
        <v>40350</v>
      </c>
      <c r="E141" s="54">
        <v>10930</v>
      </c>
      <c r="F141" s="54">
        <v>2880</v>
      </c>
      <c r="G141" s="54">
        <v>150</v>
      </c>
      <c r="H141" s="54">
        <f t="shared" si="40"/>
        <v>13960</v>
      </c>
      <c r="I141" s="54">
        <f t="shared" si="41"/>
        <v>54310</v>
      </c>
      <c r="J141" s="91"/>
      <c r="K141" s="91"/>
      <c r="L141" s="74"/>
      <c r="N141" s="51"/>
      <c r="O141" s="51"/>
      <c r="P141" s="51"/>
    </row>
    <row r="142" spans="1:16" s="52" customFormat="1" ht="17.25" hidden="1" customHeight="1" x14ac:dyDescent="0.3">
      <c r="A142" s="59" t="s">
        <v>8</v>
      </c>
      <c r="B142" s="54">
        <v>16520</v>
      </c>
      <c r="C142" s="54">
        <v>24940</v>
      </c>
      <c r="D142" s="54">
        <f>SUM(B142:C142)</f>
        <v>41460</v>
      </c>
      <c r="E142" s="54">
        <v>8510</v>
      </c>
      <c r="F142" s="54">
        <v>1290</v>
      </c>
      <c r="G142" s="54">
        <v>230</v>
      </c>
      <c r="H142" s="54">
        <f t="shared" si="40"/>
        <v>10030</v>
      </c>
      <c r="I142" s="54">
        <f t="shared" si="41"/>
        <v>51490</v>
      </c>
      <c r="J142" s="91"/>
      <c r="K142" s="91"/>
      <c r="L142" s="74"/>
      <c r="N142" s="51"/>
      <c r="O142" s="51"/>
      <c r="P142" s="51"/>
    </row>
    <row r="143" spans="1:16" s="52" customFormat="1" ht="17.25" hidden="1" customHeight="1" x14ac:dyDescent="0.3">
      <c r="A143" s="59" t="s">
        <v>9</v>
      </c>
      <c r="B143" s="54">
        <v>17950</v>
      </c>
      <c r="C143" s="54">
        <v>24830</v>
      </c>
      <c r="D143" s="54">
        <f>SUM(B143:C143)</f>
        <v>42780</v>
      </c>
      <c r="E143" s="54">
        <v>6080</v>
      </c>
      <c r="F143" s="54">
        <v>1260</v>
      </c>
      <c r="G143" s="54">
        <v>610</v>
      </c>
      <c r="H143" s="54">
        <f t="shared" si="40"/>
        <v>7950</v>
      </c>
      <c r="I143" s="54">
        <f t="shared" si="41"/>
        <v>50730</v>
      </c>
      <c r="J143" s="91"/>
      <c r="K143" s="91"/>
      <c r="L143" s="74"/>
      <c r="N143" s="51"/>
      <c r="O143" s="51"/>
      <c r="P143" s="51"/>
    </row>
    <row r="144" spans="1:16" s="52" customFormat="1" ht="17.25" hidden="1" customHeight="1" x14ac:dyDescent="0.3">
      <c r="A144" s="59" t="s">
        <v>31</v>
      </c>
      <c r="B144" s="54">
        <v>17270</v>
      </c>
      <c r="C144" s="54">
        <v>23710</v>
      </c>
      <c r="D144" s="54">
        <f>SUM(B144:C144)</f>
        <v>40980</v>
      </c>
      <c r="E144" s="54">
        <v>4660</v>
      </c>
      <c r="F144" s="54">
        <v>880</v>
      </c>
      <c r="G144" s="54">
        <v>1400</v>
      </c>
      <c r="H144" s="54">
        <f t="shared" si="40"/>
        <v>6940</v>
      </c>
      <c r="I144" s="54">
        <f t="shared" si="41"/>
        <v>47920</v>
      </c>
      <c r="J144" s="91"/>
      <c r="K144" s="91"/>
      <c r="L144" s="74"/>
      <c r="N144" s="51"/>
      <c r="O144" s="51"/>
      <c r="P144" s="51"/>
    </row>
    <row r="145" spans="1:16" s="109" customFormat="1" ht="19.5" customHeight="1" x14ac:dyDescent="0.3">
      <c r="A145" s="99">
        <v>2017</v>
      </c>
      <c r="B145" s="107">
        <f>SUM(B146:B157)</f>
        <v>189720</v>
      </c>
      <c r="C145" s="107">
        <f t="shared" ref="C145:I145" si="42">SUM(C146:C157)</f>
        <v>259720</v>
      </c>
      <c r="D145" s="107">
        <f t="shared" si="42"/>
        <v>449440</v>
      </c>
      <c r="E145" s="107">
        <f t="shared" si="42"/>
        <v>68500</v>
      </c>
      <c r="F145" s="107">
        <f t="shared" si="42"/>
        <v>8740</v>
      </c>
      <c r="G145" s="107">
        <f t="shared" si="42"/>
        <v>4630</v>
      </c>
      <c r="H145" s="107">
        <f t="shared" si="42"/>
        <v>81870</v>
      </c>
      <c r="I145" s="107">
        <f t="shared" si="42"/>
        <v>531310</v>
      </c>
      <c r="J145" s="92"/>
      <c r="K145" s="92"/>
      <c r="L145" s="108"/>
      <c r="N145" s="110"/>
      <c r="O145" s="110"/>
      <c r="P145" s="110"/>
    </row>
    <row r="146" spans="1:16" s="52" customFormat="1" ht="17.25" hidden="1" customHeight="1" x14ac:dyDescent="0.3">
      <c r="A146" s="53" t="s">
        <v>0</v>
      </c>
      <c r="B146" s="54">
        <v>16250</v>
      </c>
      <c r="C146" s="54">
        <v>22180</v>
      </c>
      <c r="D146" s="54">
        <f t="shared" ref="D146:D155" si="43">SUM(B146:C146)</f>
        <v>38430</v>
      </c>
      <c r="E146" s="54">
        <v>3110</v>
      </c>
      <c r="F146" s="54">
        <v>930</v>
      </c>
      <c r="G146" s="54">
        <v>590</v>
      </c>
      <c r="H146" s="54">
        <f t="shared" ref="H146:H157" si="44">SUM(E146:G146)</f>
        <v>4630</v>
      </c>
      <c r="I146" s="54">
        <f t="shared" ref="I146:I157" si="45">+D146+H146</f>
        <v>43060</v>
      </c>
      <c r="J146" s="91"/>
      <c r="K146" s="91"/>
      <c r="L146" s="74"/>
      <c r="N146" s="51"/>
      <c r="O146" s="51"/>
      <c r="P146" s="51"/>
    </row>
    <row r="147" spans="1:16" s="52" customFormat="1" ht="17.25" hidden="1" customHeight="1" x14ac:dyDescent="0.3">
      <c r="A147" s="53" t="s">
        <v>1</v>
      </c>
      <c r="B147" s="54">
        <v>19450</v>
      </c>
      <c r="C147" s="54">
        <v>22780</v>
      </c>
      <c r="D147" s="54">
        <f t="shared" si="43"/>
        <v>42230</v>
      </c>
      <c r="E147" s="54">
        <v>3080</v>
      </c>
      <c r="F147" s="54">
        <v>620</v>
      </c>
      <c r="G147" s="54">
        <v>580</v>
      </c>
      <c r="H147" s="54">
        <f t="shared" si="44"/>
        <v>4280</v>
      </c>
      <c r="I147" s="54">
        <f t="shared" si="45"/>
        <v>46510</v>
      </c>
      <c r="J147" s="77"/>
      <c r="K147" s="77"/>
      <c r="L147" s="74"/>
      <c r="N147" s="51"/>
      <c r="O147" s="51"/>
      <c r="P147" s="51"/>
    </row>
    <row r="148" spans="1:16" s="52" customFormat="1" ht="17.25" hidden="1" customHeight="1" x14ac:dyDescent="0.3">
      <c r="A148" s="53" t="s">
        <v>2</v>
      </c>
      <c r="B148" s="54">
        <v>18340</v>
      </c>
      <c r="C148" s="54">
        <v>23030</v>
      </c>
      <c r="D148" s="54">
        <f t="shared" si="43"/>
        <v>41370</v>
      </c>
      <c r="E148" s="54">
        <v>3130</v>
      </c>
      <c r="F148" s="54">
        <v>700</v>
      </c>
      <c r="G148" s="54">
        <v>130</v>
      </c>
      <c r="H148" s="54">
        <f t="shared" si="44"/>
        <v>3960</v>
      </c>
      <c r="I148" s="54">
        <f t="shared" si="45"/>
        <v>45330</v>
      </c>
      <c r="J148" s="77"/>
      <c r="K148" s="77"/>
      <c r="L148" s="74"/>
      <c r="N148" s="51"/>
      <c r="O148" s="51"/>
      <c r="P148" s="51"/>
    </row>
    <row r="149" spans="1:16" s="52" customFormat="1" ht="17.25" hidden="1" customHeight="1" x14ac:dyDescent="0.3">
      <c r="A149" s="53" t="s">
        <v>3</v>
      </c>
      <c r="B149" s="54">
        <v>16590</v>
      </c>
      <c r="C149" s="54">
        <v>22860</v>
      </c>
      <c r="D149" s="54">
        <f t="shared" si="43"/>
        <v>39450</v>
      </c>
      <c r="E149" s="54">
        <v>3010</v>
      </c>
      <c r="F149" s="54">
        <v>620</v>
      </c>
      <c r="G149" s="54">
        <v>460</v>
      </c>
      <c r="H149" s="54">
        <f t="shared" si="44"/>
        <v>4090</v>
      </c>
      <c r="I149" s="54">
        <f t="shared" si="45"/>
        <v>43540</v>
      </c>
      <c r="J149" s="77"/>
      <c r="K149" s="77"/>
      <c r="L149" s="74"/>
      <c r="N149" s="51"/>
      <c r="O149" s="51"/>
      <c r="P149" s="51"/>
    </row>
    <row r="150" spans="1:16" s="52" customFormat="1" ht="17.25" hidden="1" customHeight="1" x14ac:dyDescent="0.3">
      <c r="A150" s="53" t="s">
        <v>4</v>
      </c>
      <c r="B150" s="54">
        <v>13890</v>
      </c>
      <c r="C150" s="54">
        <v>18130</v>
      </c>
      <c r="D150" s="54">
        <f t="shared" si="43"/>
        <v>32020</v>
      </c>
      <c r="E150" s="54">
        <v>2950</v>
      </c>
      <c r="F150" s="54">
        <v>790</v>
      </c>
      <c r="G150" s="54">
        <v>140</v>
      </c>
      <c r="H150" s="54">
        <f t="shared" si="44"/>
        <v>3880</v>
      </c>
      <c r="I150" s="54">
        <f t="shared" si="45"/>
        <v>35900</v>
      </c>
      <c r="J150" s="77"/>
      <c r="K150" s="77"/>
      <c r="L150" s="74"/>
      <c r="N150" s="51"/>
      <c r="O150" s="51"/>
      <c r="P150" s="51"/>
    </row>
    <row r="151" spans="1:16" s="52" customFormat="1" ht="17.25" hidden="1" customHeight="1" x14ac:dyDescent="0.3">
      <c r="A151" s="53" t="s">
        <v>11</v>
      </c>
      <c r="B151" s="54">
        <v>14890</v>
      </c>
      <c r="C151" s="54">
        <v>19500</v>
      </c>
      <c r="D151" s="54">
        <f t="shared" si="43"/>
        <v>34390</v>
      </c>
      <c r="E151" s="54">
        <v>3010</v>
      </c>
      <c r="F151" s="54">
        <v>620</v>
      </c>
      <c r="G151" s="54">
        <v>580</v>
      </c>
      <c r="H151" s="54">
        <f t="shared" si="44"/>
        <v>4210</v>
      </c>
      <c r="I151" s="54">
        <f t="shared" si="45"/>
        <v>38600</v>
      </c>
      <c r="J151" s="77"/>
      <c r="K151" s="77"/>
      <c r="L151" s="74"/>
      <c r="N151" s="51"/>
      <c r="O151" s="51"/>
      <c r="P151" s="51"/>
    </row>
    <row r="152" spans="1:16" s="52" customFormat="1" ht="17.25" hidden="1" customHeight="1" x14ac:dyDescent="0.3">
      <c r="A152" s="53" t="s">
        <v>5</v>
      </c>
      <c r="B152" s="54">
        <v>15560</v>
      </c>
      <c r="C152" s="54">
        <v>20370</v>
      </c>
      <c r="D152" s="54">
        <f t="shared" si="43"/>
        <v>35930</v>
      </c>
      <c r="E152" s="54">
        <v>5430</v>
      </c>
      <c r="F152" s="54">
        <v>680</v>
      </c>
      <c r="G152" s="54">
        <v>500</v>
      </c>
      <c r="H152" s="54">
        <f t="shared" si="44"/>
        <v>6610</v>
      </c>
      <c r="I152" s="54">
        <f t="shared" si="45"/>
        <v>42540</v>
      </c>
      <c r="J152" s="77"/>
      <c r="K152" s="77"/>
      <c r="L152" s="74"/>
      <c r="N152" s="51"/>
      <c r="O152" s="51"/>
      <c r="P152" s="51"/>
    </row>
    <row r="153" spans="1:16" s="52" customFormat="1" ht="17.25" hidden="1" customHeight="1" x14ac:dyDescent="0.3">
      <c r="A153" s="59" t="s">
        <v>6</v>
      </c>
      <c r="B153" s="54">
        <v>13020</v>
      </c>
      <c r="C153" s="54">
        <v>21050</v>
      </c>
      <c r="D153" s="54">
        <f t="shared" si="43"/>
        <v>34070</v>
      </c>
      <c r="E153" s="54">
        <v>7940</v>
      </c>
      <c r="F153" s="54">
        <v>1020</v>
      </c>
      <c r="G153" s="54">
        <v>350</v>
      </c>
      <c r="H153" s="54">
        <f t="shared" si="44"/>
        <v>9310</v>
      </c>
      <c r="I153" s="54">
        <f t="shared" si="45"/>
        <v>43380</v>
      </c>
      <c r="J153" s="77"/>
      <c r="K153" s="77"/>
      <c r="L153" s="74"/>
      <c r="N153" s="51"/>
      <c r="O153" s="51"/>
      <c r="P153" s="51"/>
    </row>
    <row r="154" spans="1:16" s="52" customFormat="1" ht="17.25" hidden="1" customHeight="1" x14ac:dyDescent="0.3">
      <c r="A154" s="53" t="s">
        <v>7</v>
      </c>
      <c r="B154" s="54">
        <v>15140</v>
      </c>
      <c r="C154" s="54">
        <v>22720</v>
      </c>
      <c r="D154" s="54">
        <f t="shared" si="43"/>
        <v>37860</v>
      </c>
      <c r="E154" s="54">
        <v>11190</v>
      </c>
      <c r="F154" s="54">
        <v>1020</v>
      </c>
      <c r="G154" s="54">
        <v>420</v>
      </c>
      <c r="H154" s="54">
        <f t="shared" si="44"/>
        <v>12630</v>
      </c>
      <c r="I154" s="54">
        <f t="shared" si="45"/>
        <v>50490</v>
      </c>
      <c r="J154" s="77"/>
      <c r="K154" s="77"/>
      <c r="L154" s="74"/>
      <c r="N154" s="51"/>
      <c r="O154" s="51"/>
      <c r="P154" s="51"/>
    </row>
    <row r="155" spans="1:16" s="52" customFormat="1" ht="17.25" hidden="1" customHeight="1" x14ac:dyDescent="0.3">
      <c r="A155" s="53" t="s">
        <v>8</v>
      </c>
      <c r="B155" s="54">
        <v>16040</v>
      </c>
      <c r="C155" s="54">
        <v>24010</v>
      </c>
      <c r="D155" s="54">
        <f t="shared" si="43"/>
        <v>40050</v>
      </c>
      <c r="E155" s="54">
        <v>10700</v>
      </c>
      <c r="F155" s="54">
        <v>940</v>
      </c>
      <c r="G155" s="54">
        <v>270</v>
      </c>
      <c r="H155" s="54">
        <f t="shared" si="44"/>
        <v>11910</v>
      </c>
      <c r="I155" s="54">
        <f t="shared" si="45"/>
        <v>51960</v>
      </c>
      <c r="J155" s="77"/>
      <c r="K155" s="77"/>
      <c r="L155" s="74"/>
      <c r="N155" s="51"/>
      <c r="O155" s="51"/>
      <c r="P155" s="51"/>
    </row>
    <row r="156" spans="1:16" s="52" customFormat="1" ht="17.25" hidden="1" customHeight="1" x14ac:dyDescent="0.3">
      <c r="A156" s="53" t="s">
        <v>9</v>
      </c>
      <c r="B156" s="54">
        <v>15660</v>
      </c>
      <c r="C156" s="54">
        <v>21920</v>
      </c>
      <c r="D156" s="54">
        <f t="shared" ref="D156:D164" si="46">SUM(B156:C156)</f>
        <v>37580</v>
      </c>
      <c r="E156" s="54">
        <v>7570</v>
      </c>
      <c r="F156" s="54">
        <v>400</v>
      </c>
      <c r="G156" s="54">
        <v>210</v>
      </c>
      <c r="H156" s="54">
        <f t="shared" si="44"/>
        <v>8180</v>
      </c>
      <c r="I156" s="54">
        <f t="shared" si="45"/>
        <v>45760</v>
      </c>
      <c r="J156" s="77"/>
      <c r="K156" s="77"/>
      <c r="L156" s="74"/>
      <c r="N156" s="51"/>
      <c r="O156" s="51"/>
      <c r="P156" s="51"/>
    </row>
    <row r="157" spans="1:16" s="52" customFormat="1" ht="17.25" hidden="1" customHeight="1" x14ac:dyDescent="0.3">
      <c r="A157" s="53" t="s">
        <v>10</v>
      </c>
      <c r="B157" s="54">
        <v>14890</v>
      </c>
      <c r="C157" s="54">
        <v>21170</v>
      </c>
      <c r="D157" s="54">
        <f t="shared" si="46"/>
        <v>36060</v>
      </c>
      <c r="E157" s="54">
        <v>7380</v>
      </c>
      <c r="F157" s="54">
        <v>400</v>
      </c>
      <c r="G157" s="54">
        <v>400</v>
      </c>
      <c r="H157" s="54">
        <f t="shared" si="44"/>
        <v>8180</v>
      </c>
      <c r="I157" s="54">
        <f t="shared" si="45"/>
        <v>44240</v>
      </c>
      <c r="J157" s="77"/>
      <c r="K157" s="77"/>
      <c r="L157" s="74"/>
      <c r="N157" s="51"/>
      <c r="O157" s="51"/>
      <c r="P157" s="51"/>
    </row>
    <row r="158" spans="1:16" s="101" customFormat="1" ht="17.25" customHeight="1" x14ac:dyDescent="0.3">
      <c r="A158" s="99">
        <v>2018</v>
      </c>
      <c r="B158" s="107">
        <f>SUM(B159:B170)</f>
        <v>190350</v>
      </c>
      <c r="C158" s="107">
        <f t="shared" ref="C158:I158" si="47">SUM(C159:C170)</f>
        <v>249020</v>
      </c>
      <c r="D158" s="107">
        <f t="shared" si="47"/>
        <v>439370</v>
      </c>
      <c r="E158" s="107">
        <f t="shared" si="47"/>
        <v>71020</v>
      </c>
      <c r="F158" s="107">
        <f t="shared" si="47"/>
        <v>8490</v>
      </c>
      <c r="G158" s="107">
        <f t="shared" si="47"/>
        <v>8180</v>
      </c>
      <c r="H158" s="107">
        <f t="shared" si="47"/>
        <v>87690</v>
      </c>
      <c r="I158" s="107">
        <f t="shared" si="47"/>
        <v>527060</v>
      </c>
      <c r="J158" s="77"/>
      <c r="K158" s="77"/>
      <c r="L158" s="89"/>
      <c r="N158" s="121"/>
      <c r="O158" s="121"/>
      <c r="P158" s="121"/>
    </row>
    <row r="159" spans="1:16" s="52" customFormat="1" ht="17.25" hidden="1" customHeight="1" x14ac:dyDescent="0.3">
      <c r="A159" s="53" t="s">
        <v>0</v>
      </c>
      <c r="B159" s="54">
        <v>17020</v>
      </c>
      <c r="C159" s="54">
        <v>19710</v>
      </c>
      <c r="D159" s="54">
        <f t="shared" si="46"/>
        <v>36730</v>
      </c>
      <c r="E159" s="54">
        <v>5240</v>
      </c>
      <c r="F159" s="54">
        <v>230</v>
      </c>
      <c r="G159" s="54">
        <v>230</v>
      </c>
      <c r="H159" s="54">
        <f t="shared" ref="H159:H170" si="48">SUM(E159:G159)</f>
        <v>5700</v>
      </c>
      <c r="I159" s="54">
        <f t="shared" ref="I159:I170" si="49">+D159+H159</f>
        <v>42430</v>
      </c>
      <c r="J159" s="91"/>
      <c r="K159" s="91"/>
      <c r="L159" s="74"/>
      <c r="N159" s="51"/>
      <c r="O159" s="51"/>
      <c r="P159" s="51"/>
    </row>
    <row r="160" spans="1:16" s="52" customFormat="1" ht="17.25" hidden="1" customHeight="1" x14ac:dyDescent="0.3">
      <c r="A160" s="53" t="s">
        <v>1</v>
      </c>
      <c r="B160" s="54">
        <v>18340</v>
      </c>
      <c r="C160" s="54">
        <v>19240</v>
      </c>
      <c r="D160" s="54">
        <f t="shared" si="46"/>
        <v>37580</v>
      </c>
      <c r="E160" s="54">
        <v>4420</v>
      </c>
      <c r="F160" s="54">
        <v>310</v>
      </c>
      <c r="G160" s="54">
        <v>730</v>
      </c>
      <c r="H160" s="54">
        <f t="shared" si="48"/>
        <v>5460</v>
      </c>
      <c r="I160" s="54">
        <f t="shared" si="49"/>
        <v>43040</v>
      </c>
      <c r="J160" s="91"/>
      <c r="K160" s="91"/>
      <c r="L160" s="74"/>
      <c r="N160" s="51"/>
      <c r="O160" s="51"/>
      <c r="P160" s="51"/>
    </row>
    <row r="161" spans="1:16" s="52" customFormat="1" ht="17.25" hidden="1" customHeight="1" x14ac:dyDescent="0.3">
      <c r="A161" s="53" t="s">
        <v>2</v>
      </c>
      <c r="B161" s="54">
        <v>18020</v>
      </c>
      <c r="C161" s="54">
        <v>22470</v>
      </c>
      <c r="D161" s="54">
        <f t="shared" si="46"/>
        <v>40490</v>
      </c>
      <c r="E161" s="54">
        <v>4180</v>
      </c>
      <c r="F161" s="54">
        <v>730</v>
      </c>
      <c r="G161" s="54">
        <v>1610</v>
      </c>
      <c r="H161" s="54">
        <f t="shared" si="48"/>
        <v>6520</v>
      </c>
      <c r="I161" s="54">
        <f t="shared" si="49"/>
        <v>47010</v>
      </c>
      <c r="J161" s="91"/>
      <c r="K161" s="91"/>
      <c r="L161" s="74"/>
      <c r="N161" s="51"/>
      <c r="O161" s="51"/>
      <c r="P161" s="51"/>
    </row>
    <row r="162" spans="1:16" s="52" customFormat="1" ht="17.25" hidden="1" customHeight="1" x14ac:dyDescent="0.3">
      <c r="A162" s="53" t="s">
        <v>3</v>
      </c>
      <c r="B162" s="54">
        <v>19070</v>
      </c>
      <c r="C162" s="54">
        <v>21050</v>
      </c>
      <c r="D162" s="54">
        <f t="shared" si="46"/>
        <v>40120</v>
      </c>
      <c r="E162" s="54">
        <v>4060</v>
      </c>
      <c r="F162" s="54">
        <v>600</v>
      </c>
      <c r="G162" s="54">
        <v>1000</v>
      </c>
      <c r="H162" s="54">
        <f t="shared" si="48"/>
        <v>5660</v>
      </c>
      <c r="I162" s="54">
        <f t="shared" si="49"/>
        <v>45780</v>
      </c>
      <c r="J162" s="91"/>
      <c r="K162" s="91"/>
      <c r="L162" s="74"/>
      <c r="N162" s="51"/>
      <c r="O162" s="51"/>
      <c r="P162" s="51"/>
    </row>
    <row r="163" spans="1:16" s="52" customFormat="1" ht="17.25" hidden="1" customHeight="1" x14ac:dyDescent="0.3">
      <c r="A163" s="53" t="s">
        <v>4</v>
      </c>
      <c r="B163" s="54">
        <v>14050</v>
      </c>
      <c r="C163" s="54">
        <v>18330</v>
      </c>
      <c r="D163" s="54">
        <f t="shared" si="46"/>
        <v>32380</v>
      </c>
      <c r="E163" s="54">
        <v>4340</v>
      </c>
      <c r="F163" s="54">
        <v>580</v>
      </c>
      <c r="G163" s="54">
        <v>290</v>
      </c>
      <c r="H163" s="54">
        <f t="shared" si="48"/>
        <v>5210</v>
      </c>
      <c r="I163" s="54">
        <f t="shared" si="49"/>
        <v>37590</v>
      </c>
      <c r="J163" s="91"/>
      <c r="K163" s="91"/>
      <c r="L163" s="74"/>
      <c r="N163" s="51"/>
      <c r="O163" s="51"/>
      <c r="P163" s="51"/>
    </row>
    <row r="164" spans="1:16" s="52" customFormat="1" ht="17.25" hidden="1" customHeight="1" x14ac:dyDescent="0.3">
      <c r="A164" s="53" t="s">
        <v>11</v>
      </c>
      <c r="B164" s="54">
        <v>14680</v>
      </c>
      <c r="C164" s="54">
        <v>18560</v>
      </c>
      <c r="D164" s="54">
        <f t="shared" si="46"/>
        <v>33240</v>
      </c>
      <c r="E164" s="54">
        <v>4440</v>
      </c>
      <c r="F164" s="54">
        <v>640</v>
      </c>
      <c r="G164" s="54">
        <v>220</v>
      </c>
      <c r="H164" s="54">
        <f t="shared" si="48"/>
        <v>5300</v>
      </c>
      <c r="I164" s="54">
        <f t="shared" si="49"/>
        <v>38540</v>
      </c>
      <c r="J164" s="91"/>
      <c r="K164" s="91"/>
      <c r="L164" s="74"/>
      <c r="N164" s="51"/>
      <c r="O164" s="51"/>
      <c r="P164" s="51"/>
    </row>
    <row r="165" spans="1:16" s="52" customFormat="1" ht="17.25" hidden="1" customHeight="1" x14ac:dyDescent="0.3">
      <c r="A165" s="53" t="s">
        <v>5</v>
      </c>
      <c r="B165" s="54">
        <v>12740</v>
      </c>
      <c r="C165" s="54">
        <v>19290</v>
      </c>
      <c r="D165" s="54">
        <f t="shared" ref="D165" si="50">SUM(B165:C165)</f>
        <v>32030</v>
      </c>
      <c r="E165" s="54">
        <v>4940</v>
      </c>
      <c r="F165" s="54">
        <v>510</v>
      </c>
      <c r="G165" s="54">
        <v>270</v>
      </c>
      <c r="H165" s="54">
        <f t="shared" si="48"/>
        <v>5720</v>
      </c>
      <c r="I165" s="54">
        <f t="shared" si="49"/>
        <v>37750</v>
      </c>
      <c r="J165" s="91"/>
      <c r="K165" s="91"/>
      <c r="L165" s="74"/>
      <c r="N165" s="51"/>
      <c r="O165" s="51"/>
      <c r="P165" s="51"/>
    </row>
    <row r="166" spans="1:16" s="52" customFormat="1" ht="17.25" hidden="1" customHeight="1" x14ac:dyDescent="0.3">
      <c r="A166" s="53" t="s">
        <v>6</v>
      </c>
      <c r="B166" s="54">
        <v>16780</v>
      </c>
      <c r="C166" s="54">
        <v>20980</v>
      </c>
      <c r="D166" s="54">
        <f t="shared" ref="D166" si="51">SUM(B166:C166)</f>
        <v>37760</v>
      </c>
      <c r="E166" s="54">
        <v>6690</v>
      </c>
      <c r="F166" s="54">
        <v>1330</v>
      </c>
      <c r="G166" s="54">
        <v>380</v>
      </c>
      <c r="H166" s="54">
        <f t="shared" si="48"/>
        <v>8400</v>
      </c>
      <c r="I166" s="54">
        <f t="shared" si="49"/>
        <v>46160</v>
      </c>
      <c r="J166" s="91"/>
      <c r="K166" s="91"/>
      <c r="L166" s="74"/>
      <c r="N166" s="51"/>
      <c r="O166" s="51"/>
      <c r="P166" s="51"/>
    </row>
    <row r="167" spans="1:16" s="52" customFormat="1" ht="17.25" hidden="1" customHeight="1" x14ac:dyDescent="0.3">
      <c r="A167" s="53" t="s">
        <v>7</v>
      </c>
      <c r="B167" s="54">
        <v>15030</v>
      </c>
      <c r="C167" s="54">
        <v>23400</v>
      </c>
      <c r="D167" s="54">
        <f>SUM(B167:C167)</f>
        <v>38430</v>
      </c>
      <c r="E167" s="54">
        <v>7390</v>
      </c>
      <c r="F167" s="54">
        <v>900</v>
      </c>
      <c r="G167" s="54">
        <v>680</v>
      </c>
      <c r="H167" s="54">
        <f t="shared" si="48"/>
        <v>8970</v>
      </c>
      <c r="I167" s="54">
        <f t="shared" si="49"/>
        <v>47400</v>
      </c>
      <c r="J167" s="91"/>
      <c r="K167" s="91"/>
      <c r="L167" s="74"/>
      <c r="N167" s="51"/>
      <c r="O167" s="51"/>
      <c r="P167" s="51"/>
    </row>
    <row r="168" spans="1:16" s="52" customFormat="1" ht="17.25" hidden="1" customHeight="1" x14ac:dyDescent="0.3">
      <c r="A168" s="53" t="s">
        <v>8</v>
      </c>
      <c r="B168" s="54">
        <v>15810</v>
      </c>
      <c r="C168" s="54">
        <v>22860</v>
      </c>
      <c r="D168" s="54">
        <f t="shared" ref="D168" si="52">SUM(B168:C168)</f>
        <v>38670</v>
      </c>
      <c r="E168" s="54">
        <v>9710</v>
      </c>
      <c r="F168" s="54">
        <v>1440</v>
      </c>
      <c r="G168" s="54">
        <v>880</v>
      </c>
      <c r="H168" s="54">
        <f t="shared" si="48"/>
        <v>12030</v>
      </c>
      <c r="I168" s="54">
        <f t="shared" si="49"/>
        <v>50700</v>
      </c>
      <c r="J168" s="91"/>
      <c r="K168" s="91"/>
      <c r="L168" s="74"/>
      <c r="N168" s="51"/>
      <c r="O168" s="51"/>
      <c r="P168" s="51"/>
    </row>
    <row r="169" spans="1:16" s="52" customFormat="1" ht="17.25" hidden="1" customHeight="1" x14ac:dyDescent="0.3">
      <c r="A169" s="53" t="s">
        <v>9</v>
      </c>
      <c r="B169" s="54">
        <v>15250</v>
      </c>
      <c r="C169" s="54">
        <v>22340</v>
      </c>
      <c r="D169" s="54">
        <f t="shared" ref="D169:D170" si="53">SUM(B169:C169)</f>
        <v>37590</v>
      </c>
      <c r="E169" s="54">
        <f>1110+6820</f>
        <v>7930</v>
      </c>
      <c r="F169" s="54">
        <f>100+480</f>
        <v>580</v>
      </c>
      <c r="G169" s="54">
        <v>860</v>
      </c>
      <c r="H169" s="54">
        <f t="shared" si="48"/>
        <v>9370</v>
      </c>
      <c r="I169" s="54">
        <f t="shared" si="49"/>
        <v>46960</v>
      </c>
      <c r="J169" s="91"/>
      <c r="K169" s="91"/>
      <c r="L169" s="74"/>
      <c r="N169" s="51"/>
      <c r="O169" s="51"/>
      <c r="P169" s="51"/>
    </row>
    <row r="170" spans="1:16" s="52" customFormat="1" ht="17.25" hidden="1" customHeight="1" x14ac:dyDescent="0.3">
      <c r="A170" s="53" t="s">
        <v>10</v>
      </c>
      <c r="B170" s="54">
        <v>13560</v>
      </c>
      <c r="C170" s="54">
        <v>20790</v>
      </c>
      <c r="D170" s="54">
        <f t="shared" si="53"/>
        <v>34350</v>
      </c>
      <c r="E170" s="54">
        <v>7680</v>
      </c>
      <c r="F170" s="54">
        <v>640</v>
      </c>
      <c r="G170" s="54">
        <v>1030</v>
      </c>
      <c r="H170" s="54">
        <f t="shared" si="48"/>
        <v>9350</v>
      </c>
      <c r="I170" s="54">
        <f t="shared" si="49"/>
        <v>43700</v>
      </c>
      <c r="J170" s="91"/>
      <c r="K170" s="91"/>
      <c r="L170" s="74"/>
      <c r="N170" s="51"/>
      <c r="O170" s="51"/>
      <c r="P170" s="51"/>
    </row>
    <row r="171" spans="1:16" s="52" customFormat="1" ht="17.25" customHeight="1" x14ac:dyDescent="0.3">
      <c r="A171" s="50">
        <v>2019</v>
      </c>
      <c r="B171" s="60">
        <f>SUM(B172:B183)</f>
        <v>172910</v>
      </c>
      <c r="C171" s="60">
        <f t="shared" ref="C171:H171" si="54">SUM(C172:C183)</f>
        <v>242580</v>
      </c>
      <c r="D171" s="60">
        <f t="shared" si="54"/>
        <v>415490</v>
      </c>
      <c r="E171" s="60">
        <f>SUM(E172:E183)</f>
        <v>73230</v>
      </c>
      <c r="F171" s="60">
        <f t="shared" si="54"/>
        <v>10710</v>
      </c>
      <c r="G171" s="60">
        <f t="shared" si="54"/>
        <v>6400</v>
      </c>
      <c r="H171" s="60">
        <f t="shared" si="54"/>
        <v>90340</v>
      </c>
      <c r="I171" s="60">
        <f>SUM(I172:I183)</f>
        <v>505830</v>
      </c>
      <c r="J171" s="91"/>
      <c r="K171" s="91"/>
      <c r="L171" s="74"/>
      <c r="N171" s="51"/>
      <c r="O171" s="51"/>
      <c r="P171" s="51"/>
    </row>
    <row r="172" spans="1:16" s="52" customFormat="1" ht="17.25" hidden="1" customHeight="1" x14ac:dyDescent="0.3">
      <c r="A172" s="53" t="s">
        <v>0</v>
      </c>
      <c r="B172" s="54">
        <v>13780</v>
      </c>
      <c r="C172" s="54">
        <v>19260</v>
      </c>
      <c r="D172" s="54">
        <f t="shared" ref="D172:D177" si="55">SUM(B172:C172)</f>
        <v>33040</v>
      </c>
      <c r="E172" s="54">
        <v>6000</v>
      </c>
      <c r="F172" s="54">
        <v>580</v>
      </c>
      <c r="G172" s="54">
        <v>470</v>
      </c>
      <c r="H172" s="54">
        <f t="shared" ref="H172:H180" si="56">SUM(E172:G172)</f>
        <v>7050</v>
      </c>
      <c r="I172" s="54">
        <f t="shared" ref="I172:I180" si="57">+H172+D172</f>
        <v>40090</v>
      </c>
      <c r="J172" s="91"/>
      <c r="K172" s="91"/>
      <c r="L172" s="74"/>
      <c r="N172" s="51"/>
      <c r="O172" s="51"/>
      <c r="P172" s="51"/>
    </row>
    <row r="173" spans="1:16" s="52" customFormat="1" ht="17.25" hidden="1" customHeight="1" x14ac:dyDescent="0.3">
      <c r="A173" s="53" t="s">
        <v>1</v>
      </c>
      <c r="B173" s="54">
        <v>17100</v>
      </c>
      <c r="C173" s="54">
        <v>21440</v>
      </c>
      <c r="D173" s="54">
        <f t="shared" si="55"/>
        <v>38540</v>
      </c>
      <c r="E173" s="54">
        <v>5670</v>
      </c>
      <c r="F173" s="54">
        <v>600</v>
      </c>
      <c r="G173" s="54">
        <v>670</v>
      </c>
      <c r="H173" s="54">
        <f t="shared" si="56"/>
        <v>6940</v>
      </c>
      <c r="I173" s="54">
        <f t="shared" si="57"/>
        <v>45480</v>
      </c>
      <c r="J173" s="91"/>
      <c r="K173" s="93"/>
      <c r="L173" s="74"/>
      <c r="N173" s="51"/>
      <c r="O173" s="51"/>
      <c r="P173" s="51"/>
    </row>
    <row r="174" spans="1:16" s="52" customFormat="1" ht="17.25" hidden="1" customHeight="1" x14ac:dyDescent="0.3">
      <c r="A174" s="53" t="s">
        <v>2</v>
      </c>
      <c r="B174" s="54">
        <v>18890</v>
      </c>
      <c r="C174" s="54">
        <v>21760</v>
      </c>
      <c r="D174" s="54">
        <f t="shared" si="55"/>
        <v>40650</v>
      </c>
      <c r="E174" s="54">
        <v>5530</v>
      </c>
      <c r="F174" s="54">
        <v>600</v>
      </c>
      <c r="G174" s="54">
        <v>670</v>
      </c>
      <c r="H174" s="54">
        <f t="shared" si="56"/>
        <v>6800</v>
      </c>
      <c r="I174" s="54">
        <f t="shared" si="57"/>
        <v>47450</v>
      </c>
      <c r="J174" s="91"/>
      <c r="K174" s="93"/>
      <c r="L174" s="74"/>
      <c r="N174" s="51"/>
      <c r="O174" s="51"/>
      <c r="P174" s="51"/>
    </row>
    <row r="175" spans="1:16" s="52" customFormat="1" ht="17.25" hidden="1" customHeight="1" x14ac:dyDescent="0.3">
      <c r="A175" s="53" t="s">
        <v>3</v>
      </c>
      <c r="B175" s="54">
        <v>16070</v>
      </c>
      <c r="C175" s="54">
        <v>19300</v>
      </c>
      <c r="D175" s="54">
        <f t="shared" si="55"/>
        <v>35370</v>
      </c>
      <c r="E175" s="54">
        <v>5680</v>
      </c>
      <c r="F175" s="54">
        <v>570</v>
      </c>
      <c r="G175" s="54">
        <v>570</v>
      </c>
      <c r="H175" s="54">
        <f t="shared" si="56"/>
        <v>6820</v>
      </c>
      <c r="I175" s="54">
        <f t="shared" si="57"/>
        <v>42190</v>
      </c>
      <c r="J175" s="91"/>
      <c r="K175" s="93"/>
      <c r="L175" s="74"/>
      <c r="N175" s="51"/>
      <c r="O175" s="51"/>
      <c r="P175" s="51"/>
    </row>
    <row r="176" spans="1:16" s="52" customFormat="1" ht="17.25" hidden="1" customHeight="1" x14ac:dyDescent="0.3">
      <c r="A176" s="53" t="s">
        <v>4</v>
      </c>
      <c r="B176" s="54">
        <v>13760</v>
      </c>
      <c r="C176" s="54">
        <v>19420</v>
      </c>
      <c r="D176" s="54">
        <f t="shared" si="55"/>
        <v>33180</v>
      </c>
      <c r="E176" s="54">
        <v>5680</v>
      </c>
      <c r="F176" s="54">
        <v>520</v>
      </c>
      <c r="G176" s="54">
        <v>730</v>
      </c>
      <c r="H176" s="54">
        <f t="shared" si="56"/>
        <v>6930</v>
      </c>
      <c r="I176" s="54">
        <f t="shared" si="57"/>
        <v>40110</v>
      </c>
      <c r="J176" s="91"/>
      <c r="K176" s="93"/>
      <c r="L176" s="74"/>
      <c r="N176" s="51"/>
      <c r="O176" s="51"/>
      <c r="P176" s="51"/>
    </row>
    <row r="177" spans="1:16" s="52" customFormat="1" ht="17.25" hidden="1" customHeight="1" x14ac:dyDescent="0.3">
      <c r="A177" s="53" t="s">
        <v>11</v>
      </c>
      <c r="B177" s="54">
        <v>14090</v>
      </c>
      <c r="C177" s="54">
        <v>18070</v>
      </c>
      <c r="D177" s="54">
        <f t="shared" si="55"/>
        <v>32160</v>
      </c>
      <c r="E177" s="54">
        <v>5710</v>
      </c>
      <c r="F177" s="54">
        <v>780</v>
      </c>
      <c r="G177" s="54">
        <v>500</v>
      </c>
      <c r="H177" s="54">
        <f t="shared" si="56"/>
        <v>6990</v>
      </c>
      <c r="I177" s="54">
        <f t="shared" si="57"/>
        <v>39150</v>
      </c>
      <c r="J177" s="91"/>
      <c r="K177" s="93"/>
      <c r="L177" s="74"/>
      <c r="N177" s="51"/>
      <c r="O177" s="51"/>
      <c r="P177" s="51"/>
    </row>
    <row r="178" spans="1:16" s="52" customFormat="1" ht="17.25" hidden="1" customHeight="1" x14ac:dyDescent="0.3">
      <c r="A178" s="53" t="s">
        <v>5</v>
      </c>
      <c r="B178" s="54">
        <v>13010</v>
      </c>
      <c r="C178" s="54">
        <v>19570</v>
      </c>
      <c r="D178" s="54">
        <f t="shared" ref="D178:D183" si="58">SUM(B178:C178)</f>
        <v>32580</v>
      </c>
      <c r="E178" s="54">
        <v>6130</v>
      </c>
      <c r="F178" s="54">
        <v>890</v>
      </c>
      <c r="G178" s="54">
        <v>830</v>
      </c>
      <c r="H178" s="54">
        <f t="shared" si="56"/>
        <v>7850</v>
      </c>
      <c r="I178" s="54">
        <f t="shared" si="57"/>
        <v>40430</v>
      </c>
      <c r="J178" s="91"/>
      <c r="K178" s="93"/>
      <c r="L178" s="74"/>
      <c r="N178" s="51"/>
      <c r="O178" s="51"/>
      <c r="P178" s="51"/>
    </row>
    <row r="179" spans="1:16" s="52" customFormat="1" ht="17.25" hidden="1" customHeight="1" x14ac:dyDescent="0.3">
      <c r="A179" s="53" t="s">
        <v>6</v>
      </c>
      <c r="B179" s="54">
        <v>12220</v>
      </c>
      <c r="C179" s="54">
        <v>20730</v>
      </c>
      <c r="D179" s="54">
        <f t="shared" si="58"/>
        <v>32950</v>
      </c>
      <c r="E179" s="54">
        <v>6520</v>
      </c>
      <c r="F179" s="54">
        <v>1480</v>
      </c>
      <c r="G179" s="54">
        <v>570</v>
      </c>
      <c r="H179" s="54">
        <f t="shared" si="56"/>
        <v>8570</v>
      </c>
      <c r="I179" s="54">
        <f t="shared" si="57"/>
        <v>41520</v>
      </c>
      <c r="J179" s="91"/>
      <c r="K179" s="93"/>
      <c r="L179" s="74"/>
      <c r="N179" s="51"/>
      <c r="O179" s="51"/>
      <c r="P179" s="51"/>
    </row>
    <row r="180" spans="1:16" s="52" customFormat="1" ht="17.25" hidden="1" customHeight="1" x14ac:dyDescent="0.3">
      <c r="A180" s="53" t="s">
        <v>7</v>
      </c>
      <c r="B180" s="54">
        <v>13260</v>
      </c>
      <c r="C180" s="54">
        <v>20600</v>
      </c>
      <c r="D180" s="54">
        <f t="shared" si="58"/>
        <v>33860</v>
      </c>
      <c r="E180" s="54">
        <v>7390</v>
      </c>
      <c r="F180" s="54">
        <v>1520</v>
      </c>
      <c r="G180" s="54">
        <v>270</v>
      </c>
      <c r="H180" s="54">
        <f t="shared" si="56"/>
        <v>9180</v>
      </c>
      <c r="I180" s="54">
        <f t="shared" si="57"/>
        <v>43040</v>
      </c>
      <c r="J180" s="91"/>
      <c r="K180" s="91"/>
      <c r="L180" s="74"/>
      <c r="N180" s="51"/>
      <c r="O180" s="51"/>
      <c r="P180" s="51"/>
    </row>
    <row r="181" spans="1:16" s="52" customFormat="1" ht="17.25" hidden="1" customHeight="1" x14ac:dyDescent="0.3">
      <c r="A181" s="53" t="s">
        <v>8</v>
      </c>
      <c r="B181" s="54">
        <v>14110</v>
      </c>
      <c r="C181" s="54">
        <v>21550</v>
      </c>
      <c r="D181" s="54">
        <f t="shared" si="58"/>
        <v>35660</v>
      </c>
      <c r="E181" s="54">
        <v>7540</v>
      </c>
      <c r="F181" s="54">
        <v>1760</v>
      </c>
      <c r="G181" s="54">
        <v>290</v>
      </c>
      <c r="H181" s="54">
        <f t="shared" ref="H181" si="59">SUM(E181:G181)</f>
        <v>9590</v>
      </c>
      <c r="I181" s="54">
        <f t="shared" ref="I181" si="60">+H181+D181</f>
        <v>45250</v>
      </c>
      <c r="J181" s="91"/>
      <c r="K181" s="91"/>
      <c r="L181" s="74"/>
      <c r="N181" s="51"/>
      <c r="O181" s="51"/>
      <c r="P181" s="51"/>
    </row>
    <row r="182" spans="1:16" s="52" customFormat="1" ht="17.25" hidden="1" customHeight="1" x14ac:dyDescent="0.3">
      <c r="A182" s="53" t="s">
        <v>9</v>
      </c>
      <c r="B182" s="54">
        <v>13870</v>
      </c>
      <c r="C182" s="54">
        <v>20160</v>
      </c>
      <c r="D182" s="54">
        <f t="shared" si="58"/>
        <v>34030</v>
      </c>
      <c r="E182" s="54">
        <v>5870</v>
      </c>
      <c r="F182" s="54">
        <v>750</v>
      </c>
      <c r="G182" s="54">
        <v>310</v>
      </c>
      <c r="H182" s="54">
        <f t="shared" ref="H182:H183" si="61">SUM(E182:G182)</f>
        <v>6930</v>
      </c>
      <c r="I182" s="54">
        <f t="shared" ref="I182:I183" si="62">+H182+D182</f>
        <v>40960</v>
      </c>
      <c r="J182" s="122"/>
      <c r="K182" s="122"/>
      <c r="L182" s="74"/>
      <c r="N182" s="51"/>
      <c r="O182" s="51"/>
      <c r="P182" s="51"/>
    </row>
    <row r="183" spans="1:16" s="52" customFormat="1" ht="17.25" hidden="1" customHeight="1" x14ac:dyDescent="0.3">
      <c r="A183" s="53" t="s">
        <v>10</v>
      </c>
      <c r="B183" s="54">
        <v>12750</v>
      </c>
      <c r="C183" s="54">
        <v>20720</v>
      </c>
      <c r="D183" s="54">
        <f t="shared" si="58"/>
        <v>33470</v>
      </c>
      <c r="E183" s="54">
        <v>5510</v>
      </c>
      <c r="F183" s="54">
        <v>660</v>
      </c>
      <c r="G183" s="54">
        <v>520</v>
      </c>
      <c r="H183" s="54">
        <f t="shared" si="61"/>
        <v>6690</v>
      </c>
      <c r="I183" s="54">
        <f t="shared" si="62"/>
        <v>40160</v>
      </c>
      <c r="J183" s="122"/>
      <c r="K183" s="122"/>
      <c r="L183" s="74"/>
      <c r="N183" s="51"/>
      <c r="O183" s="51"/>
      <c r="P183" s="51"/>
    </row>
    <row r="184" spans="1:16" s="52" customFormat="1" ht="17.25" customHeight="1" x14ac:dyDescent="0.3">
      <c r="A184" s="50">
        <v>2020</v>
      </c>
      <c r="B184" s="60">
        <f>SUM(B185:B196)</f>
        <v>144370</v>
      </c>
      <c r="C184" s="60">
        <f t="shared" ref="C184:I184" si="63">SUM(C185:C196)</f>
        <v>182560</v>
      </c>
      <c r="D184" s="60">
        <f t="shared" si="63"/>
        <v>326930</v>
      </c>
      <c r="E184" s="60">
        <f t="shared" si="63"/>
        <v>84310</v>
      </c>
      <c r="F184" s="60">
        <f t="shared" si="63"/>
        <v>10140</v>
      </c>
      <c r="G184" s="60">
        <f t="shared" si="63"/>
        <v>7360</v>
      </c>
      <c r="H184" s="60">
        <f t="shared" si="63"/>
        <v>101810</v>
      </c>
      <c r="I184" s="60">
        <f t="shared" si="63"/>
        <v>428740</v>
      </c>
      <c r="J184" s="91"/>
      <c r="K184" s="91"/>
      <c r="L184" s="74"/>
      <c r="N184" s="51"/>
      <c r="O184" s="51"/>
      <c r="P184" s="51"/>
    </row>
    <row r="185" spans="1:16" s="52" customFormat="1" ht="17.25" hidden="1" customHeight="1" x14ac:dyDescent="0.3">
      <c r="A185" s="67" t="s">
        <v>0</v>
      </c>
      <c r="B185" s="69">
        <v>15500</v>
      </c>
      <c r="C185" s="69">
        <v>19730</v>
      </c>
      <c r="D185" s="82">
        <f>SUM(B185:C185)</f>
        <v>35230</v>
      </c>
      <c r="E185" s="85">
        <v>4520</v>
      </c>
      <c r="F185" s="85">
        <v>410</v>
      </c>
      <c r="G185" s="85">
        <v>525</v>
      </c>
      <c r="H185" s="82">
        <f t="shared" ref="H185:H193" si="64">SUM(E185:G185)</f>
        <v>5455</v>
      </c>
      <c r="I185" s="82">
        <f t="shared" ref="I185:I191" si="65">+H185+D185</f>
        <v>40685</v>
      </c>
      <c r="J185" s="68"/>
      <c r="K185" s="77"/>
      <c r="L185" s="75"/>
      <c r="N185" s="51"/>
      <c r="O185" s="51"/>
      <c r="P185" s="51"/>
    </row>
    <row r="186" spans="1:16" s="52" customFormat="1" ht="17.25" hidden="1" customHeight="1" x14ac:dyDescent="0.3">
      <c r="A186" s="67" t="s">
        <v>1</v>
      </c>
      <c r="B186" s="69">
        <v>13830</v>
      </c>
      <c r="C186" s="69">
        <v>23370</v>
      </c>
      <c r="D186" s="82">
        <f t="shared" ref="D186:D191" si="66">SUM(B186:C186)</f>
        <v>37200</v>
      </c>
      <c r="E186" s="69">
        <v>5480</v>
      </c>
      <c r="F186" s="69">
        <v>425</v>
      </c>
      <c r="G186" s="69">
        <v>250</v>
      </c>
      <c r="H186" s="82">
        <f t="shared" si="64"/>
        <v>6155</v>
      </c>
      <c r="I186" s="82">
        <f t="shared" si="65"/>
        <v>43355</v>
      </c>
      <c r="J186" s="68"/>
      <c r="K186" s="77"/>
      <c r="L186" s="75"/>
      <c r="N186" s="51"/>
      <c r="O186" s="51"/>
      <c r="P186" s="51"/>
    </row>
    <row r="187" spans="1:16" s="52" customFormat="1" ht="17.25" hidden="1" customHeight="1" x14ac:dyDescent="0.3">
      <c r="A187" s="67" t="s">
        <v>2</v>
      </c>
      <c r="B187" s="69">
        <v>13820</v>
      </c>
      <c r="C187" s="69">
        <v>16490</v>
      </c>
      <c r="D187" s="82">
        <f t="shared" si="66"/>
        <v>30310</v>
      </c>
      <c r="E187" s="70">
        <v>5205</v>
      </c>
      <c r="F187" s="69">
        <v>500</v>
      </c>
      <c r="G187" s="69">
        <v>480</v>
      </c>
      <c r="H187" s="82">
        <f t="shared" si="64"/>
        <v>6185</v>
      </c>
      <c r="I187" s="82">
        <f t="shared" si="65"/>
        <v>36495</v>
      </c>
      <c r="J187" s="68"/>
      <c r="K187" s="77"/>
      <c r="L187" s="75"/>
      <c r="N187" s="51"/>
      <c r="O187" s="51"/>
      <c r="P187" s="51"/>
    </row>
    <row r="188" spans="1:16" s="52" customFormat="1" ht="17.25" hidden="1" customHeight="1" x14ac:dyDescent="0.3">
      <c r="A188" s="67" t="s">
        <v>3</v>
      </c>
      <c r="B188" s="70">
        <v>9170</v>
      </c>
      <c r="C188" s="70">
        <v>12790</v>
      </c>
      <c r="D188" s="82">
        <f t="shared" si="66"/>
        <v>21960</v>
      </c>
      <c r="E188" s="70">
        <v>5630</v>
      </c>
      <c r="F188" s="70">
        <v>375</v>
      </c>
      <c r="G188" s="70">
        <v>530</v>
      </c>
      <c r="H188" s="82">
        <f t="shared" si="64"/>
        <v>6535</v>
      </c>
      <c r="I188" s="82">
        <f t="shared" si="65"/>
        <v>28495</v>
      </c>
      <c r="J188" s="76"/>
      <c r="K188" s="77"/>
      <c r="L188" s="75"/>
      <c r="N188" s="51"/>
      <c r="O188" s="51"/>
      <c r="P188" s="51"/>
    </row>
    <row r="189" spans="1:16" s="52" customFormat="1" ht="17.25" hidden="1" customHeight="1" x14ac:dyDescent="0.3">
      <c r="A189" s="67" t="s">
        <v>4</v>
      </c>
      <c r="B189" s="69">
        <v>8970</v>
      </c>
      <c r="C189" s="69">
        <v>10080</v>
      </c>
      <c r="D189" s="82">
        <f t="shared" si="66"/>
        <v>19050</v>
      </c>
      <c r="E189" s="69">
        <v>6380</v>
      </c>
      <c r="F189" s="69">
        <v>470</v>
      </c>
      <c r="G189" s="69">
        <v>445</v>
      </c>
      <c r="H189" s="82">
        <f t="shared" si="64"/>
        <v>7295</v>
      </c>
      <c r="I189" s="82">
        <f t="shared" si="65"/>
        <v>26345</v>
      </c>
      <c r="J189" s="68"/>
      <c r="K189" s="77"/>
      <c r="L189" s="75"/>
      <c r="N189" s="51"/>
      <c r="O189" s="51"/>
      <c r="P189" s="51"/>
    </row>
    <row r="190" spans="1:16" s="52" customFormat="1" ht="17.25" hidden="1" customHeight="1" x14ac:dyDescent="0.3">
      <c r="A190" s="67" t="s">
        <v>11</v>
      </c>
      <c r="B190" s="69">
        <v>9790</v>
      </c>
      <c r="C190" s="69">
        <v>10360</v>
      </c>
      <c r="D190" s="82">
        <f t="shared" si="66"/>
        <v>20150</v>
      </c>
      <c r="E190" s="69">
        <v>7875</v>
      </c>
      <c r="F190" s="69">
        <v>695</v>
      </c>
      <c r="G190" s="69">
        <v>630</v>
      </c>
      <c r="H190" s="82">
        <f t="shared" si="64"/>
        <v>9200</v>
      </c>
      <c r="I190" s="82">
        <f t="shared" si="65"/>
        <v>29350</v>
      </c>
      <c r="J190" s="68"/>
      <c r="K190" s="77"/>
      <c r="L190" s="75"/>
      <c r="N190" s="51"/>
      <c r="O190" s="51"/>
      <c r="P190" s="51"/>
    </row>
    <row r="191" spans="1:16" s="52" customFormat="1" ht="17.25" hidden="1" customHeight="1" x14ac:dyDescent="0.3">
      <c r="A191" s="67" t="s">
        <v>5</v>
      </c>
      <c r="B191" s="69">
        <v>11900</v>
      </c>
      <c r="C191" s="69">
        <v>16310</v>
      </c>
      <c r="D191" s="82">
        <f t="shared" si="66"/>
        <v>28210</v>
      </c>
      <c r="E191" s="83">
        <v>7290</v>
      </c>
      <c r="F191" s="83">
        <v>1265</v>
      </c>
      <c r="G191" s="83">
        <v>715</v>
      </c>
      <c r="H191" s="82">
        <f t="shared" si="64"/>
        <v>9270</v>
      </c>
      <c r="I191" s="82">
        <f t="shared" si="65"/>
        <v>37480</v>
      </c>
      <c r="J191" s="68"/>
      <c r="K191" s="77"/>
      <c r="L191" s="75"/>
      <c r="N191" s="51"/>
      <c r="O191" s="51"/>
      <c r="P191" s="51"/>
    </row>
    <row r="192" spans="1:16" s="52" customFormat="1" ht="17.25" hidden="1" customHeight="1" x14ac:dyDescent="0.3">
      <c r="A192" s="67" t="s">
        <v>6</v>
      </c>
      <c r="B192" s="69">
        <v>12860</v>
      </c>
      <c r="C192" s="69">
        <v>17300</v>
      </c>
      <c r="D192" s="82">
        <f t="shared" ref="D192" si="67">SUM(B192:C192)</f>
        <v>30160</v>
      </c>
      <c r="E192" s="82">
        <v>8080</v>
      </c>
      <c r="F192" s="82">
        <v>2230</v>
      </c>
      <c r="G192" s="82">
        <v>815</v>
      </c>
      <c r="H192" s="82">
        <f t="shared" si="64"/>
        <v>11125</v>
      </c>
      <c r="I192" s="82">
        <f t="shared" ref="I192" si="68">+H192+D192</f>
        <v>41285</v>
      </c>
      <c r="J192" s="91"/>
      <c r="K192" s="91"/>
      <c r="L192" s="74"/>
      <c r="N192" s="51"/>
      <c r="O192" s="51"/>
      <c r="P192" s="51"/>
    </row>
    <row r="193" spans="1:16" s="52" customFormat="1" ht="17.25" hidden="1" customHeight="1" x14ac:dyDescent="0.3">
      <c r="A193" s="67" t="s">
        <v>7</v>
      </c>
      <c r="B193" s="69">
        <v>11930</v>
      </c>
      <c r="C193" s="69">
        <v>16920</v>
      </c>
      <c r="D193" s="82">
        <f t="shared" ref="D193" si="69">SUM(B193:C193)</f>
        <v>28850</v>
      </c>
      <c r="E193" s="82">
        <v>8350</v>
      </c>
      <c r="F193" s="82">
        <v>1810</v>
      </c>
      <c r="G193" s="82">
        <v>330</v>
      </c>
      <c r="H193" s="82">
        <f t="shared" si="64"/>
        <v>10490</v>
      </c>
      <c r="I193" s="82">
        <f t="shared" ref="I193" si="70">+H193+D193</f>
        <v>39340</v>
      </c>
      <c r="J193" s="91"/>
      <c r="K193" s="91"/>
      <c r="L193" s="74"/>
      <c r="N193" s="51"/>
      <c r="O193" s="51"/>
      <c r="P193" s="51"/>
    </row>
    <row r="194" spans="1:16" s="52" customFormat="1" ht="17.25" hidden="1" customHeight="1" x14ac:dyDescent="0.3">
      <c r="A194" s="67" t="s">
        <v>8</v>
      </c>
      <c r="B194" s="69">
        <v>11590</v>
      </c>
      <c r="C194" s="69">
        <v>15020</v>
      </c>
      <c r="D194" s="82">
        <f t="shared" ref="D194" si="71">SUM(B194:C194)</f>
        <v>26610</v>
      </c>
      <c r="E194" s="82">
        <v>9345</v>
      </c>
      <c r="F194" s="82">
        <v>735</v>
      </c>
      <c r="G194" s="82">
        <v>550</v>
      </c>
      <c r="H194" s="82">
        <f t="shared" ref="H194" si="72">SUM(E194:G194)</f>
        <v>10630</v>
      </c>
      <c r="I194" s="82">
        <f t="shared" ref="I194" si="73">+H194+D194</f>
        <v>37240</v>
      </c>
      <c r="J194" s="91"/>
      <c r="K194" s="91"/>
      <c r="L194" s="74"/>
      <c r="N194" s="51"/>
      <c r="O194" s="51"/>
      <c r="P194" s="51"/>
    </row>
    <row r="195" spans="1:16" s="52" customFormat="1" ht="17.25" hidden="1" customHeight="1" x14ac:dyDescent="0.3">
      <c r="A195" s="67" t="s">
        <v>9</v>
      </c>
      <c r="B195" s="69">
        <v>10840</v>
      </c>
      <c r="C195" s="69">
        <v>12660</v>
      </c>
      <c r="D195" s="82">
        <f t="shared" ref="D195" si="74">SUM(B195:C195)</f>
        <v>23500</v>
      </c>
      <c r="E195" s="82">
        <v>8815</v>
      </c>
      <c r="F195" s="82">
        <v>655</v>
      </c>
      <c r="G195" s="82">
        <v>1040</v>
      </c>
      <c r="H195" s="82">
        <f t="shared" ref="H195" si="75">SUM(E195:G195)</f>
        <v>10510</v>
      </c>
      <c r="I195" s="82">
        <f>+H195+D195</f>
        <v>34010</v>
      </c>
      <c r="J195" s="91"/>
      <c r="K195" s="91"/>
      <c r="L195" s="74"/>
      <c r="N195" s="51"/>
      <c r="O195" s="51"/>
      <c r="P195" s="51"/>
    </row>
    <row r="196" spans="1:16" s="52" customFormat="1" ht="17.25" hidden="1" customHeight="1" x14ac:dyDescent="0.3">
      <c r="A196" s="67" t="s">
        <v>10</v>
      </c>
      <c r="B196" s="69">
        <v>14170</v>
      </c>
      <c r="C196" s="69">
        <v>11530</v>
      </c>
      <c r="D196" s="82">
        <f t="shared" ref="D196" si="76">SUM(B196:C196)</f>
        <v>25700</v>
      </c>
      <c r="E196" s="82">
        <v>7340</v>
      </c>
      <c r="F196" s="82">
        <v>570</v>
      </c>
      <c r="G196" s="82">
        <v>1050</v>
      </c>
      <c r="H196" s="82">
        <f t="shared" ref="H196" si="77">SUM(E196:G196)</f>
        <v>8960</v>
      </c>
      <c r="I196" s="82">
        <f>+H196+D196</f>
        <v>34660</v>
      </c>
      <c r="J196" s="91"/>
      <c r="K196" s="91"/>
      <c r="L196" s="74"/>
      <c r="N196" s="51"/>
      <c r="O196" s="51"/>
      <c r="P196" s="51"/>
    </row>
    <row r="197" spans="1:16" s="52" customFormat="1" ht="17.25" customHeight="1" x14ac:dyDescent="0.3">
      <c r="A197" s="50">
        <v>2021</v>
      </c>
      <c r="B197" s="60">
        <f>SUM(B198:B209)</f>
        <v>153415</v>
      </c>
      <c r="C197" s="60">
        <f t="shared" ref="C197:I197" si="78">SUM(C198:C209)</f>
        <v>178260</v>
      </c>
      <c r="D197" s="60">
        <f t="shared" si="78"/>
        <v>331675</v>
      </c>
      <c r="E197" s="60">
        <f t="shared" si="78"/>
        <v>80720</v>
      </c>
      <c r="F197" s="60">
        <f t="shared" si="78"/>
        <v>9105</v>
      </c>
      <c r="G197" s="60">
        <f t="shared" si="78"/>
        <v>14410</v>
      </c>
      <c r="H197" s="60">
        <f t="shared" si="78"/>
        <v>104235</v>
      </c>
      <c r="I197" s="60">
        <f t="shared" si="78"/>
        <v>435910</v>
      </c>
      <c r="J197" s="91"/>
      <c r="K197" s="91"/>
      <c r="L197" s="74"/>
      <c r="N197" s="51"/>
      <c r="O197" s="51"/>
      <c r="P197" s="51"/>
    </row>
    <row r="198" spans="1:16" s="52" customFormat="1" ht="17.25" hidden="1" customHeight="1" x14ac:dyDescent="0.3">
      <c r="A198" s="67" t="s">
        <v>0</v>
      </c>
      <c r="B198" s="69">
        <v>13335</v>
      </c>
      <c r="C198" s="69">
        <v>14080</v>
      </c>
      <c r="D198" s="82">
        <f t="shared" ref="D198:D203" si="79">SUM(B198:C198)</f>
        <v>27415</v>
      </c>
      <c r="E198" s="85">
        <v>6530</v>
      </c>
      <c r="F198" s="85">
        <v>350</v>
      </c>
      <c r="G198" s="85">
        <v>880</v>
      </c>
      <c r="H198" s="82">
        <f t="shared" ref="H198" si="80">SUM(E198:G198)</f>
        <v>7760</v>
      </c>
      <c r="I198" s="82">
        <f t="shared" ref="I198" si="81">+H198+D198</f>
        <v>35175</v>
      </c>
      <c r="J198" s="102"/>
      <c r="K198" s="77"/>
      <c r="L198" s="75"/>
      <c r="N198" s="51"/>
      <c r="O198" s="51"/>
      <c r="P198" s="51"/>
    </row>
    <row r="199" spans="1:16" s="52" customFormat="1" ht="17.25" hidden="1" customHeight="1" x14ac:dyDescent="0.3">
      <c r="A199" s="67" t="s">
        <v>1</v>
      </c>
      <c r="B199" s="69">
        <v>10730</v>
      </c>
      <c r="C199" s="69">
        <v>17710</v>
      </c>
      <c r="D199" s="82">
        <f t="shared" si="79"/>
        <v>28440</v>
      </c>
      <c r="E199" s="85">
        <v>6545</v>
      </c>
      <c r="F199" s="85">
        <v>305</v>
      </c>
      <c r="G199" s="85">
        <v>690</v>
      </c>
      <c r="H199" s="82">
        <f t="shared" ref="H199" si="82">SUM(E199:G199)</f>
        <v>7540</v>
      </c>
      <c r="I199" s="82">
        <f t="shared" ref="I199" si="83">+H199+D199</f>
        <v>35980</v>
      </c>
      <c r="J199" s="68"/>
      <c r="K199" s="77"/>
      <c r="L199" s="75"/>
      <c r="N199" s="51"/>
      <c r="O199" s="51"/>
      <c r="P199" s="51"/>
    </row>
    <row r="200" spans="1:16" s="52" customFormat="1" ht="17.25" hidden="1" customHeight="1" x14ac:dyDescent="0.3">
      <c r="A200" s="67" t="s">
        <v>2</v>
      </c>
      <c r="B200" s="69">
        <v>14580</v>
      </c>
      <c r="C200" s="69">
        <v>16900</v>
      </c>
      <c r="D200" s="82">
        <f t="shared" si="79"/>
        <v>31480</v>
      </c>
      <c r="E200" s="85">
        <v>6560</v>
      </c>
      <c r="F200" s="85">
        <v>310</v>
      </c>
      <c r="G200" s="85">
        <v>430</v>
      </c>
      <c r="H200" s="82">
        <f t="shared" ref="H200" si="84">SUM(E200:G200)</f>
        <v>7300</v>
      </c>
      <c r="I200" s="82">
        <f t="shared" ref="I200" si="85">+H200+D200</f>
        <v>38780</v>
      </c>
      <c r="J200" s="68"/>
      <c r="K200" s="77"/>
      <c r="L200" s="75"/>
      <c r="N200" s="51"/>
      <c r="O200" s="51"/>
      <c r="P200" s="51"/>
    </row>
    <row r="201" spans="1:16" s="52" customFormat="1" ht="17.25" hidden="1" customHeight="1" x14ac:dyDescent="0.3">
      <c r="A201" s="67" t="s">
        <v>3</v>
      </c>
      <c r="B201" s="69">
        <v>15910</v>
      </c>
      <c r="C201" s="69">
        <v>12710</v>
      </c>
      <c r="D201" s="82">
        <f t="shared" si="79"/>
        <v>28620</v>
      </c>
      <c r="E201" s="85">
        <v>6680</v>
      </c>
      <c r="F201" s="85">
        <v>330</v>
      </c>
      <c r="G201" s="85">
        <v>705</v>
      </c>
      <c r="H201" s="82">
        <f t="shared" ref="H201" si="86">SUM(E201:G201)</f>
        <v>7715</v>
      </c>
      <c r="I201" s="82">
        <f t="shared" ref="I201" si="87">+H201+D201</f>
        <v>36335</v>
      </c>
      <c r="J201" s="68"/>
      <c r="K201" s="77"/>
      <c r="L201" s="75"/>
      <c r="N201" s="51"/>
      <c r="O201" s="51"/>
      <c r="P201" s="51"/>
    </row>
    <row r="202" spans="1:16" s="52" customFormat="1" ht="17.25" hidden="1" customHeight="1" x14ac:dyDescent="0.3">
      <c r="A202" s="67" t="s">
        <v>4</v>
      </c>
      <c r="B202" s="69">
        <v>11410</v>
      </c>
      <c r="C202" s="69">
        <v>12950</v>
      </c>
      <c r="D202" s="82">
        <f>SUM(B202:C202)</f>
        <v>24360</v>
      </c>
      <c r="E202" s="85">
        <v>6670</v>
      </c>
      <c r="F202" s="85">
        <v>380</v>
      </c>
      <c r="G202" s="85">
        <v>1040</v>
      </c>
      <c r="H202" s="82">
        <f t="shared" ref="H202" si="88">SUM(E202:G202)</f>
        <v>8090</v>
      </c>
      <c r="I202" s="82">
        <f t="shared" ref="I202" si="89">+H202+D202</f>
        <v>32450</v>
      </c>
      <c r="J202" s="68"/>
      <c r="K202" s="77"/>
      <c r="L202" s="75"/>
      <c r="N202" s="51"/>
      <c r="O202" s="51"/>
      <c r="P202" s="51"/>
    </row>
    <row r="203" spans="1:16" s="52" customFormat="1" ht="17.25" hidden="1" customHeight="1" x14ac:dyDescent="0.3">
      <c r="A203" s="67" t="s">
        <v>11</v>
      </c>
      <c r="B203" s="69">
        <v>11010</v>
      </c>
      <c r="C203" s="69">
        <v>13100</v>
      </c>
      <c r="D203" s="82">
        <f t="shared" si="79"/>
        <v>24110</v>
      </c>
      <c r="E203" s="85">
        <v>6705</v>
      </c>
      <c r="F203" s="85">
        <v>600</v>
      </c>
      <c r="G203" s="85">
        <v>1670</v>
      </c>
      <c r="H203" s="82">
        <f t="shared" ref="H203" si="90">SUM(E203:G203)</f>
        <v>8975</v>
      </c>
      <c r="I203" s="82">
        <f t="shared" ref="I203" si="91">+H203+D203</f>
        <v>33085</v>
      </c>
      <c r="J203" s="68"/>
      <c r="K203" s="77"/>
      <c r="L203" s="75"/>
      <c r="N203" s="51"/>
      <c r="O203" s="51"/>
      <c r="P203" s="51"/>
    </row>
    <row r="204" spans="1:16" s="52" customFormat="1" ht="17.25" hidden="1" customHeight="1" x14ac:dyDescent="0.3">
      <c r="A204" s="67" t="s">
        <v>5</v>
      </c>
      <c r="B204" s="69">
        <v>12190</v>
      </c>
      <c r="C204" s="69">
        <v>13640</v>
      </c>
      <c r="D204" s="82">
        <f t="shared" ref="D204" si="92">SUM(B204:C204)</f>
        <v>25830</v>
      </c>
      <c r="E204" s="85">
        <v>6760</v>
      </c>
      <c r="F204" s="85">
        <v>590</v>
      </c>
      <c r="G204" s="85">
        <v>1720</v>
      </c>
      <c r="H204" s="82">
        <f t="shared" ref="H204" si="93">SUM(E204:G204)</f>
        <v>9070</v>
      </c>
      <c r="I204" s="82">
        <f t="shared" ref="I204" si="94">+H204+D204</f>
        <v>34900</v>
      </c>
      <c r="J204" s="68"/>
      <c r="K204" s="77"/>
      <c r="L204" s="75"/>
      <c r="N204" s="51"/>
      <c r="O204" s="51"/>
      <c r="P204" s="51"/>
    </row>
    <row r="205" spans="1:16" s="52" customFormat="1" ht="17.25" hidden="1" customHeight="1" x14ac:dyDescent="0.3">
      <c r="A205" s="67" t="s">
        <v>6</v>
      </c>
      <c r="B205" s="69">
        <v>13770</v>
      </c>
      <c r="C205" s="69">
        <v>13280</v>
      </c>
      <c r="D205" s="82">
        <f t="shared" ref="D205" si="95">SUM(B205:C205)</f>
        <v>27050</v>
      </c>
      <c r="E205" s="85">
        <v>7010</v>
      </c>
      <c r="F205" s="85">
        <v>845</v>
      </c>
      <c r="G205" s="85">
        <v>2540</v>
      </c>
      <c r="H205" s="82">
        <f t="shared" ref="H205" si="96">SUM(E205:G205)</f>
        <v>10395</v>
      </c>
      <c r="I205" s="82">
        <f t="shared" ref="I205" si="97">+H205+D205</f>
        <v>37445</v>
      </c>
      <c r="J205" s="68"/>
      <c r="K205" s="77"/>
      <c r="L205" s="75"/>
      <c r="N205" s="51"/>
      <c r="O205" s="51"/>
      <c r="P205" s="51"/>
    </row>
    <row r="206" spans="1:16" s="52" customFormat="1" ht="17.25" hidden="1" customHeight="1" x14ac:dyDescent="0.3">
      <c r="A206" s="67" t="s">
        <v>7</v>
      </c>
      <c r="B206" s="69">
        <v>12380</v>
      </c>
      <c r="C206" s="69">
        <v>15230</v>
      </c>
      <c r="D206" s="82">
        <f t="shared" ref="D206" si="98">SUM(B206:C206)</f>
        <v>27610</v>
      </c>
      <c r="E206" s="85">
        <v>7180</v>
      </c>
      <c r="F206" s="85">
        <v>890</v>
      </c>
      <c r="G206" s="85">
        <v>1745</v>
      </c>
      <c r="H206" s="82">
        <f t="shared" ref="H206" si="99">SUM(E206:G206)</f>
        <v>9815</v>
      </c>
      <c r="I206" s="82">
        <f t="shared" ref="I206" si="100">+H206+D206</f>
        <v>37425</v>
      </c>
      <c r="J206" s="68"/>
      <c r="K206" s="77"/>
      <c r="L206" s="75"/>
      <c r="N206" s="51"/>
      <c r="O206" s="51"/>
      <c r="P206" s="51"/>
    </row>
    <row r="207" spans="1:16" s="52" customFormat="1" ht="17.25" hidden="1" customHeight="1" x14ac:dyDescent="0.3">
      <c r="A207" s="67" t="s">
        <v>8</v>
      </c>
      <c r="B207" s="69">
        <v>12740</v>
      </c>
      <c r="C207" s="69">
        <v>16540</v>
      </c>
      <c r="D207" s="82">
        <f t="shared" ref="D207" si="101">SUM(B207:C207)</f>
        <v>29280</v>
      </c>
      <c r="E207" s="85">
        <v>7685</v>
      </c>
      <c r="F207" s="85">
        <v>1655</v>
      </c>
      <c r="G207" s="85">
        <v>800</v>
      </c>
      <c r="H207" s="82">
        <f t="shared" ref="H207" si="102">SUM(E207:G207)</f>
        <v>10140</v>
      </c>
      <c r="I207" s="82">
        <f t="shared" ref="I207" si="103">+H207+D207</f>
        <v>39420</v>
      </c>
      <c r="J207" s="68"/>
      <c r="K207" s="77"/>
      <c r="L207" s="75"/>
      <c r="N207" s="51"/>
      <c r="O207" s="51"/>
      <c r="P207" s="51"/>
    </row>
    <row r="208" spans="1:16" s="52" customFormat="1" ht="17.25" hidden="1" customHeight="1" x14ac:dyDescent="0.3">
      <c r="A208" s="67" t="s">
        <v>9</v>
      </c>
      <c r="B208" s="69">
        <v>11950</v>
      </c>
      <c r="C208" s="69">
        <v>15260</v>
      </c>
      <c r="D208" s="82">
        <f t="shared" ref="D208" si="104">SUM(B208:C208)</f>
        <v>27210</v>
      </c>
      <c r="E208" s="85">
        <v>6730</v>
      </c>
      <c r="F208" s="85">
        <v>1820</v>
      </c>
      <c r="G208" s="85">
        <v>700</v>
      </c>
      <c r="H208" s="82">
        <f>SUM(E208:G208)</f>
        <v>9250</v>
      </c>
      <c r="I208" s="82">
        <f t="shared" ref="I208" si="105">+H208+D208</f>
        <v>36460</v>
      </c>
      <c r="J208" s="68"/>
      <c r="K208" s="77"/>
      <c r="L208" s="75"/>
      <c r="N208" s="51"/>
      <c r="O208" s="51"/>
      <c r="P208" s="51"/>
    </row>
    <row r="209" spans="1:16" s="52" customFormat="1" ht="17.25" hidden="1" customHeight="1" x14ac:dyDescent="0.3">
      <c r="A209" s="67" t="s">
        <v>10</v>
      </c>
      <c r="B209" s="69">
        <v>13410</v>
      </c>
      <c r="C209" s="69">
        <v>16860</v>
      </c>
      <c r="D209" s="82">
        <f t="shared" ref="D209" si="106">SUM(B209:C209)</f>
        <v>30270</v>
      </c>
      <c r="E209" s="85">
        <v>5665</v>
      </c>
      <c r="F209" s="85">
        <v>1030</v>
      </c>
      <c r="G209" s="85">
        <v>1490</v>
      </c>
      <c r="H209" s="82">
        <f t="shared" ref="H209" si="107">SUM(E209:G209)</f>
        <v>8185</v>
      </c>
      <c r="I209" s="82">
        <f t="shared" ref="I209" si="108">+H209+D209</f>
        <v>38455</v>
      </c>
      <c r="J209" s="68"/>
      <c r="K209" s="77"/>
      <c r="L209" s="75"/>
      <c r="N209" s="51"/>
      <c r="O209" s="51"/>
      <c r="P209" s="51"/>
    </row>
    <row r="210" spans="1:16" s="52" customFormat="1" ht="17.25" customHeight="1" x14ac:dyDescent="0.3">
      <c r="A210" s="50">
        <v>2022</v>
      </c>
      <c r="B210" s="60">
        <f>SUM(B211:B222)</f>
        <v>131170</v>
      </c>
      <c r="C210" s="60">
        <f t="shared" ref="C210:H210" si="109">SUM(C211:C222)</f>
        <v>149440</v>
      </c>
      <c r="D210" s="60">
        <f>SUM(D211:D222)</f>
        <v>280610</v>
      </c>
      <c r="E210" s="60">
        <f t="shared" si="109"/>
        <v>94860</v>
      </c>
      <c r="F210" s="60">
        <f t="shared" si="109"/>
        <v>7680</v>
      </c>
      <c r="G210" s="60">
        <f t="shared" si="109"/>
        <v>14080</v>
      </c>
      <c r="H210" s="60">
        <f t="shared" si="109"/>
        <v>116620</v>
      </c>
      <c r="I210" s="60">
        <f>SUM(I211:I222)</f>
        <v>397230</v>
      </c>
      <c r="J210" s="68"/>
      <c r="K210" s="77"/>
      <c r="L210" s="75"/>
      <c r="N210" s="51"/>
      <c r="O210" s="51"/>
      <c r="P210" s="51"/>
    </row>
    <row r="211" spans="1:16" s="52" customFormat="1" ht="17.25" customHeight="1" x14ac:dyDescent="0.3">
      <c r="A211" s="67" t="s">
        <v>0</v>
      </c>
      <c r="B211" s="69">
        <v>11020</v>
      </c>
      <c r="C211" s="69">
        <v>18810</v>
      </c>
      <c r="D211" s="82">
        <f t="shared" ref="D211:D216" si="110">SUM(B211:C211)</f>
        <v>29830</v>
      </c>
      <c r="E211" s="85">
        <v>5300</v>
      </c>
      <c r="F211" s="85">
        <v>185</v>
      </c>
      <c r="G211" s="85">
        <v>1555</v>
      </c>
      <c r="H211" s="82">
        <f t="shared" ref="H211:H216" si="111">SUM(E211:G211)</f>
        <v>7040</v>
      </c>
      <c r="I211" s="82">
        <f t="shared" ref="I211:I216" si="112">+H211+D211</f>
        <v>36870</v>
      </c>
      <c r="J211" s="68"/>
      <c r="K211" s="77"/>
      <c r="L211" s="75"/>
      <c r="N211" s="51"/>
      <c r="O211" s="51"/>
      <c r="P211" s="51"/>
    </row>
    <row r="212" spans="1:16" s="52" customFormat="1" ht="17.25" customHeight="1" x14ac:dyDescent="0.3">
      <c r="A212" s="67" t="s">
        <v>1</v>
      </c>
      <c r="B212" s="69">
        <v>10420</v>
      </c>
      <c r="C212" s="69">
        <v>18010</v>
      </c>
      <c r="D212" s="82">
        <f t="shared" si="110"/>
        <v>28430</v>
      </c>
      <c r="E212" s="85">
        <v>5215</v>
      </c>
      <c r="F212" s="85">
        <v>265</v>
      </c>
      <c r="G212" s="85">
        <v>790</v>
      </c>
      <c r="H212" s="82">
        <f t="shared" si="111"/>
        <v>6270</v>
      </c>
      <c r="I212" s="82">
        <f t="shared" si="112"/>
        <v>34700</v>
      </c>
      <c r="J212" s="68"/>
      <c r="K212" s="77"/>
      <c r="L212" s="75"/>
      <c r="N212" s="51"/>
      <c r="O212" s="51"/>
      <c r="P212" s="51"/>
    </row>
    <row r="213" spans="1:16" s="52" customFormat="1" ht="17.25" customHeight="1" x14ac:dyDescent="0.3">
      <c r="A213" s="67" t="s">
        <v>2</v>
      </c>
      <c r="B213" s="69">
        <v>12360</v>
      </c>
      <c r="C213" s="69">
        <v>16130</v>
      </c>
      <c r="D213" s="82">
        <f t="shared" si="110"/>
        <v>28490</v>
      </c>
      <c r="E213" s="85">
        <v>5965</v>
      </c>
      <c r="F213" s="85">
        <v>345</v>
      </c>
      <c r="G213" s="85">
        <v>885</v>
      </c>
      <c r="H213" s="82">
        <f t="shared" si="111"/>
        <v>7195</v>
      </c>
      <c r="I213" s="82">
        <f t="shared" si="112"/>
        <v>35685</v>
      </c>
      <c r="J213" s="68"/>
      <c r="K213" s="77"/>
      <c r="L213" s="75"/>
      <c r="N213" s="51"/>
      <c r="O213" s="51"/>
      <c r="P213" s="51"/>
    </row>
    <row r="214" spans="1:16" s="52" customFormat="1" ht="17.25" customHeight="1" x14ac:dyDescent="0.3">
      <c r="A214" s="67" t="s">
        <v>3</v>
      </c>
      <c r="B214" s="69">
        <v>13710</v>
      </c>
      <c r="C214" s="69">
        <v>13360</v>
      </c>
      <c r="D214" s="82">
        <f t="shared" si="110"/>
        <v>27070</v>
      </c>
      <c r="E214" s="85">
        <v>6530</v>
      </c>
      <c r="F214" s="85">
        <v>200</v>
      </c>
      <c r="G214" s="85">
        <v>1280</v>
      </c>
      <c r="H214" s="82">
        <f t="shared" si="111"/>
        <v>8010</v>
      </c>
      <c r="I214" s="82">
        <f t="shared" si="112"/>
        <v>35080</v>
      </c>
      <c r="J214" s="68"/>
      <c r="K214" s="77"/>
      <c r="L214" s="75"/>
      <c r="N214" s="51"/>
      <c r="O214" s="51"/>
      <c r="P214" s="51"/>
    </row>
    <row r="215" spans="1:16" s="52" customFormat="1" ht="17.25" customHeight="1" x14ac:dyDescent="0.3">
      <c r="A215" s="67" t="s">
        <v>4</v>
      </c>
      <c r="B215" s="69">
        <v>10640</v>
      </c>
      <c r="C215" s="69">
        <v>10800</v>
      </c>
      <c r="D215" s="82">
        <f t="shared" si="110"/>
        <v>21440</v>
      </c>
      <c r="E215" s="85">
        <v>7140</v>
      </c>
      <c r="F215" s="85">
        <v>285</v>
      </c>
      <c r="G215" s="85">
        <v>1760</v>
      </c>
      <c r="H215" s="82">
        <f t="shared" si="111"/>
        <v>9185</v>
      </c>
      <c r="I215" s="82">
        <f t="shared" si="112"/>
        <v>30625</v>
      </c>
      <c r="J215" s="68"/>
      <c r="K215" s="77"/>
      <c r="L215" s="75"/>
      <c r="N215" s="51"/>
      <c r="O215" s="51"/>
      <c r="P215" s="51"/>
    </row>
    <row r="216" spans="1:16" s="52" customFormat="1" ht="17.25" customHeight="1" x14ac:dyDescent="0.3">
      <c r="A216" s="67" t="s">
        <v>11</v>
      </c>
      <c r="B216" s="69">
        <v>9830</v>
      </c>
      <c r="C216" s="69">
        <v>6890</v>
      </c>
      <c r="D216" s="82">
        <f t="shared" si="110"/>
        <v>16720</v>
      </c>
      <c r="E216" s="85">
        <v>8175</v>
      </c>
      <c r="F216" s="85">
        <v>530</v>
      </c>
      <c r="G216" s="85">
        <v>1650</v>
      </c>
      <c r="H216" s="82">
        <f t="shared" si="111"/>
        <v>10355</v>
      </c>
      <c r="I216" s="82">
        <f t="shared" si="112"/>
        <v>27075</v>
      </c>
      <c r="J216" s="68"/>
      <c r="K216" s="77"/>
      <c r="L216" s="75"/>
      <c r="N216" s="51"/>
      <c r="O216" s="51"/>
      <c r="P216" s="51"/>
    </row>
    <row r="217" spans="1:16" s="52" customFormat="1" ht="17.25" customHeight="1" x14ac:dyDescent="0.3">
      <c r="A217" s="67" t="s">
        <v>5</v>
      </c>
      <c r="B217" s="69">
        <v>8270</v>
      </c>
      <c r="C217" s="69">
        <v>6550</v>
      </c>
      <c r="D217" s="82">
        <f t="shared" ref="D217" si="113">SUM(B217:C217)</f>
        <v>14820</v>
      </c>
      <c r="E217" s="85">
        <v>8905</v>
      </c>
      <c r="F217" s="85">
        <v>1060</v>
      </c>
      <c r="G217" s="85">
        <v>1675</v>
      </c>
      <c r="H217" s="82">
        <f t="shared" ref="H217" si="114">SUM(E217:G217)</f>
        <v>11640</v>
      </c>
      <c r="I217" s="82">
        <f t="shared" ref="I217" si="115">+H217+D217</f>
        <v>26460</v>
      </c>
      <c r="J217" s="68"/>
      <c r="K217" s="77"/>
      <c r="L217" s="75"/>
      <c r="N217" s="51"/>
      <c r="O217" s="51"/>
      <c r="P217" s="51"/>
    </row>
    <row r="218" spans="1:16" s="52" customFormat="1" ht="17.25" customHeight="1" x14ac:dyDescent="0.3">
      <c r="A218" s="67" t="s">
        <v>6</v>
      </c>
      <c r="B218" s="69">
        <v>9160</v>
      </c>
      <c r="C218" s="69">
        <v>7760</v>
      </c>
      <c r="D218" s="82">
        <f t="shared" ref="D218" si="116">SUM(B218:C218)</f>
        <v>16920</v>
      </c>
      <c r="E218" s="85">
        <v>9960</v>
      </c>
      <c r="F218" s="85">
        <v>1995</v>
      </c>
      <c r="G218" s="85">
        <v>1250</v>
      </c>
      <c r="H218" s="82">
        <f t="shared" ref="H218" si="117">SUM(E218:G218)</f>
        <v>13205</v>
      </c>
      <c r="I218" s="82">
        <f t="shared" ref="I218" si="118">+H218+D218</f>
        <v>30125</v>
      </c>
      <c r="J218" s="68"/>
      <c r="K218" s="77"/>
      <c r="L218" s="75"/>
      <c r="N218" s="51"/>
      <c r="O218" s="51"/>
      <c r="P218" s="51"/>
    </row>
    <row r="219" spans="1:16" s="52" customFormat="1" ht="17.25" customHeight="1" x14ac:dyDescent="0.3">
      <c r="A219" s="67" t="s">
        <v>7</v>
      </c>
      <c r="B219" s="69">
        <v>10670</v>
      </c>
      <c r="C219" s="69">
        <v>11210</v>
      </c>
      <c r="D219" s="82">
        <f t="shared" ref="D219:D220" si="119">SUM(B219:C219)</f>
        <v>21880</v>
      </c>
      <c r="E219" s="85">
        <v>10220</v>
      </c>
      <c r="F219" s="85">
        <v>1035</v>
      </c>
      <c r="G219" s="85">
        <v>885</v>
      </c>
      <c r="H219" s="82">
        <f t="shared" ref="H219:H220" si="120">SUM(E219:G219)</f>
        <v>12140</v>
      </c>
      <c r="I219" s="82">
        <f t="shared" ref="I219:I220" si="121">+H219+D219</f>
        <v>34020</v>
      </c>
      <c r="J219" s="68"/>
      <c r="K219" s="77"/>
      <c r="L219" s="75"/>
      <c r="N219" s="51"/>
      <c r="O219" s="51"/>
      <c r="P219" s="51"/>
    </row>
    <row r="220" spans="1:16" s="52" customFormat="1" ht="17.25" customHeight="1" x14ac:dyDescent="0.3">
      <c r="A220" s="67" t="s">
        <v>8</v>
      </c>
      <c r="B220" s="69">
        <v>11040</v>
      </c>
      <c r="C220" s="69">
        <v>13100</v>
      </c>
      <c r="D220" s="82">
        <f t="shared" si="119"/>
        <v>24140</v>
      </c>
      <c r="E220" s="85">
        <v>9820</v>
      </c>
      <c r="F220" s="85">
        <v>585</v>
      </c>
      <c r="G220" s="85">
        <v>630</v>
      </c>
      <c r="H220" s="82">
        <f t="shared" si="120"/>
        <v>11035</v>
      </c>
      <c r="I220" s="82">
        <f t="shared" si="121"/>
        <v>35175</v>
      </c>
      <c r="J220" s="68"/>
      <c r="K220" s="77"/>
      <c r="L220" s="75"/>
      <c r="N220" s="51"/>
      <c r="O220" s="51"/>
      <c r="P220" s="51"/>
    </row>
    <row r="221" spans="1:16" s="52" customFormat="1" ht="17.25" customHeight="1" x14ac:dyDescent="0.3">
      <c r="A221" s="67" t="s">
        <v>9</v>
      </c>
      <c r="B221" s="69">
        <v>12520</v>
      </c>
      <c r="C221" s="69">
        <v>14220</v>
      </c>
      <c r="D221" s="82">
        <f t="shared" ref="D221" si="122">SUM(B221:C221)</f>
        <v>26740</v>
      </c>
      <c r="E221" s="85">
        <v>9645</v>
      </c>
      <c r="F221" s="85">
        <v>655</v>
      </c>
      <c r="G221" s="85">
        <v>580</v>
      </c>
      <c r="H221" s="82">
        <f t="shared" ref="H221" si="123">SUM(E221:G221)</f>
        <v>10880</v>
      </c>
      <c r="I221" s="82">
        <f t="shared" ref="I221" si="124">+H221+D221</f>
        <v>37620</v>
      </c>
      <c r="J221" s="68"/>
      <c r="K221" s="77"/>
      <c r="L221" s="75"/>
      <c r="N221" s="51"/>
      <c r="O221" s="51"/>
      <c r="P221" s="51"/>
    </row>
    <row r="222" spans="1:16" s="52" customFormat="1" ht="17.25" customHeight="1" x14ac:dyDescent="0.3">
      <c r="A222" s="67" t="s">
        <v>10</v>
      </c>
      <c r="B222" s="69">
        <v>11530</v>
      </c>
      <c r="C222" s="69">
        <v>12600</v>
      </c>
      <c r="D222" s="82">
        <f t="shared" ref="D222" si="125">SUM(B222:C222)</f>
        <v>24130</v>
      </c>
      <c r="E222" s="85">
        <v>7985</v>
      </c>
      <c r="F222" s="85">
        <v>540</v>
      </c>
      <c r="G222" s="85">
        <v>1140</v>
      </c>
      <c r="H222" s="82">
        <f t="shared" ref="H222" si="126">SUM(E222:G222)</f>
        <v>9665</v>
      </c>
      <c r="I222" s="82">
        <f t="shared" ref="I222" si="127">+H222+D222</f>
        <v>33795</v>
      </c>
      <c r="J222" s="68"/>
      <c r="K222" s="77"/>
      <c r="L222" s="75"/>
      <c r="N222" s="51"/>
      <c r="O222" s="51"/>
      <c r="P222" s="51"/>
    </row>
    <row r="223" spans="1:16" s="52" customFormat="1" ht="17.25" customHeight="1" x14ac:dyDescent="0.3">
      <c r="A223" s="50">
        <v>2023</v>
      </c>
      <c r="B223" s="60">
        <f>SUM(B224:B235)</f>
        <v>128950</v>
      </c>
      <c r="C223" s="60">
        <f t="shared" ref="C223:I223" si="128">SUM(C224:C235)</f>
        <v>164995</v>
      </c>
      <c r="D223" s="60">
        <f t="shared" si="128"/>
        <v>293945</v>
      </c>
      <c r="E223" s="60">
        <f t="shared" si="128"/>
        <v>93440</v>
      </c>
      <c r="F223" s="60">
        <f t="shared" si="128"/>
        <v>8085</v>
      </c>
      <c r="G223" s="60">
        <f t="shared" si="128"/>
        <v>11600</v>
      </c>
      <c r="H223" s="60">
        <f t="shared" si="128"/>
        <v>113125</v>
      </c>
      <c r="I223" s="60">
        <f t="shared" si="128"/>
        <v>407070</v>
      </c>
      <c r="J223" s="68"/>
      <c r="K223" s="77"/>
      <c r="L223" s="75"/>
      <c r="N223" s="51"/>
      <c r="O223" s="51"/>
      <c r="P223" s="51"/>
    </row>
    <row r="224" spans="1:16" s="52" customFormat="1" ht="17.25" customHeight="1" x14ac:dyDescent="0.3">
      <c r="A224" s="67" t="s">
        <v>0</v>
      </c>
      <c r="B224" s="69">
        <v>11220</v>
      </c>
      <c r="C224" s="69">
        <v>14170</v>
      </c>
      <c r="D224" s="82">
        <f t="shared" ref="D224:D229" si="129">SUM(B224:C224)</f>
        <v>25390</v>
      </c>
      <c r="E224" s="85">
        <v>6710</v>
      </c>
      <c r="F224" s="85">
        <v>475</v>
      </c>
      <c r="G224" s="85">
        <v>860</v>
      </c>
      <c r="H224" s="82">
        <f t="shared" ref="H224:H229" si="130">SUM(E224:G224)</f>
        <v>8045</v>
      </c>
      <c r="I224" s="82">
        <f t="shared" ref="I224:I229" si="131">+H224+D224</f>
        <v>33435</v>
      </c>
      <c r="J224" s="68"/>
      <c r="K224" s="77"/>
      <c r="L224" s="75"/>
      <c r="N224" s="51"/>
      <c r="O224" s="51"/>
      <c r="P224" s="51"/>
    </row>
    <row r="225" spans="1:16" s="52" customFormat="1" ht="17.25" customHeight="1" x14ac:dyDescent="0.3">
      <c r="A225" s="67" t="s">
        <v>1</v>
      </c>
      <c r="B225" s="69">
        <v>11610</v>
      </c>
      <c r="C225" s="69">
        <v>14670</v>
      </c>
      <c r="D225" s="82">
        <f t="shared" si="129"/>
        <v>26280</v>
      </c>
      <c r="E225" s="85">
        <v>6530</v>
      </c>
      <c r="F225" s="85">
        <v>495</v>
      </c>
      <c r="G225" s="85">
        <v>910</v>
      </c>
      <c r="H225" s="82">
        <f t="shared" si="130"/>
        <v>7935</v>
      </c>
      <c r="I225" s="82">
        <f t="shared" si="131"/>
        <v>34215</v>
      </c>
      <c r="J225" s="68"/>
      <c r="K225" s="77"/>
      <c r="L225" s="75"/>
      <c r="N225" s="51"/>
      <c r="O225" s="51"/>
      <c r="P225" s="51"/>
    </row>
    <row r="226" spans="1:16" s="52" customFormat="1" ht="17.25" customHeight="1" x14ac:dyDescent="0.3">
      <c r="A226" s="67" t="s">
        <v>2</v>
      </c>
      <c r="B226" s="69">
        <v>12490</v>
      </c>
      <c r="C226" s="69">
        <v>14710</v>
      </c>
      <c r="D226" s="82">
        <f t="shared" si="129"/>
        <v>27200</v>
      </c>
      <c r="E226" s="85">
        <v>6460</v>
      </c>
      <c r="F226" s="85">
        <v>460</v>
      </c>
      <c r="G226" s="85">
        <v>1070</v>
      </c>
      <c r="H226" s="82">
        <f t="shared" si="130"/>
        <v>7990</v>
      </c>
      <c r="I226" s="82">
        <f t="shared" si="131"/>
        <v>35190</v>
      </c>
      <c r="J226" s="68"/>
      <c r="K226" s="77"/>
      <c r="L226" s="75"/>
      <c r="N226" s="51"/>
      <c r="O226" s="51"/>
      <c r="P226" s="51"/>
    </row>
    <row r="227" spans="1:16" s="52" customFormat="1" ht="17.25" customHeight="1" x14ac:dyDescent="0.3">
      <c r="A227" s="67" t="s">
        <v>3</v>
      </c>
      <c r="B227" s="69">
        <v>11900</v>
      </c>
      <c r="C227" s="69">
        <v>12990</v>
      </c>
      <c r="D227" s="82">
        <f t="shared" si="129"/>
        <v>24890</v>
      </c>
      <c r="E227" s="85">
        <v>5880</v>
      </c>
      <c r="F227" s="85">
        <v>390</v>
      </c>
      <c r="G227" s="85">
        <v>1180</v>
      </c>
      <c r="H227" s="82">
        <f t="shared" si="130"/>
        <v>7450</v>
      </c>
      <c r="I227" s="82">
        <f>+H227+D227</f>
        <v>32340</v>
      </c>
      <c r="J227" s="68"/>
      <c r="K227" s="77"/>
      <c r="L227" s="75"/>
      <c r="N227" s="51"/>
      <c r="O227" s="51"/>
      <c r="P227" s="51"/>
    </row>
    <row r="228" spans="1:16" s="52" customFormat="1" ht="17.25" customHeight="1" x14ac:dyDescent="0.3">
      <c r="A228" s="67" t="s">
        <v>4</v>
      </c>
      <c r="B228" s="69">
        <v>8360</v>
      </c>
      <c r="C228" s="69">
        <v>13520</v>
      </c>
      <c r="D228" s="82">
        <f t="shared" si="129"/>
        <v>21880</v>
      </c>
      <c r="E228" s="85">
        <v>6330</v>
      </c>
      <c r="F228" s="85">
        <v>410</v>
      </c>
      <c r="G228" s="85">
        <v>1450</v>
      </c>
      <c r="H228" s="82">
        <f t="shared" si="130"/>
        <v>8190</v>
      </c>
      <c r="I228" s="82">
        <f t="shared" si="131"/>
        <v>30070</v>
      </c>
      <c r="J228" s="68"/>
      <c r="K228" s="77"/>
      <c r="L228" s="75"/>
      <c r="N228" s="51"/>
      <c r="O228" s="51"/>
      <c r="P228" s="51"/>
    </row>
    <row r="229" spans="1:16" s="52" customFormat="1" ht="17.25" customHeight="1" x14ac:dyDescent="0.3">
      <c r="A229" s="67" t="s">
        <v>11</v>
      </c>
      <c r="B229" s="69">
        <v>8320</v>
      </c>
      <c r="C229" s="69">
        <v>10780</v>
      </c>
      <c r="D229" s="82">
        <f t="shared" si="129"/>
        <v>19100</v>
      </c>
      <c r="E229" s="85">
        <v>6565</v>
      </c>
      <c r="F229" s="85">
        <v>550</v>
      </c>
      <c r="G229" s="85">
        <v>935</v>
      </c>
      <c r="H229" s="82">
        <f t="shared" si="130"/>
        <v>8050</v>
      </c>
      <c r="I229" s="82">
        <f t="shared" si="131"/>
        <v>27150</v>
      </c>
      <c r="J229" s="68"/>
      <c r="K229" s="77"/>
      <c r="L229" s="75"/>
      <c r="N229" s="51"/>
      <c r="O229" s="51"/>
      <c r="P229" s="51"/>
    </row>
    <row r="230" spans="1:16" s="52" customFormat="1" ht="17.25" customHeight="1" x14ac:dyDescent="0.3">
      <c r="A230" s="67" t="s">
        <v>5</v>
      </c>
      <c r="B230" s="69">
        <v>10220</v>
      </c>
      <c r="C230" s="69">
        <v>10730</v>
      </c>
      <c r="D230" s="82">
        <f t="shared" ref="D230" si="132">SUM(B230:C230)</f>
        <v>20950</v>
      </c>
      <c r="E230" s="85">
        <v>7280</v>
      </c>
      <c r="F230" s="85">
        <v>860</v>
      </c>
      <c r="G230" s="85">
        <v>990</v>
      </c>
      <c r="H230" s="82">
        <f t="shared" ref="H230" si="133">SUM(E230:G230)</f>
        <v>9130</v>
      </c>
      <c r="I230" s="82">
        <f t="shared" ref="I230" si="134">+H230+D230</f>
        <v>30080</v>
      </c>
      <c r="J230" s="68"/>
      <c r="K230" s="77"/>
      <c r="L230" s="75"/>
      <c r="N230" s="51"/>
      <c r="O230" s="51"/>
      <c r="P230" s="51"/>
    </row>
    <row r="231" spans="1:16" s="52" customFormat="1" ht="17.25" customHeight="1" x14ac:dyDescent="0.3">
      <c r="A231" s="67" t="s">
        <v>6</v>
      </c>
      <c r="B231" s="69">
        <v>11510</v>
      </c>
      <c r="C231" s="69">
        <v>12060</v>
      </c>
      <c r="D231" s="82">
        <f t="shared" ref="D231" si="135">SUM(B231:C231)</f>
        <v>23570</v>
      </c>
      <c r="E231" s="85">
        <v>9600</v>
      </c>
      <c r="F231" s="85">
        <v>2160</v>
      </c>
      <c r="G231" s="85">
        <v>550</v>
      </c>
      <c r="H231" s="82">
        <f t="shared" ref="H231" si="136">SUM(E231:G231)</f>
        <v>12310</v>
      </c>
      <c r="I231" s="82">
        <f t="shared" ref="I231" si="137">+H231+D231</f>
        <v>35880</v>
      </c>
      <c r="J231" s="68"/>
      <c r="K231" s="77"/>
      <c r="L231" s="75"/>
      <c r="N231" s="51"/>
      <c r="O231" s="51"/>
      <c r="P231" s="51"/>
    </row>
    <row r="232" spans="1:16" s="52" customFormat="1" ht="17.25" customHeight="1" x14ac:dyDescent="0.3">
      <c r="A232" s="67" t="s">
        <v>7</v>
      </c>
      <c r="B232" s="69">
        <v>10240</v>
      </c>
      <c r="C232" s="69">
        <v>13570</v>
      </c>
      <c r="D232" s="82">
        <f t="shared" ref="D232" si="138">SUM(B232:C232)</f>
        <v>23810</v>
      </c>
      <c r="E232" s="85">
        <v>10055</v>
      </c>
      <c r="F232" s="85">
        <v>1055</v>
      </c>
      <c r="G232" s="85">
        <v>610</v>
      </c>
      <c r="H232" s="82">
        <f t="shared" ref="H232" si="139">SUM(E232:G232)</f>
        <v>11720</v>
      </c>
      <c r="I232" s="82">
        <f t="shared" ref="I232" si="140">+H232+D232</f>
        <v>35530</v>
      </c>
      <c r="J232" s="68"/>
      <c r="K232" s="77"/>
      <c r="L232" s="75"/>
      <c r="N232" s="51"/>
      <c r="O232" s="51"/>
      <c r="P232" s="51"/>
    </row>
    <row r="233" spans="1:16" s="52" customFormat="1" ht="17.25" customHeight="1" x14ac:dyDescent="0.3">
      <c r="A233" s="67" t="s">
        <v>8</v>
      </c>
      <c r="B233" s="69">
        <v>10640</v>
      </c>
      <c r="C233" s="69">
        <v>16345</v>
      </c>
      <c r="D233" s="82">
        <f t="shared" ref="D233" si="141">SUM(B233:C233)</f>
        <v>26985</v>
      </c>
      <c r="E233" s="85">
        <v>9965</v>
      </c>
      <c r="F233" s="85">
        <v>570</v>
      </c>
      <c r="G233" s="85">
        <v>755</v>
      </c>
      <c r="H233" s="82">
        <f t="shared" ref="H233" si="142">SUM(E233:G233)</f>
        <v>11290</v>
      </c>
      <c r="I233" s="82">
        <f t="shared" ref="I233" si="143">+H233+D233</f>
        <v>38275</v>
      </c>
      <c r="J233" s="68"/>
      <c r="K233" s="77"/>
      <c r="L233" s="75"/>
      <c r="N233" s="51"/>
      <c r="O233" s="51"/>
      <c r="P233" s="51"/>
    </row>
    <row r="234" spans="1:16" s="52" customFormat="1" ht="17.25" customHeight="1" x14ac:dyDescent="0.3">
      <c r="A234" s="67" t="s">
        <v>9</v>
      </c>
      <c r="B234" s="69">
        <v>11260</v>
      </c>
      <c r="C234" s="69">
        <v>16720</v>
      </c>
      <c r="D234" s="82">
        <f t="shared" ref="D234:D235" si="144">SUM(B234:C234)</f>
        <v>27980</v>
      </c>
      <c r="E234" s="85">
        <v>9125</v>
      </c>
      <c r="F234" s="85">
        <v>295</v>
      </c>
      <c r="G234" s="85">
        <v>1120</v>
      </c>
      <c r="H234" s="82">
        <f>SUM(E234:G234)</f>
        <v>10540</v>
      </c>
      <c r="I234" s="82">
        <f t="shared" ref="I234:I235" si="145">+H234+D234</f>
        <v>38520</v>
      </c>
      <c r="J234" s="68"/>
      <c r="K234" s="77"/>
      <c r="L234" s="75"/>
      <c r="N234" s="51"/>
      <c r="O234" s="51"/>
      <c r="P234" s="51"/>
    </row>
    <row r="235" spans="1:16" s="52" customFormat="1" ht="17.25" customHeight="1" x14ac:dyDescent="0.3">
      <c r="A235" s="67" t="s">
        <v>10</v>
      </c>
      <c r="B235" s="69">
        <v>11180</v>
      </c>
      <c r="C235" s="69">
        <v>14730</v>
      </c>
      <c r="D235" s="82">
        <f t="shared" si="144"/>
        <v>25910</v>
      </c>
      <c r="E235" s="85">
        <v>8940</v>
      </c>
      <c r="F235" s="85">
        <v>365</v>
      </c>
      <c r="G235" s="85">
        <v>1170</v>
      </c>
      <c r="H235" s="82">
        <f>SUM(E235:G235)</f>
        <v>10475</v>
      </c>
      <c r="I235" s="82">
        <f t="shared" si="145"/>
        <v>36385</v>
      </c>
      <c r="J235" s="68"/>
      <c r="K235" s="77"/>
      <c r="L235" s="75"/>
      <c r="N235" s="51"/>
      <c r="O235" s="51"/>
      <c r="P235" s="51"/>
    </row>
    <row r="236" spans="1:16" s="52" customFormat="1" ht="17.25" customHeight="1" x14ac:dyDescent="0.3">
      <c r="A236" s="50">
        <v>2024</v>
      </c>
      <c r="B236" s="60">
        <f>SUM(B237:B248)</f>
        <v>143390</v>
      </c>
      <c r="C236" s="60">
        <f t="shared" ref="C236:G236" si="146">SUM(C237:C248)</f>
        <v>165040</v>
      </c>
      <c r="D236" s="60">
        <f>SUM(D237:D248)</f>
        <v>308430</v>
      </c>
      <c r="E236" s="60">
        <f t="shared" si="146"/>
        <v>87210</v>
      </c>
      <c r="F236" s="60">
        <f t="shared" si="146"/>
        <v>7800</v>
      </c>
      <c r="G236" s="60">
        <f t="shared" si="146"/>
        <v>7320</v>
      </c>
      <c r="H236" s="60">
        <f>SUM(H237:H248)</f>
        <v>102330</v>
      </c>
      <c r="I236" s="60">
        <f>SUM(I237:I248)</f>
        <v>410760</v>
      </c>
      <c r="J236" s="68"/>
      <c r="K236" s="77"/>
      <c r="L236" s="75"/>
      <c r="N236" s="51"/>
      <c r="O236" s="51"/>
      <c r="P236" s="51"/>
    </row>
    <row r="237" spans="1:16" s="52" customFormat="1" ht="17.25" customHeight="1" x14ac:dyDescent="0.3">
      <c r="A237" s="67" t="s">
        <v>0</v>
      </c>
      <c r="B237" s="69">
        <v>10140</v>
      </c>
      <c r="C237" s="69">
        <v>15270</v>
      </c>
      <c r="D237" s="82">
        <f>SUM(B237:C237)</f>
        <v>25410</v>
      </c>
      <c r="E237" s="85">
        <v>12750</v>
      </c>
      <c r="F237" s="85">
        <v>280</v>
      </c>
      <c r="G237" s="85">
        <v>680</v>
      </c>
      <c r="H237" s="82">
        <f>SUM(E237:G237)</f>
        <v>13710</v>
      </c>
      <c r="I237" s="82">
        <f t="shared" ref="I237" si="147">+H237+D237</f>
        <v>39120</v>
      </c>
      <c r="J237" s="68"/>
      <c r="K237" s="77"/>
      <c r="L237" s="75"/>
      <c r="N237" s="51"/>
      <c r="O237" s="51"/>
      <c r="P237" s="51"/>
    </row>
    <row r="238" spans="1:16" s="52" customFormat="1" ht="17.25" customHeight="1" x14ac:dyDescent="0.3">
      <c r="A238" s="67" t="s">
        <v>1</v>
      </c>
      <c r="B238" s="69">
        <v>11010</v>
      </c>
      <c r="C238" s="69">
        <v>16380</v>
      </c>
      <c r="D238" s="82">
        <f t="shared" ref="D238" si="148">SUM(B238:C238)</f>
        <v>27390</v>
      </c>
      <c r="E238" s="85">
        <v>6550</v>
      </c>
      <c r="F238" s="85">
        <v>230</v>
      </c>
      <c r="G238" s="85">
        <v>480</v>
      </c>
      <c r="H238" s="82">
        <f>SUM(E238:G238)</f>
        <v>7260</v>
      </c>
      <c r="I238" s="82">
        <f t="shared" ref="I238" si="149">+H238+D238</f>
        <v>34650</v>
      </c>
      <c r="J238" s="68"/>
      <c r="K238" s="77"/>
      <c r="L238" s="75"/>
      <c r="N238" s="51"/>
      <c r="O238" s="51"/>
      <c r="P238" s="51"/>
    </row>
    <row r="239" spans="1:16" s="52" customFormat="1" ht="17.25" customHeight="1" x14ac:dyDescent="0.3">
      <c r="A239" s="67" t="s">
        <v>2</v>
      </c>
      <c r="B239" s="69">
        <v>12570</v>
      </c>
      <c r="C239" s="69">
        <v>14290</v>
      </c>
      <c r="D239" s="82">
        <f t="shared" ref="D239" si="150">SUM(B239:C239)</f>
        <v>26860</v>
      </c>
      <c r="E239" s="85">
        <v>6890</v>
      </c>
      <c r="F239" s="85">
        <v>400</v>
      </c>
      <c r="G239" s="85">
        <v>560</v>
      </c>
      <c r="H239" s="82">
        <f t="shared" ref="H239" si="151">SUM(E239:G239)</f>
        <v>7850</v>
      </c>
      <c r="I239" s="82">
        <f t="shared" ref="I239" si="152">+H239+D239</f>
        <v>34710</v>
      </c>
      <c r="J239" s="68"/>
      <c r="K239" s="77"/>
      <c r="L239" s="75"/>
      <c r="N239" s="51"/>
      <c r="O239" s="51"/>
      <c r="P239" s="51"/>
    </row>
    <row r="240" spans="1:16" s="52" customFormat="1" ht="17.25" customHeight="1" x14ac:dyDescent="0.3">
      <c r="A240" s="67" t="s">
        <v>3</v>
      </c>
      <c r="B240" s="69">
        <v>11410</v>
      </c>
      <c r="C240" s="69">
        <v>13430</v>
      </c>
      <c r="D240" s="82">
        <f t="shared" ref="D240" si="153">SUM(B240:C240)</f>
        <v>24840</v>
      </c>
      <c r="E240" s="85">
        <v>7080</v>
      </c>
      <c r="F240" s="85">
        <v>355</v>
      </c>
      <c r="G240" s="85">
        <v>640</v>
      </c>
      <c r="H240" s="82">
        <f t="shared" ref="H240" si="154">SUM(E240:G240)</f>
        <v>8075</v>
      </c>
      <c r="I240" s="82">
        <f t="shared" ref="I240" si="155">+H240+D240</f>
        <v>32915</v>
      </c>
      <c r="J240" s="68"/>
      <c r="K240" s="77"/>
      <c r="L240" s="75"/>
      <c r="N240" s="51"/>
      <c r="O240" s="51"/>
      <c r="P240" s="51"/>
    </row>
    <row r="241" spans="1:16" s="52" customFormat="1" ht="17.25" customHeight="1" x14ac:dyDescent="0.3">
      <c r="A241" s="67" t="s">
        <v>4</v>
      </c>
      <c r="B241" s="69">
        <v>11100</v>
      </c>
      <c r="C241" s="69">
        <v>10380</v>
      </c>
      <c r="D241" s="82">
        <f t="shared" ref="D241:D243" si="156">SUM(B241:C241)</f>
        <v>21480</v>
      </c>
      <c r="E241" s="85">
        <v>7015</v>
      </c>
      <c r="F241" s="85">
        <v>500</v>
      </c>
      <c r="G241" s="85">
        <v>515</v>
      </c>
      <c r="H241" s="82">
        <f t="shared" ref="H241:H244" si="157">SUM(E241:G241)</f>
        <v>8030</v>
      </c>
      <c r="I241" s="82">
        <f t="shared" ref="I241:I246" si="158">+H241+D241</f>
        <v>29510</v>
      </c>
      <c r="J241" s="68"/>
      <c r="K241" s="77"/>
      <c r="L241" s="75"/>
      <c r="N241" s="51"/>
      <c r="O241" s="51"/>
      <c r="P241" s="51"/>
    </row>
    <row r="242" spans="1:16" s="52" customFormat="1" ht="17.25" customHeight="1" x14ac:dyDescent="0.3">
      <c r="A242" s="67" t="s">
        <v>11</v>
      </c>
      <c r="B242" s="69">
        <v>12050</v>
      </c>
      <c r="C242" s="69">
        <v>12880</v>
      </c>
      <c r="D242" s="82">
        <f t="shared" si="156"/>
        <v>24930</v>
      </c>
      <c r="E242" s="85">
        <v>6935</v>
      </c>
      <c r="F242" s="85">
        <v>715</v>
      </c>
      <c r="G242" s="85">
        <v>780</v>
      </c>
      <c r="H242" s="82">
        <f t="shared" si="157"/>
        <v>8430</v>
      </c>
      <c r="I242" s="82">
        <f t="shared" si="158"/>
        <v>33360</v>
      </c>
      <c r="J242" s="68"/>
      <c r="K242" s="77"/>
      <c r="L242" s="75"/>
      <c r="N242" s="51"/>
      <c r="O242" s="51"/>
      <c r="P242" s="51"/>
    </row>
    <row r="243" spans="1:16" s="52" customFormat="1" ht="17.25" customHeight="1" x14ac:dyDescent="0.3">
      <c r="A243" s="67" t="s">
        <v>5</v>
      </c>
      <c r="B243" s="69">
        <v>12010</v>
      </c>
      <c r="C243" s="69">
        <v>13410</v>
      </c>
      <c r="D243" s="82">
        <f t="shared" si="156"/>
        <v>25420</v>
      </c>
      <c r="E243" s="85">
        <v>7635</v>
      </c>
      <c r="F243" s="85">
        <v>1380</v>
      </c>
      <c r="G243" s="85">
        <v>725</v>
      </c>
      <c r="H243" s="82">
        <f t="shared" si="157"/>
        <v>9740</v>
      </c>
      <c r="I243" s="82">
        <f t="shared" si="158"/>
        <v>35160</v>
      </c>
      <c r="J243" s="68"/>
      <c r="K243" s="77"/>
      <c r="L243" s="75"/>
      <c r="N243" s="51"/>
      <c r="O243" s="51"/>
      <c r="P243" s="51"/>
    </row>
    <row r="244" spans="1:16" s="52" customFormat="1" ht="17.25" customHeight="1" x14ac:dyDescent="0.3">
      <c r="A244" s="67" t="s">
        <v>6</v>
      </c>
      <c r="B244" s="69">
        <v>12560</v>
      </c>
      <c r="C244" s="69">
        <v>13670</v>
      </c>
      <c r="D244" s="82">
        <f>SUM(B244:C244)</f>
        <v>26230</v>
      </c>
      <c r="E244" s="85">
        <v>8135</v>
      </c>
      <c r="F244" s="85">
        <v>1135</v>
      </c>
      <c r="G244" s="85">
        <v>905</v>
      </c>
      <c r="H244" s="82">
        <f t="shared" si="157"/>
        <v>10175</v>
      </c>
      <c r="I244" s="82">
        <f t="shared" si="158"/>
        <v>36405</v>
      </c>
      <c r="J244" s="68"/>
      <c r="K244" s="77"/>
      <c r="L244" s="75"/>
      <c r="N244" s="51"/>
      <c r="O244" s="51"/>
      <c r="P244" s="51"/>
    </row>
    <row r="245" spans="1:16" s="52" customFormat="1" ht="17.25" customHeight="1" x14ac:dyDescent="0.3">
      <c r="A245" s="67" t="s">
        <v>7</v>
      </c>
      <c r="B245" s="69">
        <v>12480</v>
      </c>
      <c r="C245" s="69">
        <v>14380</v>
      </c>
      <c r="D245" s="82">
        <f t="shared" ref="D245:D246" si="159">SUM(B245:C245)</f>
        <v>26860</v>
      </c>
      <c r="E245" s="85">
        <v>7385</v>
      </c>
      <c r="F245" s="85">
        <v>1565</v>
      </c>
      <c r="G245" s="85">
        <v>450</v>
      </c>
      <c r="H245" s="82">
        <f t="shared" ref="H245:H246" si="160">SUM(E245:G245)</f>
        <v>9400</v>
      </c>
      <c r="I245" s="82">
        <f t="shared" si="158"/>
        <v>36260</v>
      </c>
      <c r="J245" s="68"/>
      <c r="K245" s="77"/>
      <c r="L245" s="75"/>
      <c r="N245" s="51"/>
      <c r="O245" s="51"/>
      <c r="P245" s="51"/>
    </row>
    <row r="246" spans="1:16" s="52" customFormat="1" ht="17.25" customHeight="1" x14ac:dyDescent="0.3">
      <c r="A246" s="67" t="s">
        <v>8</v>
      </c>
      <c r="B246" s="69">
        <v>12580</v>
      </c>
      <c r="C246" s="69">
        <v>14990</v>
      </c>
      <c r="D246" s="82">
        <f t="shared" si="159"/>
        <v>27570</v>
      </c>
      <c r="E246" s="85">
        <v>5710</v>
      </c>
      <c r="F246" s="85">
        <v>570</v>
      </c>
      <c r="G246" s="85">
        <v>550</v>
      </c>
      <c r="H246" s="82">
        <f t="shared" si="160"/>
        <v>6830</v>
      </c>
      <c r="I246" s="82">
        <f t="shared" si="158"/>
        <v>34400</v>
      </c>
      <c r="J246" s="68"/>
      <c r="K246" s="77"/>
      <c r="L246" s="75"/>
      <c r="N246" s="51"/>
      <c r="O246" s="51"/>
      <c r="P246" s="51"/>
    </row>
    <row r="247" spans="1:16" s="52" customFormat="1" ht="17.25" customHeight="1" x14ac:dyDescent="0.3">
      <c r="A247" s="67" t="s">
        <v>9</v>
      </c>
      <c r="B247" s="69">
        <v>13040</v>
      </c>
      <c r="C247" s="69">
        <v>12280</v>
      </c>
      <c r="D247" s="82">
        <f t="shared" ref="D247" si="161">SUM(B247:C247)</f>
        <v>25320</v>
      </c>
      <c r="E247" s="85">
        <v>6115</v>
      </c>
      <c r="F247" s="85">
        <v>340</v>
      </c>
      <c r="G247" s="85">
        <v>465</v>
      </c>
      <c r="H247" s="82">
        <f t="shared" ref="H247" si="162">SUM(E247:G247)</f>
        <v>6920</v>
      </c>
      <c r="I247" s="82">
        <f>+H247+D247</f>
        <v>32240</v>
      </c>
      <c r="J247" s="68"/>
      <c r="K247" s="77"/>
      <c r="L247" s="75"/>
      <c r="N247" s="51"/>
      <c r="O247" s="51"/>
      <c r="P247" s="51"/>
    </row>
    <row r="248" spans="1:16" s="52" customFormat="1" ht="17.25" customHeight="1" x14ac:dyDescent="0.3">
      <c r="A248" s="67" t="s">
        <v>10</v>
      </c>
      <c r="B248" s="69">
        <v>12440</v>
      </c>
      <c r="C248" s="69">
        <v>13680</v>
      </c>
      <c r="D248" s="82">
        <f t="shared" ref="D248" si="163">SUM(B248:C248)</f>
        <v>26120</v>
      </c>
      <c r="E248" s="85">
        <v>5010</v>
      </c>
      <c r="F248" s="85">
        <v>330</v>
      </c>
      <c r="G248" s="85">
        <v>570</v>
      </c>
      <c r="H248" s="82">
        <f t="shared" ref="H248" si="164">SUM(E248:G248)</f>
        <v>5910</v>
      </c>
      <c r="I248" s="82">
        <f>+H248+D248</f>
        <v>32030</v>
      </c>
      <c r="J248" s="68"/>
      <c r="K248" s="77"/>
      <c r="L248" s="75"/>
      <c r="N248" s="51"/>
      <c r="O248" s="51"/>
      <c r="P248" s="51"/>
    </row>
    <row r="249" spans="1:16" s="52" customFormat="1" ht="17.25" customHeight="1" x14ac:dyDescent="0.3">
      <c r="A249" s="50">
        <v>2025</v>
      </c>
      <c r="B249" s="60">
        <f>SUM(B250:B257)</f>
        <v>96825</v>
      </c>
      <c r="C249" s="60">
        <f t="shared" ref="C249:I249" si="165">SUM(C250:C257)</f>
        <v>114000</v>
      </c>
      <c r="D249" s="60">
        <f t="shared" si="165"/>
        <v>210825</v>
      </c>
      <c r="E249" s="60">
        <f t="shared" si="165"/>
        <v>31135</v>
      </c>
      <c r="F249" s="60">
        <f t="shared" si="165"/>
        <v>2985</v>
      </c>
      <c r="G249" s="60">
        <f t="shared" si="165"/>
        <v>4870</v>
      </c>
      <c r="H249" s="60">
        <f t="shared" si="165"/>
        <v>38990</v>
      </c>
      <c r="I249" s="60">
        <f t="shared" si="165"/>
        <v>249815</v>
      </c>
      <c r="J249" s="68"/>
      <c r="K249" s="77"/>
      <c r="L249" s="75"/>
      <c r="N249" s="51"/>
      <c r="O249" s="51"/>
      <c r="P249" s="51"/>
    </row>
    <row r="250" spans="1:16" s="52" customFormat="1" ht="17.25" customHeight="1" x14ac:dyDescent="0.3">
      <c r="A250" s="67" t="s">
        <v>44</v>
      </c>
      <c r="B250" s="69">
        <v>13920</v>
      </c>
      <c r="C250" s="69">
        <v>15390</v>
      </c>
      <c r="D250" s="82">
        <f>SUM(B250:C250)</f>
        <v>29310</v>
      </c>
      <c r="E250" s="85">
        <v>3775</v>
      </c>
      <c r="F250" s="85">
        <v>245</v>
      </c>
      <c r="G250" s="85">
        <v>470</v>
      </c>
      <c r="H250" s="82">
        <f>SUM(E250:G250)</f>
        <v>4490</v>
      </c>
      <c r="I250" s="82">
        <f>+H250+D250</f>
        <v>33800</v>
      </c>
      <c r="J250" s="68"/>
      <c r="K250" s="77"/>
      <c r="L250" s="75"/>
      <c r="M250" s="51"/>
      <c r="N250" s="51"/>
      <c r="O250" s="51"/>
      <c r="P250" s="51"/>
    </row>
    <row r="251" spans="1:16" s="52" customFormat="1" ht="17.25" customHeight="1" x14ac:dyDescent="0.3">
      <c r="A251" s="67" t="s">
        <v>45</v>
      </c>
      <c r="B251" s="69">
        <v>14520</v>
      </c>
      <c r="C251" s="69">
        <v>17230</v>
      </c>
      <c r="D251" s="82">
        <f t="shared" ref="D251:D255" si="166">SUM(B251:C251)</f>
        <v>31750</v>
      </c>
      <c r="E251" s="85">
        <v>3325</v>
      </c>
      <c r="F251" s="85">
        <v>235</v>
      </c>
      <c r="G251" s="85">
        <v>265</v>
      </c>
      <c r="H251" s="82">
        <f t="shared" ref="H251:H255" si="167">SUM(E251:G251)</f>
        <v>3825</v>
      </c>
      <c r="I251" s="82">
        <f t="shared" ref="I251:I255" si="168">+H251+D251</f>
        <v>35575</v>
      </c>
      <c r="J251" s="68"/>
      <c r="K251" s="77"/>
      <c r="L251" s="75"/>
      <c r="M251" s="51"/>
      <c r="N251" s="51"/>
      <c r="O251" s="51"/>
      <c r="P251" s="51"/>
    </row>
    <row r="252" spans="1:16" s="52" customFormat="1" ht="17.25" customHeight="1" x14ac:dyDescent="0.3">
      <c r="A252" s="67" t="s">
        <v>46</v>
      </c>
      <c r="B252" s="69">
        <v>13885</v>
      </c>
      <c r="C252" s="69">
        <v>16380</v>
      </c>
      <c r="D252" s="82">
        <f t="shared" si="166"/>
        <v>30265</v>
      </c>
      <c r="E252" s="85">
        <v>3520</v>
      </c>
      <c r="F252" s="85">
        <v>285</v>
      </c>
      <c r="G252" s="85">
        <v>280</v>
      </c>
      <c r="H252" s="82">
        <f t="shared" si="167"/>
        <v>4085</v>
      </c>
      <c r="I252" s="82">
        <f t="shared" si="168"/>
        <v>34350</v>
      </c>
      <c r="J252" s="68"/>
      <c r="K252" s="77"/>
      <c r="L252" s="75"/>
      <c r="M252" s="51"/>
      <c r="N252" s="51"/>
      <c r="O252" s="51"/>
      <c r="P252" s="51"/>
    </row>
    <row r="253" spans="1:16" s="52" customFormat="1" ht="17.25" customHeight="1" x14ac:dyDescent="0.3">
      <c r="A253" s="67" t="s">
        <v>50</v>
      </c>
      <c r="B253" s="69">
        <v>11790</v>
      </c>
      <c r="C253" s="69">
        <v>13640</v>
      </c>
      <c r="D253" s="82">
        <f t="shared" si="166"/>
        <v>25430</v>
      </c>
      <c r="E253" s="85">
        <v>4890</v>
      </c>
      <c r="F253" s="85">
        <v>240</v>
      </c>
      <c r="G253" s="85">
        <v>480</v>
      </c>
      <c r="H253" s="82">
        <f t="shared" si="167"/>
        <v>5610</v>
      </c>
      <c r="I253" s="82">
        <f t="shared" si="168"/>
        <v>31040</v>
      </c>
      <c r="J253" s="68"/>
      <c r="K253" s="77"/>
      <c r="L253" s="75"/>
      <c r="M253" s="51"/>
      <c r="N253" s="51"/>
      <c r="O253" s="51"/>
      <c r="P253" s="51"/>
    </row>
    <row r="254" spans="1:16" s="52" customFormat="1" ht="17.25" customHeight="1" x14ac:dyDescent="0.3">
      <c r="A254" s="67" t="s">
        <v>51</v>
      </c>
      <c r="B254" s="69">
        <v>9090</v>
      </c>
      <c r="C254" s="69">
        <v>11820</v>
      </c>
      <c r="D254" s="82">
        <f t="shared" si="166"/>
        <v>20910</v>
      </c>
      <c r="E254" s="85">
        <v>3890</v>
      </c>
      <c r="F254" s="85">
        <v>290</v>
      </c>
      <c r="G254" s="85">
        <v>790</v>
      </c>
      <c r="H254" s="82">
        <f t="shared" si="167"/>
        <v>4970</v>
      </c>
      <c r="I254" s="82">
        <f t="shared" si="168"/>
        <v>25880</v>
      </c>
      <c r="J254" s="68"/>
      <c r="K254" s="77"/>
      <c r="L254" s="75"/>
      <c r="M254" s="51"/>
      <c r="N254" s="51"/>
      <c r="O254" s="51"/>
      <c r="P254" s="51"/>
    </row>
    <row r="255" spans="1:16" s="52" customFormat="1" ht="18" customHeight="1" x14ac:dyDescent="0.35">
      <c r="A255" s="67" t="s">
        <v>52</v>
      </c>
      <c r="B255" s="69">
        <v>9150</v>
      </c>
      <c r="C255" s="69">
        <v>11990</v>
      </c>
      <c r="D255" s="82">
        <f t="shared" si="166"/>
        <v>21140</v>
      </c>
      <c r="E255" s="85">
        <v>4265</v>
      </c>
      <c r="F255" s="85">
        <v>360</v>
      </c>
      <c r="G255" s="85">
        <v>785</v>
      </c>
      <c r="H255" s="82">
        <f t="shared" si="167"/>
        <v>5410</v>
      </c>
      <c r="I255" s="82">
        <f t="shared" si="168"/>
        <v>26550</v>
      </c>
      <c r="J255" s="68"/>
      <c r="K255" s="77"/>
      <c r="L255" s="75"/>
      <c r="M255" s="51"/>
      <c r="N255" s="51"/>
      <c r="O255" s="51"/>
      <c r="P255" s="51"/>
    </row>
    <row r="256" spans="1:16" s="52" customFormat="1" ht="18" customHeight="1" x14ac:dyDescent="0.35">
      <c r="A256" s="67" t="s">
        <v>49</v>
      </c>
      <c r="B256" s="69">
        <v>11230</v>
      </c>
      <c r="C256" s="69">
        <v>13670</v>
      </c>
      <c r="D256" s="82">
        <f t="shared" ref="D256" si="169">SUM(B256:C256)</f>
        <v>24900</v>
      </c>
      <c r="E256" s="85">
        <v>3970</v>
      </c>
      <c r="F256" s="85">
        <v>530</v>
      </c>
      <c r="G256" s="85">
        <v>700</v>
      </c>
      <c r="H256" s="82">
        <f t="shared" ref="H256" si="170">SUM(E256:G256)</f>
        <v>5200</v>
      </c>
      <c r="I256" s="82">
        <f t="shared" ref="I256" si="171">+H256+D256</f>
        <v>30100</v>
      </c>
      <c r="J256" s="68"/>
      <c r="K256" s="77"/>
      <c r="L256" s="75"/>
      <c r="M256" s="51"/>
      <c r="N256" s="51"/>
      <c r="O256" s="51"/>
      <c r="P256" s="51"/>
    </row>
    <row r="257" spans="1:16" s="52" customFormat="1" ht="18" customHeight="1" x14ac:dyDescent="0.35">
      <c r="A257" s="67" t="s">
        <v>53</v>
      </c>
      <c r="B257" s="69">
        <v>13240</v>
      </c>
      <c r="C257" s="69">
        <v>13880</v>
      </c>
      <c r="D257" s="82">
        <f t="shared" ref="D257" si="172">SUM(B257:C257)</f>
        <v>27120</v>
      </c>
      <c r="E257" s="85">
        <v>3500</v>
      </c>
      <c r="F257" s="85">
        <v>800</v>
      </c>
      <c r="G257" s="85">
        <v>1100</v>
      </c>
      <c r="H257" s="82">
        <f t="shared" ref="H257" si="173">SUM(E257:G257)</f>
        <v>5400</v>
      </c>
      <c r="I257" s="82">
        <f t="shared" ref="I257" si="174">+H257+D257</f>
        <v>32520</v>
      </c>
      <c r="J257" s="68"/>
      <c r="K257" s="77"/>
      <c r="L257" s="75"/>
      <c r="M257" s="51"/>
      <c r="N257" s="51"/>
      <c r="O257" s="51"/>
      <c r="P257" s="51"/>
    </row>
    <row r="258" spans="1:16" s="66" customFormat="1" ht="19.2" customHeight="1" x14ac:dyDescent="0.3">
      <c r="A258" s="64" t="s">
        <v>47</v>
      </c>
      <c r="B258" s="65"/>
      <c r="C258" s="65"/>
      <c r="D258" s="65"/>
      <c r="E258" s="65"/>
      <c r="F258" s="65"/>
      <c r="G258" s="65"/>
      <c r="H258" s="65"/>
      <c r="I258" s="65"/>
      <c r="J258" s="95"/>
      <c r="K258" s="95"/>
      <c r="L258" s="78"/>
    </row>
    <row r="259" spans="1:16" s="66" customFormat="1" ht="15.6" customHeight="1" x14ac:dyDescent="0.3">
      <c r="A259" s="137" t="s">
        <v>38</v>
      </c>
      <c r="B259" s="137"/>
      <c r="C259" s="137"/>
      <c r="D259" s="137"/>
      <c r="E259" s="137"/>
      <c r="F259" s="137"/>
      <c r="G259" s="137"/>
      <c r="H259" s="137"/>
      <c r="I259" s="137"/>
      <c r="J259" s="94"/>
      <c r="K259" s="94"/>
      <c r="L259" s="78"/>
    </row>
    <row r="260" spans="1:16" ht="15.6" x14ac:dyDescent="0.3">
      <c r="A260" s="64" t="s">
        <v>43</v>
      </c>
      <c r="B260" s="84"/>
      <c r="C260" s="84"/>
      <c r="D260" s="84"/>
      <c r="E260" s="84"/>
      <c r="F260" s="84"/>
      <c r="G260" s="84"/>
      <c r="H260" s="84"/>
      <c r="I260" s="84"/>
      <c r="J260" s="106"/>
    </row>
    <row r="261" spans="1:16" ht="15.6" x14ac:dyDescent="0.3">
      <c r="A261" s="64" t="s">
        <v>41</v>
      </c>
      <c r="B261" s="84"/>
      <c r="C261" s="84"/>
      <c r="D261" s="84"/>
      <c r="E261" s="84"/>
      <c r="F261" s="84"/>
      <c r="G261" s="84"/>
      <c r="H261" s="84"/>
      <c r="I261" s="84"/>
      <c r="J261" s="1"/>
      <c r="K261" s="1"/>
      <c r="L261" s="1"/>
    </row>
    <row r="262" spans="1:16" s="71" customFormat="1" ht="15" x14ac:dyDescent="0.3">
      <c r="B262" s="129"/>
      <c r="C262" s="129"/>
      <c r="D262" s="129"/>
      <c r="E262" s="129"/>
      <c r="F262" s="129"/>
      <c r="G262" s="129"/>
      <c r="H262" s="129"/>
      <c r="I262" s="129"/>
    </row>
    <row r="263" spans="1:16" s="71" customFormat="1" ht="15" x14ac:dyDescent="0.3">
      <c r="B263" s="129"/>
      <c r="C263" s="129"/>
      <c r="D263" s="129"/>
      <c r="E263" s="129"/>
      <c r="F263" s="129"/>
      <c r="G263" s="129"/>
      <c r="H263" s="129"/>
      <c r="I263" s="129"/>
      <c r="J263" s="86"/>
    </row>
    <row r="264" spans="1:16" s="71" customFormat="1" ht="15" x14ac:dyDescent="0.3">
      <c r="B264" s="129"/>
      <c r="C264" s="129"/>
      <c r="D264" s="129"/>
      <c r="E264" s="129"/>
      <c r="F264" s="129"/>
      <c r="G264" s="129"/>
      <c r="H264" s="129"/>
      <c r="I264" s="129"/>
    </row>
    <row r="265" spans="1:16" s="71" customFormat="1" ht="14.4" x14ac:dyDescent="0.3">
      <c r="B265" s="130"/>
      <c r="C265" s="130"/>
      <c r="D265" s="130"/>
      <c r="E265" s="133"/>
      <c r="F265" s="133"/>
      <c r="G265" s="133"/>
      <c r="H265" s="132"/>
      <c r="I265" s="135"/>
      <c r="K265" s="86"/>
    </row>
    <row r="266" spans="1:16" s="71" customFormat="1" ht="14.4" x14ac:dyDescent="0.3">
      <c r="B266" s="130"/>
      <c r="C266" s="130"/>
      <c r="D266" s="130"/>
      <c r="E266" s="133"/>
      <c r="F266" s="133"/>
      <c r="G266" s="133"/>
      <c r="H266" s="133"/>
      <c r="I266" s="135"/>
    </row>
    <row r="267" spans="1:16" s="71" customFormat="1" ht="14.4" x14ac:dyDescent="0.3">
      <c r="B267" s="130"/>
      <c r="C267" s="130"/>
      <c r="D267" s="130"/>
      <c r="E267" s="133"/>
      <c r="F267" s="133"/>
      <c r="G267" s="133"/>
      <c r="H267" s="133"/>
      <c r="I267" s="135"/>
    </row>
    <row r="268" spans="1:16" ht="14.4" x14ac:dyDescent="0.3">
      <c r="E268" s="134"/>
      <c r="F268" s="134"/>
      <c r="G268" s="134"/>
      <c r="H268" s="134"/>
      <c r="K268" s="1"/>
      <c r="L268" s="1"/>
    </row>
    <row r="269" spans="1:16" x14ac:dyDescent="0.25">
      <c r="B269" s="84"/>
      <c r="C269" s="84"/>
      <c r="D269" s="84"/>
      <c r="E269" s="84"/>
      <c r="F269" s="84"/>
      <c r="G269" s="84"/>
      <c r="H269" s="84"/>
      <c r="I269" s="84"/>
      <c r="K269" s="1"/>
      <c r="L269" s="1"/>
    </row>
    <row r="270" spans="1:16" x14ac:dyDescent="0.25">
      <c r="B270" s="84"/>
      <c r="C270" s="84"/>
      <c r="D270" s="84"/>
      <c r="E270" s="84"/>
      <c r="F270" s="84"/>
      <c r="G270" s="84"/>
      <c r="H270" s="84"/>
      <c r="I270" s="84"/>
      <c r="J270" s="1"/>
      <c r="K270" s="1"/>
      <c r="L270" s="1"/>
    </row>
    <row r="271" spans="1:16" x14ac:dyDescent="0.25">
      <c r="B271" s="84"/>
      <c r="C271" s="84"/>
      <c r="D271" s="84"/>
      <c r="E271" s="84"/>
      <c r="F271" s="84"/>
      <c r="G271" s="84"/>
      <c r="H271" s="84"/>
      <c r="I271" s="84"/>
      <c r="J271" s="1"/>
      <c r="K271" s="1"/>
      <c r="L271" s="1"/>
    </row>
    <row r="272" spans="1:16" x14ac:dyDescent="0.25">
      <c r="B272" s="84"/>
      <c r="C272" s="84"/>
      <c r="D272" s="84"/>
      <c r="E272" s="84"/>
      <c r="F272" s="84"/>
      <c r="G272" s="84"/>
      <c r="H272" s="84"/>
      <c r="I272" s="84"/>
      <c r="J272" s="1"/>
      <c r="K272" s="1"/>
      <c r="L272" s="1"/>
    </row>
    <row r="273" spans="2:12" x14ac:dyDescent="0.25">
      <c r="B273" s="84"/>
      <c r="C273" s="84"/>
      <c r="D273" s="84"/>
      <c r="E273" s="84"/>
      <c r="F273" s="84"/>
      <c r="G273" s="84"/>
      <c r="H273" s="84"/>
      <c r="I273" s="84"/>
      <c r="J273" s="1"/>
      <c r="K273" s="1"/>
      <c r="L273" s="1"/>
    </row>
    <row r="274" spans="2:12" x14ac:dyDescent="0.25">
      <c r="E274" s="49"/>
      <c r="F274" s="49"/>
      <c r="G274" s="49"/>
      <c r="H274" s="49"/>
    </row>
    <row r="275" spans="2:12" x14ac:dyDescent="0.25">
      <c r="E275" s="131"/>
      <c r="F275" s="49"/>
      <c r="G275" s="49"/>
      <c r="H275" s="49"/>
    </row>
    <row r="276" spans="2:12" x14ac:dyDescent="0.25">
      <c r="E276" s="84"/>
      <c r="F276" s="84"/>
      <c r="G276" s="84"/>
      <c r="H276" s="84"/>
    </row>
    <row r="277" spans="2:12" x14ac:dyDescent="0.25">
      <c r="E277" s="84"/>
      <c r="F277" s="84"/>
      <c r="G277" s="84"/>
      <c r="H277" s="84"/>
    </row>
    <row r="278" spans="2:12" x14ac:dyDescent="0.25">
      <c r="E278" s="84"/>
      <c r="F278" s="84"/>
      <c r="G278" s="84"/>
      <c r="H278" s="84"/>
    </row>
    <row r="279" spans="2:12" x14ac:dyDescent="0.25">
      <c r="E279" s="84"/>
      <c r="F279" s="84"/>
      <c r="G279" s="84"/>
      <c r="H279" s="84"/>
    </row>
    <row r="280" spans="2:12" x14ac:dyDescent="0.25">
      <c r="E280" s="84"/>
      <c r="F280" s="84"/>
      <c r="G280" s="84"/>
      <c r="H280" s="84"/>
    </row>
    <row r="281" spans="2:12" x14ac:dyDescent="0.25">
      <c r="E281" s="84"/>
      <c r="F281" s="84"/>
      <c r="G281" s="84"/>
      <c r="H281" s="84"/>
    </row>
    <row r="282" spans="2:12" x14ac:dyDescent="0.25">
      <c r="E282" s="84"/>
      <c r="F282" s="84"/>
      <c r="G282" s="84"/>
      <c r="H282" s="84"/>
    </row>
    <row r="283" spans="2:12" x14ac:dyDescent="0.25">
      <c r="E283" s="84"/>
      <c r="F283" s="84"/>
      <c r="G283" s="84"/>
      <c r="H283" s="84"/>
    </row>
    <row r="284" spans="2:12" x14ac:dyDescent="0.25">
      <c r="E284" s="84"/>
      <c r="F284" s="84"/>
      <c r="G284" s="84"/>
      <c r="H284" s="84"/>
    </row>
    <row r="285" spans="2:12" x14ac:dyDescent="0.25">
      <c r="E285" s="84"/>
      <c r="F285" s="84"/>
      <c r="G285" s="84"/>
      <c r="H285" s="84"/>
    </row>
    <row r="286" spans="2:12" x14ac:dyDescent="0.25">
      <c r="E286" s="84"/>
      <c r="F286" s="84"/>
      <c r="G286" s="84"/>
      <c r="H286" s="84"/>
    </row>
    <row r="287" spans="2:12" x14ac:dyDescent="0.25">
      <c r="E287" s="84"/>
      <c r="F287" s="84"/>
      <c r="G287" s="84"/>
      <c r="H287" s="84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259:I259"/>
    <mergeCell ref="A2:I2"/>
    <mergeCell ref="A3:I3"/>
    <mergeCell ref="B22:D22"/>
    <mergeCell ref="A7:B7"/>
    <mergeCell ref="A22:A23"/>
    <mergeCell ref="E22:I22"/>
  </mergeCells>
  <phoneticPr fontId="3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HP</cp:lastModifiedBy>
  <cp:lastPrinted>2025-03-03T09:00:52Z</cp:lastPrinted>
  <dcterms:created xsi:type="dcterms:W3CDTF">2005-08-10T04:31:46Z</dcterms:created>
  <dcterms:modified xsi:type="dcterms:W3CDTF">2025-10-03T05:55:03Z</dcterms:modified>
</cp:coreProperties>
</file>