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huutoancorp.sharepoint.com/sites/datateam/Shared Documents/General/10. ITEM CODE PROJECT/Item Code Generating/"/>
    </mc:Choice>
  </mc:AlternateContent>
  <xr:revisionPtr revIDLastSave="65" documentId="14_{D6601950-A019-4FF9-84FB-D935343588AD}" xr6:coauthVersionLast="47" xr6:coauthVersionMax="47" xr10:uidLastSave="{B72C88E3-BF5C-487A-A787-C73ADE84E853}"/>
  <bookViews>
    <workbookView xWindow="-120" yWindow="-120" windowWidth="29040" windowHeight="15840" activeTab="1" xr2:uid="{00000000-000D-0000-FFFF-FFFF00000000}"/>
  </bookViews>
  <sheets>
    <sheet name="HistoryRequest" sheetId="6" r:id="rId1"/>
    <sheet name="GeneratingForm" sheetId="4" r:id="rId2"/>
    <sheet name="Code" sheetId="2" r:id="rId3"/>
    <sheet name="05. New Group" sheetId="7" r:id="rId4"/>
    <sheet name="Sheet1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4" l="1"/>
  <c r="F1596" i="6"/>
  <c r="L1592" i="6"/>
  <c r="F1592" i="6" s="1"/>
  <c r="L1593" i="6"/>
  <c r="F1593" i="6" s="1"/>
  <c r="L1594" i="6"/>
  <c r="F1594" i="6" s="1"/>
  <c r="L1595" i="6"/>
  <c r="L1596" i="6"/>
  <c r="F1591" i="6"/>
  <c r="L1586" i="6"/>
  <c r="L1587" i="6"/>
  <c r="L1588" i="6"/>
  <c r="L1589" i="6"/>
  <c r="F1589" i="6" s="1"/>
  <c r="L1590" i="6"/>
  <c r="F1590" i="6" s="1"/>
  <c r="L1591" i="6"/>
  <c r="F1588" i="6"/>
  <c r="L1584" i="6"/>
  <c r="L1585" i="6"/>
  <c r="F1585" i="6" s="1"/>
  <c r="F1586" i="6"/>
  <c r="F1587" i="6"/>
  <c r="F1584" i="6"/>
  <c r="L1553" i="6"/>
  <c r="L1554" i="6"/>
  <c r="F1554" i="6" s="1"/>
  <c r="L1555" i="6"/>
  <c r="F1555" i="6" s="1"/>
  <c r="L1556" i="6"/>
  <c r="F1556" i="6" s="1"/>
  <c r="L1557" i="6"/>
  <c r="F1557" i="6" s="1"/>
  <c r="L1558" i="6"/>
  <c r="F1558" i="6" s="1"/>
  <c r="L1559" i="6"/>
  <c r="F1559" i="6" s="1"/>
  <c r="L1560" i="6"/>
  <c r="F1560" i="6" s="1"/>
  <c r="L1561" i="6"/>
  <c r="F1561" i="6" s="1"/>
  <c r="L1562" i="6"/>
  <c r="F1562" i="6" s="1"/>
  <c r="L1563" i="6"/>
  <c r="F1563" i="6" s="1"/>
  <c r="L1564" i="6"/>
  <c r="F1564" i="6" s="1"/>
  <c r="L1565" i="6"/>
  <c r="F1565" i="6" s="1"/>
  <c r="L1566" i="6"/>
  <c r="F1566" i="6" s="1"/>
  <c r="L1567" i="6"/>
  <c r="F1567" i="6" s="1"/>
  <c r="L1568" i="6"/>
  <c r="F1568" i="6" s="1"/>
  <c r="L1569" i="6"/>
  <c r="F1569" i="6" s="1"/>
  <c r="L1570" i="6"/>
  <c r="F1570" i="6" s="1"/>
  <c r="L1571" i="6"/>
  <c r="F1571" i="6" s="1"/>
  <c r="L1572" i="6"/>
  <c r="F1572" i="6" s="1"/>
  <c r="L1573" i="6"/>
  <c r="F1573" i="6" s="1"/>
  <c r="L1574" i="6"/>
  <c r="F1574" i="6" s="1"/>
  <c r="L1575" i="6"/>
  <c r="F1575" i="6" s="1"/>
  <c r="L1576" i="6"/>
  <c r="F1576" i="6" s="1"/>
  <c r="L1577" i="6"/>
  <c r="F1577" i="6" s="1"/>
  <c r="L1578" i="6"/>
  <c r="F1578" i="6" s="1"/>
  <c r="L1579" i="6"/>
  <c r="F1579" i="6" s="1"/>
  <c r="L1580" i="6"/>
  <c r="F1580" i="6" s="1"/>
  <c r="L1581" i="6"/>
  <c r="F1581" i="6" s="1"/>
  <c r="L1582" i="6"/>
  <c r="F1582" i="6" s="1"/>
  <c r="L1583" i="6"/>
  <c r="F1583" i="6" s="1"/>
  <c r="F1553" i="6"/>
  <c r="L1551" i="6"/>
  <c r="F1551" i="6" s="1"/>
  <c r="L1552" i="6"/>
  <c r="F1552" i="6" s="1"/>
  <c r="L1548" i="6"/>
  <c r="L1549" i="6"/>
  <c r="F1549" i="6" s="1"/>
  <c r="L1550" i="6"/>
  <c r="F1550" i="6" s="1"/>
  <c r="F1548" i="6"/>
  <c r="L1542" i="6"/>
  <c r="F1542" i="6" s="1"/>
  <c r="L1543" i="6"/>
  <c r="F1543" i="6" s="1"/>
  <c r="L1544" i="6"/>
  <c r="F1544" i="6" s="1"/>
  <c r="L1545" i="6"/>
  <c r="F1545" i="6" s="1"/>
  <c r="L1546" i="6"/>
  <c r="F1546" i="6" s="1"/>
  <c r="L1547" i="6"/>
  <c r="F1547" i="6" s="1"/>
  <c r="L1541" i="6"/>
  <c r="F1541" i="6" s="1"/>
  <c r="L1540" i="6"/>
  <c r="F1540" i="6" s="1"/>
  <c r="L1539" i="6"/>
  <c r="F1539" i="6" s="1"/>
  <c r="L1538" i="6"/>
  <c r="F1538" i="6" s="1"/>
  <c r="L1537" i="6"/>
  <c r="F1537" i="6" s="1"/>
  <c r="L1536" i="6"/>
  <c r="F1536" i="6" s="1"/>
  <c r="L1535" i="6"/>
  <c r="D2" i="4" l="1"/>
  <c r="H2" i="4" s="1"/>
  <c r="F2" i="4"/>
  <c r="U2" i="4"/>
  <c r="P2" i="4"/>
  <c r="G2" i="4"/>
  <c r="R2" i="4"/>
  <c r="K2" i="4"/>
  <c r="T2" i="4"/>
  <c r="N2" i="4"/>
  <c r="J2" i="4"/>
  <c r="Q2" i="4"/>
  <c r="I2" i="4"/>
  <c r="O2" i="4"/>
  <c r="F1535" i="6"/>
  <c r="L1516" i="6"/>
  <c r="F1516" i="6" s="1"/>
  <c r="L1517" i="6"/>
  <c r="F1517" i="6" s="1"/>
  <c r="L1518" i="6"/>
  <c r="F1518" i="6" s="1"/>
  <c r="L1519" i="6"/>
  <c r="F1519" i="6" s="1"/>
  <c r="L1520" i="6"/>
  <c r="F1520" i="6" s="1"/>
  <c r="L1521" i="6"/>
  <c r="F1521" i="6" s="1"/>
  <c r="L1522" i="6"/>
  <c r="F1522" i="6" s="1"/>
  <c r="L1523" i="6"/>
  <c r="F1523" i="6" s="1"/>
  <c r="L1524" i="6"/>
  <c r="F1524" i="6" s="1"/>
  <c r="L1525" i="6"/>
  <c r="F1525" i="6" s="1"/>
  <c r="L1526" i="6"/>
  <c r="F1526" i="6" s="1"/>
  <c r="L1527" i="6"/>
  <c r="F1527" i="6" s="1"/>
  <c r="L1528" i="6"/>
  <c r="F1528" i="6" s="1"/>
  <c r="L1529" i="6"/>
  <c r="F1529" i="6" s="1"/>
  <c r="L1530" i="6"/>
  <c r="F1530" i="6" s="1"/>
  <c r="L1531" i="6"/>
  <c r="F1531" i="6" s="1"/>
  <c r="L1532" i="6"/>
  <c r="F1532" i="6" s="1"/>
  <c r="L1533" i="6"/>
  <c r="F1533" i="6" s="1"/>
  <c r="L1534" i="6"/>
  <c r="F1534" i="6" s="1"/>
  <c r="L1515" i="6"/>
  <c r="F1515" i="6" s="1"/>
  <c r="L1514" i="6"/>
  <c r="F1514" i="6" s="1"/>
  <c r="L1513" i="6"/>
  <c r="F1513" i="6" s="1"/>
  <c r="L1512" i="6"/>
  <c r="M2" i="4" l="1"/>
  <c r="L2" i="4"/>
  <c r="S2" i="4"/>
  <c r="F1512" i="6"/>
  <c r="L1511" i="6"/>
  <c r="F1511" i="6" s="1"/>
  <c r="L1510" i="6"/>
  <c r="F1510" i="6" s="1"/>
  <c r="L1502" i="6"/>
  <c r="F1502" i="6" s="1"/>
  <c r="L1503" i="6"/>
  <c r="F1503" i="6" s="1"/>
  <c r="L1504" i="6"/>
  <c r="F1504" i="6" s="1"/>
  <c r="L1505" i="6"/>
  <c r="F1505" i="6" s="1"/>
  <c r="L1506" i="6"/>
  <c r="F1506" i="6" s="1"/>
  <c r="L1507" i="6"/>
  <c r="F1507" i="6" s="1"/>
  <c r="L1508" i="6"/>
  <c r="F1508" i="6" s="1"/>
  <c r="L1509" i="6"/>
  <c r="F1509" i="6" s="1"/>
  <c r="L1501" i="6" l="1"/>
  <c r="F1501" i="6" s="1"/>
  <c r="L1500" i="6"/>
  <c r="F1500" i="6" s="1"/>
  <c r="I1501" i="6"/>
  <c r="L1499" i="6"/>
  <c r="F1499" i="6" s="1"/>
  <c r="L1498" i="6"/>
  <c r="F1498" i="6" s="1"/>
  <c r="L1497" i="6"/>
  <c r="F1497" i="6" l="1"/>
  <c r="L1496" i="6"/>
  <c r="F1496" i="6" s="1"/>
  <c r="L1495" i="6"/>
  <c r="F1495" i="6" s="1"/>
  <c r="L1484" i="6"/>
  <c r="F1484" i="6" s="1"/>
  <c r="L1485" i="6"/>
  <c r="F1485" i="6" s="1"/>
  <c r="L1486" i="6"/>
  <c r="F1486" i="6" s="1"/>
  <c r="L1487" i="6"/>
  <c r="F1487" i="6" s="1"/>
  <c r="L1488" i="6"/>
  <c r="F1488" i="6" s="1"/>
  <c r="L1489" i="6"/>
  <c r="F1489" i="6" s="1"/>
  <c r="L1490" i="6"/>
  <c r="F1490" i="6" s="1"/>
  <c r="L1491" i="6"/>
  <c r="F1491" i="6" s="1"/>
  <c r="L1492" i="6"/>
  <c r="F1492" i="6" s="1"/>
  <c r="L1493" i="6"/>
  <c r="F1493" i="6" s="1"/>
  <c r="L1494" i="6"/>
  <c r="F1494" i="6" s="1"/>
  <c r="L1483" i="6"/>
  <c r="F1483" i="6" s="1"/>
  <c r="L1482" i="6"/>
  <c r="F1482" i="6" s="1"/>
  <c r="L1481" i="6"/>
  <c r="F1481" i="6" l="1"/>
  <c r="L1439" i="6"/>
  <c r="F1439" i="6" s="1"/>
  <c r="L1440" i="6"/>
  <c r="F1440" i="6" s="1"/>
  <c r="L1441" i="6"/>
  <c r="F1441" i="6" s="1"/>
  <c r="L1442" i="6"/>
  <c r="F1442" i="6" s="1"/>
  <c r="L1443" i="6"/>
  <c r="F1443" i="6" s="1"/>
  <c r="L1444" i="6"/>
  <c r="F1444" i="6" s="1"/>
  <c r="L1445" i="6"/>
  <c r="F1445" i="6" s="1"/>
  <c r="L1446" i="6"/>
  <c r="F1446" i="6" s="1"/>
  <c r="L1447" i="6"/>
  <c r="F1447" i="6" s="1"/>
  <c r="L1448" i="6"/>
  <c r="F1448" i="6" s="1"/>
  <c r="L1449" i="6"/>
  <c r="F1449" i="6" s="1"/>
  <c r="L1450" i="6"/>
  <c r="F1450" i="6" s="1"/>
  <c r="L1451" i="6"/>
  <c r="F1451" i="6" s="1"/>
  <c r="L1452" i="6"/>
  <c r="F1452" i="6" s="1"/>
  <c r="L1453" i="6"/>
  <c r="F1453" i="6" s="1"/>
  <c r="L1454" i="6"/>
  <c r="F1454" i="6" s="1"/>
  <c r="L1455" i="6"/>
  <c r="F1455" i="6" s="1"/>
  <c r="L1456" i="6"/>
  <c r="F1456" i="6" s="1"/>
  <c r="L1457" i="6"/>
  <c r="F1457" i="6" s="1"/>
  <c r="L1458" i="6"/>
  <c r="F1458" i="6" s="1"/>
  <c r="L1459" i="6"/>
  <c r="F1459" i="6" s="1"/>
  <c r="L1460" i="6"/>
  <c r="F1460" i="6" s="1"/>
  <c r="L1461" i="6"/>
  <c r="F1461" i="6" s="1"/>
  <c r="L1462" i="6"/>
  <c r="F1462" i="6" s="1"/>
  <c r="L1463" i="6"/>
  <c r="F1463" i="6" s="1"/>
  <c r="L1464" i="6"/>
  <c r="F1464" i="6" s="1"/>
  <c r="L1465" i="6"/>
  <c r="F1465" i="6" s="1"/>
  <c r="L1466" i="6"/>
  <c r="F1466" i="6" s="1"/>
  <c r="L1467" i="6"/>
  <c r="F1467" i="6" s="1"/>
  <c r="L1468" i="6"/>
  <c r="F1468" i="6" s="1"/>
  <c r="L1469" i="6"/>
  <c r="F1469" i="6" s="1"/>
  <c r="L1470" i="6"/>
  <c r="F1470" i="6" s="1"/>
  <c r="L1471" i="6"/>
  <c r="F1471" i="6" s="1"/>
  <c r="L1472" i="6"/>
  <c r="F1472" i="6" s="1"/>
  <c r="L1473" i="6"/>
  <c r="F1473" i="6" s="1"/>
  <c r="L1474" i="6"/>
  <c r="F1474" i="6" s="1"/>
  <c r="L1475" i="6"/>
  <c r="F1475" i="6" s="1"/>
  <c r="L1476" i="6"/>
  <c r="F1476" i="6" s="1"/>
  <c r="L1477" i="6"/>
  <c r="F1477" i="6" s="1"/>
  <c r="L1478" i="6"/>
  <c r="F1478" i="6" s="1"/>
  <c r="L1479" i="6"/>
  <c r="F1479" i="6" s="1"/>
  <c r="L1480" i="6"/>
  <c r="F1480" i="6" s="1"/>
  <c r="L1438" i="6"/>
  <c r="F1438" i="6" s="1"/>
  <c r="L1427" i="6"/>
  <c r="F1427" i="6" s="1"/>
  <c r="L1428" i="6"/>
  <c r="F1428" i="6" s="1"/>
  <c r="L1429" i="6"/>
  <c r="F1429" i="6" s="1"/>
  <c r="L1430" i="6"/>
  <c r="F1430" i="6" s="1"/>
  <c r="L1431" i="6"/>
  <c r="F1431" i="6" s="1"/>
  <c r="L1432" i="6"/>
  <c r="F1432" i="6" s="1"/>
  <c r="L1433" i="6"/>
  <c r="F1433" i="6" s="1"/>
  <c r="L1434" i="6"/>
  <c r="F1434" i="6" s="1"/>
  <c r="L1435" i="6"/>
  <c r="F1435" i="6" s="1"/>
  <c r="L1436" i="6"/>
  <c r="F1436" i="6" s="1"/>
  <c r="L1437" i="6"/>
  <c r="F1437" i="6" s="1"/>
  <c r="L1426" i="6"/>
  <c r="F1426" i="6" s="1"/>
  <c r="L1418" i="6"/>
  <c r="F1418" i="6" s="1"/>
  <c r="L1419" i="6"/>
  <c r="F1419" i="6" s="1"/>
  <c r="L1420" i="6"/>
  <c r="F1420" i="6" s="1"/>
  <c r="L1421" i="6"/>
  <c r="F1421" i="6" s="1"/>
  <c r="L1422" i="6"/>
  <c r="F1422" i="6" s="1"/>
  <c r="L1423" i="6"/>
  <c r="F1423" i="6" s="1"/>
  <c r="L1424" i="6"/>
  <c r="F1424" i="6" s="1"/>
  <c r="L1425" i="6"/>
  <c r="F1425" i="6" s="1"/>
  <c r="L1417" i="6"/>
  <c r="F1417" i="6" s="1"/>
  <c r="L1378" i="6"/>
  <c r="F1378" i="6" s="1"/>
  <c r="L1379" i="6"/>
  <c r="F1379" i="6" s="1"/>
  <c r="L1380" i="6"/>
  <c r="F1380" i="6" s="1"/>
  <c r="L1381" i="6"/>
  <c r="F1381" i="6" s="1"/>
  <c r="L1382" i="6"/>
  <c r="F1382" i="6" s="1"/>
  <c r="L1383" i="6"/>
  <c r="F1383" i="6" s="1"/>
  <c r="L1384" i="6"/>
  <c r="F1384" i="6" s="1"/>
  <c r="L1385" i="6"/>
  <c r="F1385" i="6" s="1"/>
  <c r="L1386" i="6"/>
  <c r="F1386" i="6" s="1"/>
  <c r="L1387" i="6"/>
  <c r="F1387" i="6" s="1"/>
  <c r="L1388" i="6"/>
  <c r="F1388" i="6" s="1"/>
  <c r="L1389" i="6"/>
  <c r="F1389" i="6" s="1"/>
  <c r="L1390" i="6"/>
  <c r="F1390" i="6" s="1"/>
  <c r="L1391" i="6"/>
  <c r="F1391" i="6" s="1"/>
  <c r="L1392" i="6"/>
  <c r="F1392" i="6" s="1"/>
  <c r="L1393" i="6"/>
  <c r="F1393" i="6" s="1"/>
  <c r="L1394" i="6"/>
  <c r="F1394" i="6" s="1"/>
  <c r="L1395" i="6"/>
  <c r="F1395" i="6" s="1"/>
  <c r="L1396" i="6"/>
  <c r="F1396" i="6" s="1"/>
  <c r="L1397" i="6"/>
  <c r="F1397" i="6" s="1"/>
  <c r="L1398" i="6"/>
  <c r="F1398" i="6" s="1"/>
  <c r="L1399" i="6"/>
  <c r="F1399" i="6" s="1"/>
  <c r="L1400" i="6"/>
  <c r="F1400" i="6" s="1"/>
  <c r="L1401" i="6"/>
  <c r="F1401" i="6" s="1"/>
  <c r="L1402" i="6"/>
  <c r="F1402" i="6" s="1"/>
  <c r="L1403" i="6"/>
  <c r="F1403" i="6" s="1"/>
  <c r="L1404" i="6"/>
  <c r="F1404" i="6" s="1"/>
  <c r="L1405" i="6"/>
  <c r="F1405" i="6" s="1"/>
  <c r="L1406" i="6"/>
  <c r="F1406" i="6" s="1"/>
  <c r="L1407" i="6"/>
  <c r="F1407" i="6" s="1"/>
  <c r="L1408" i="6"/>
  <c r="F1408" i="6" s="1"/>
  <c r="L1409" i="6"/>
  <c r="F1409" i="6" s="1"/>
  <c r="L1410" i="6"/>
  <c r="F1410" i="6" s="1"/>
  <c r="L1411" i="6"/>
  <c r="F1411" i="6" s="1"/>
  <c r="L1412" i="6"/>
  <c r="F1412" i="6" s="1"/>
  <c r="L1413" i="6"/>
  <c r="F1413" i="6" s="1"/>
  <c r="L1414" i="6"/>
  <c r="F1414" i="6" s="1"/>
  <c r="L1415" i="6"/>
  <c r="F1415" i="6" s="1"/>
  <c r="L1416" i="6"/>
  <c r="F1416" i="6" s="1"/>
  <c r="L1377" i="6"/>
  <c r="F1377" i="6" s="1"/>
  <c r="L1376" i="6"/>
  <c r="F1376" i="6" s="1"/>
  <c r="L1375" i="6"/>
  <c r="F1375" i="6" s="1"/>
  <c r="L1374" i="6"/>
  <c r="F1374" i="6" l="1"/>
  <c r="L1372" i="6"/>
  <c r="F1372" i="6" s="1"/>
  <c r="L1373" i="6"/>
  <c r="F1373" i="6" s="1"/>
  <c r="L1371" i="6"/>
  <c r="F1371" i="6" s="1"/>
  <c r="L1370" i="6"/>
  <c r="F1370" i="6" s="1"/>
  <c r="L1369" i="6"/>
  <c r="F1369" i="6" s="1"/>
  <c r="L1368" i="6"/>
  <c r="F1368" i="6" s="1"/>
  <c r="L1364" i="6"/>
  <c r="F1364" i="6" s="1"/>
  <c r="L1365" i="6"/>
  <c r="F1365" i="6" s="1"/>
  <c r="L1366" i="6"/>
  <c r="F1366" i="6" s="1"/>
  <c r="L1367" i="6"/>
  <c r="F1367" i="6" s="1"/>
  <c r="L1363" i="6"/>
  <c r="F1363" i="6" s="1"/>
  <c r="L1362" i="6"/>
  <c r="F1362" i="6" l="1"/>
  <c r="L1361" i="6"/>
  <c r="F1361" i="6" l="1"/>
  <c r="L1360" i="6"/>
  <c r="F1360" i="6" s="1"/>
  <c r="L1359" i="6"/>
  <c r="F1359" i="6" l="1"/>
  <c r="L1356" i="6"/>
  <c r="F1356" i="6" s="1"/>
  <c r="L1357" i="6"/>
  <c r="F1357" i="6" s="1"/>
  <c r="L1358" i="6"/>
  <c r="F1358" i="6" s="1"/>
  <c r="L1355" i="6"/>
  <c r="F1355" i="6" l="1"/>
  <c r="L1350" i="6"/>
  <c r="F1350" i="6" s="1"/>
  <c r="L1351" i="6"/>
  <c r="F1351" i="6" s="1"/>
  <c r="L1352" i="6"/>
  <c r="F1352" i="6" s="1"/>
  <c r="L1353" i="6"/>
  <c r="F1353" i="6" s="1"/>
  <c r="L1354" i="6"/>
  <c r="F1354" i="6" s="1"/>
  <c r="L1349" i="6"/>
  <c r="F1349" i="6" l="1"/>
  <c r="L1342" i="6"/>
  <c r="F1342" i="6" s="1"/>
  <c r="L1343" i="6"/>
  <c r="F1343" i="6" s="1"/>
  <c r="L1344" i="6"/>
  <c r="F1344" i="6" s="1"/>
  <c r="L1345" i="6"/>
  <c r="F1345" i="6" s="1"/>
  <c r="L1346" i="6"/>
  <c r="F1346" i="6" s="1"/>
  <c r="L1347" i="6"/>
  <c r="F1347" i="6" s="1"/>
  <c r="L1348" i="6"/>
  <c r="F1348" i="6" s="1"/>
  <c r="L1341" i="6"/>
  <c r="F1341" i="6" s="1"/>
  <c r="L1340" i="6"/>
  <c r="F1340" i="6" s="1"/>
  <c r="L1334" i="6"/>
  <c r="F1334" i="6" s="1"/>
  <c r="L1335" i="6"/>
  <c r="F1335" i="6" s="1"/>
  <c r="L1336" i="6"/>
  <c r="F1336" i="6" s="1"/>
  <c r="L1337" i="6"/>
  <c r="F1337" i="6" s="1"/>
  <c r="L1338" i="6"/>
  <c r="F1338" i="6" s="1"/>
  <c r="L1339" i="6"/>
  <c r="F1339" i="6" s="1"/>
  <c r="L1333" i="6"/>
  <c r="F1333" i="6" s="1"/>
  <c r="L1332" i="6"/>
  <c r="F1332" i="6" s="1"/>
  <c r="L1331" i="6"/>
  <c r="F1331" i="6" s="1"/>
  <c r="L1330" i="6"/>
  <c r="F1330" i="6" l="1"/>
  <c r="L1329" i="6"/>
  <c r="F1329" i="6" s="1"/>
  <c r="I1330" i="6"/>
  <c r="L1247" i="6"/>
  <c r="F1247" i="6" s="1"/>
  <c r="L1248" i="6"/>
  <c r="L1249" i="6"/>
  <c r="F1249" i="6" s="1"/>
  <c r="L1250" i="6"/>
  <c r="F1250" i="6" s="1"/>
  <c r="L1251" i="6"/>
  <c r="F1251" i="6" s="1"/>
  <c r="L1252" i="6"/>
  <c r="F1252" i="6" s="1"/>
  <c r="L1253" i="6"/>
  <c r="L1254" i="6"/>
  <c r="F1254" i="6" s="1"/>
  <c r="L1255" i="6"/>
  <c r="F1255" i="6" s="1"/>
  <c r="L1256" i="6"/>
  <c r="L1257" i="6"/>
  <c r="F1257" i="6" s="1"/>
  <c r="L1258" i="6"/>
  <c r="F1258" i="6" s="1"/>
  <c r="L1259" i="6"/>
  <c r="F1259" i="6" s="1"/>
  <c r="L1260" i="6"/>
  <c r="F1260" i="6" s="1"/>
  <c r="L1261" i="6"/>
  <c r="F1261" i="6" s="1"/>
  <c r="L1262" i="6"/>
  <c r="F1262" i="6" s="1"/>
  <c r="L1263" i="6"/>
  <c r="F1263" i="6" s="1"/>
  <c r="L1264" i="6"/>
  <c r="L1265" i="6"/>
  <c r="F1265" i="6" s="1"/>
  <c r="L1266" i="6"/>
  <c r="F1266" i="6" s="1"/>
  <c r="L1267" i="6"/>
  <c r="F1267" i="6" s="1"/>
  <c r="L1268" i="6"/>
  <c r="F1268" i="6" s="1"/>
  <c r="L1269" i="6"/>
  <c r="F1269" i="6" s="1"/>
  <c r="L1270" i="6"/>
  <c r="F1270" i="6" s="1"/>
  <c r="L1271" i="6"/>
  <c r="F1271" i="6" s="1"/>
  <c r="L1272" i="6"/>
  <c r="F1272" i="6" s="1"/>
  <c r="L1273" i="6"/>
  <c r="F1273" i="6" s="1"/>
  <c r="L1274" i="6"/>
  <c r="F1274" i="6" s="1"/>
  <c r="L1275" i="6"/>
  <c r="F1275" i="6" s="1"/>
  <c r="L1276" i="6"/>
  <c r="F1276" i="6" s="1"/>
  <c r="L1277" i="6"/>
  <c r="F1277" i="6" s="1"/>
  <c r="L1278" i="6"/>
  <c r="F1278" i="6" s="1"/>
  <c r="L1279" i="6"/>
  <c r="F1279" i="6" s="1"/>
  <c r="L1280" i="6"/>
  <c r="L1281" i="6"/>
  <c r="F1281" i="6" s="1"/>
  <c r="L1282" i="6"/>
  <c r="F1282" i="6" s="1"/>
  <c r="L1283" i="6"/>
  <c r="F1283" i="6" s="1"/>
  <c r="L1284" i="6"/>
  <c r="F1284" i="6" s="1"/>
  <c r="L1285" i="6"/>
  <c r="F1285" i="6" s="1"/>
  <c r="L1286" i="6"/>
  <c r="F1286" i="6" s="1"/>
  <c r="L1287" i="6"/>
  <c r="F1287" i="6" s="1"/>
  <c r="L1288" i="6"/>
  <c r="F1288" i="6" s="1"/>
  <c r="L1289" i="6"/>
  <c r="F1289" i="6" s="1"/>
  <c r="L1290" i="6"/>
  <c r="F1290" i="6" s="1"/>
  <c r="L1291" i="6"/>
  <c r="F1291" i="6" s="1"/>
  <c r="L1292" i="6"/>
  <c r="F1292" i="6" s="1"/>
  <c r="L1293" i="6"/>
  <c r="F1293" i="6" s="1"/>
  <c r="L1294" i="6"/>
  <c r="F1294" i="6" s="1"/>
  <c r="L1295" i="6"/>
  <c r="F1295" i="6" s="1"/>
  <c r="L1296" i="6"/>
  <c r="F1296" i="6" s="1"/>
  <c r="L1297" i="6"/>
  <c r="F1297" i="6" s="1"/>
  <c r="L1298" i="6"/>
  <c r="F1298" i="6" s="1"/>
  <c r="L1299" i="6"/>
  <c r="F1299" i="6" s="1"/>
  <c r="L1300" i="6"/>
  <c r="F1300" i="6" s="1"/>
  <c r="L1301" i="6"/>
  <c r="F1301" i="6" s="1"/>
  <c r="L1302" i="6"/>
  <c r="F1302" i="6" s="1"/>
  <c r="L1303" i="6"/>
  <c r="F1303" i="6" s="1"/>
  <c r="L1304" i="6"/>
  <c r="L1305" i="6"/>
  <c r="F1305" i="6" s="1"/>
  <c r="L1306" i="6"/>
  <c r="F1306" i="6" s="1"/>
  <c r="L1307" i="6"/>
  <c r="F1307" i="6" s="1"/>
  <c r="L1308" i="6"/>
  <c r="F1308" i="6" s="1"/>
  <c r="L1309" i="6"/>
  <c r="F1309" i="6" s="1"/>
  <c r="L1310" i="6"/>
  <c r="F1310" i="6" s="1"/>
  <c r="L1311" i="6"/>
  <c r="F1311" i="6" s="1"/>
  <c r="L1312" i="6"/>
  <c r="F1312" i="6" s="1"/>
  <c r="L1313" i="6"/>
  <c r="F1313" i="6" s="1"/>
  <c r="L1314" i="6"/>
  <c r="F1314" i="6" s="1"/>
  <c r="L1315" i="6"/>
  <c r="F1315" i="6" s="1"/>
  <c r="L1316" i="6"/>
  <c r="F1316" i="6" s="1"/>
  <c r="L1317" i="6"/>
  <c r="F1317" i="6" s="1"/>
  <c r="L1318" i="6"/>
  <c r="F1318" i="6" s="1"/>
  <c r="L1319" i="6"/>
  <c r="F1319" i="6" s="1"/>
  <c r="L1320" i="6"/>
  <c r="F1320" i="6" s="1"/>
  <c r="L1321" i="6"/>
  <c r="F1321" i="6" s="1"/>
  <c r="L1322" i="6"/>
  <c r="F1322" i="6" s="1"/>
  <c r="L1323" i="6"/>
  <c r="F1323" i="6" s="1"/>
  <c r="L1324" i="6"/>
  <c r="F1324" i="6" s="1"/>
  <c r="L1325" i="6"/>
  <c r="F1325" i="6" s="1"/>
  <c r="L1326" i="6"/>
  <c r="F1326" i="6" s="1"/>
  <c r="L1327" i="6"/>
  <c r="F1327" i="6" s="1"/>
  <c r="L1328" i="6"/>
  <c r="F1328" i="6" s="1"/>
  <c r="F1248" i="6"/>
  <c r="F1253" i="6"/>
  <c r="F1256" i="6"/>
  <c r="F1264" i="6"/>
  <c r="F1280" i="6"/>
  <c r="F1304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1264" i="6"/>
  <c r="I1265" i="6"/>
  <c r="I1266" i="6"/>
  <c r="I1267" i="6"/>
  <c r="I1268" i="6"/>
  <c r="I1269" i="6"/>
  <c r="I1270" i="6"/>
  <c r="I1271" i="6"/>
  <c r="I1272" i="6"/>
  <c r="I1273" i="6"/>
  <c r="I1274" i="6"/>
  <c r="I1275" i="6"/>
  <c r="I1276" i="6"/>
  <c r="I1277" i="6"/>
  <c r="I1278" i="6"/>
  <c r="I1279" i="6"/>
  <c r="I1280" i="6"/>
  <c r="I1281" i="6"/>
  <c r="I1282" i="6"/>
  <c r="I1283" i="6"/>
  <c r="I1284" i="6"/>
  <c r="I1285" i="6"/>
  <c r="I1286" i="6"/>
  <c r="I1287" i="6"/>
  <c r="I1288" i="6"/>
  <c r="I1289" i="6"/>
  <c r="I1290" i="6"/>
  <c r="I1291" i="6"/>
  <c r="I1292" i="6"/>
  <c r="I1293" i="6"/>
  <c r="I1294" i="6"/>
  <c r="I1295" i="6"/>
  <c r="I1296" i="6"/>
  <c r="I1297" i="6"/>
  <c r="I1298" i="6"/>
  <c r="I1299" i="6"/>
  <c r="I1300" i="6"/>
  <c r="I1301" i="6"/>
  <c r="I1302" i="6"/>
  <c r="I1303" i="6"/>
  <c r="I1304" i="6"/>
  <c r="I1305" i="6"/>
  <c r="I1306" i="6"/>
  <c r="I1307" i="6"/>
  <c r="I1308" i="6"/>
  <c r="I1309" i="6"/>
  <c r="I1310" i="6"/>
  <c r="I1311" i="6"/>
  <c r="I1312" i="6"/>
  <c r="I1313" i="6"/>
  <c r="I1314" i="6"/>
  <c r="I1315" i="6"/>
  <c r="I1316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237" i="6"/>
  <c r="L1239" i="6"/>
  <c r="F1239" i="6" s="1"/>
  <c r="L1240" i="6"/>
  <c r="F1240" i="6" s="1"/>
  <c r="L1241" i="6"/>
  <c r="F1241" i="6" s="1"/>
  <c r="L1242" i="6"/>
  <c r="F1242" i="6" s="1"/>
  <c r="L1243" i="6"/>
  <c r="F1243" i="6" s="1"/>
  <c r="L1244" i="6"/>
  <c r="F1244" i="6" s="1"/>
  <c r="L1245" i="6"/>
  <c r="F1245" i="6" s="1"/>
  <c r="L1246" i="6"/>
  <c r="F1246" i="6" s="1"/>
  <c r="L1238" i="6"/>
  <c r="F1238" i="6" s="1"/>
  <c r="L1236" i="6"/>
  <c r="F1236" i="6" s="1"/>
  <c r="L1232" i="6" l="1"/>
  <c r="F1232" i="6" s="1"/>
  <c r="L1233" i="6"/>
  <c r="F1233" i="6" s="1"/>
  <c r="L1234" i="6"/>
  <c r="F1234" i="6" s="1"/>
  <c r="L1235" i="6"/>
  <c r="F1235" i="6" s="1"/>
  <c r="L1237" i="6" l="1"/>
  <c r="F1237" i="6" s="1"/>
  <c r="L1231" i="6"/>
  <c r="L1228" i="6"/>
  <c r="F1228" i="6" s="1"/>
  <c r="L1227" i="6"/>
  <c r="F1227" i="6" s="1"/>
  <c r="F1231" i="6" l="1"/>
  <c r="L1230" i="6"/>
  <c r="F1230" i="6" s="1"/>
  <c r="L1229" i="6"/>
  <c r="F1229" i="6" s="1"/>
  <c r="L1226" i="6"/>
  <c r="F1226" i="6" s="1"/>
  <c r="L1213" i="6" l="1"/>
  <c r="F1213" i="6" s="1"/>
  <c r="L1214" i="6"/>
  <c r="F1214" i="6" s="1"/>
  <c r="L1215" i="6"/>
  <c r="F1215" i="6" s="1"/>
  <c r="L1216" i="6"/>
  <c r="F1216" i="6" s="1"/>
  <c r="L1217" i="6"/>
  <c r="F1217" i="6" s="1"/>
  <c r="L1218" i="6"/>
  <c r="F1218" i="6" s="1"/>
  <c r="L1219" i="6"/>
  <c r="F1219" i="6" s="1"/>
  <c r="L1220" i="6"/>
  <c r="F1220" i="6" s="1"/>
  <c r="L1221" i="6"/>
  <c r="F1221" i="6" s="1"/>
  <c r="L1222" i="6"/>
  <c r="F1222" i="6" s="1"/>
  <c r="L1223" i="6"/>
  <c r="F1223" i="6" s="1"/>
  <c r="L1224" i="6"/>
  <c r="F1224" i="6" s="1"/>
  <c r="L1225" i="6"/>
  <c r="F1225" i="6" s="1"/>
  <c r="L1212" i="6"/>
  <c r="F1212" i="6" l="1"/>
  <c r="L1211" i="6"/>
  <c r="F1211" i="6" l="1"/>
  <c r="L1209" i="6"/>
  <c r="F1209" i="6" s="1"/>
  <c r="L1210" i="6"/>
  <c r="F1210" i="6" s="1"/>
  <c r="L1208" i="6"/>
  <c r="D102" i="4" l="1"/>
  <c r="D103" i="4"/>
  <c r="D104" i="4"/>
  <c r="D105" i="4"/>
  <c r="D106" i="4"/>
  <c r="F1208" i="6"/>
  <c r="L1201" i="6"/>
  <c r="F1201" i="6" s="1"/>
  <c r="L1202" i="6"/>
  <c r="F1202" i="6" s="1"/>
  <c r="L1203" i="6"/>
  <c r="F1203" i="6" s="1"/>
  <c r="L1204" i="6"/>
  <c r="F1204" i="6" s="1"/>
  <c r="L1205" i="6"/>
  <c r="F1205" i="6" s="1"/>
  <c r="L1206" i="6"/>
  <c r="F1206" i="6" s="1"/>
  <c r="L1207" i="6"/>
  <c r="F1207" i="6" s="1"/>
  <c r="L1200" i="6"/>
  <c r="F1200" i="6" s="1"/>
  <c r="E102" i="4" l="1"/>
  <c r="F102" i="4"/>
  <c r="G102" i="4"/>
  <c r="R102" i="4"/>
  <c r="E103" i="4"/>
  <c r="F103" i="4"/>
  <c r="G103" i="4"/>
  <c r="R103" i="4"/>
  <c r="E104" i="4"/>
  <c r="F104" i="4"/>
  <c r="G104" i="4"/>
  <c r="R104" i="4"/>
  <c r="E105" i="4"/>
  <c r="F105" i="4"/>
  <c r="G105" i="4"/>
  <c r="R105" i="4"/>
  <c r="E106" i="4"/>
  <c r="F106" i="4"/>
  <c r="G106" i="4"/>
  <c r="R106" i="4"/>
  <c r="R107" i="4"/>
</calcChain>
</file>

<file path=xl/sharedStrings.xml><?xml version="1.0" encoding="utf-8"?>
<sst xmlns="http://schemas.openxmlformats.org/spreadsheetml/2006/main" count="6856" uniqueCount="2727">
  <si>
    <t>Request Date</t>
  </si>
  <si>
    <t>Requester</t>
  </si>
  <si>
    <t>Purpose</t>
  </si>
  <si>
    <t>Item Name</t>
  </si>
  <si>
    <t>Description</t>
  </si>
  <si>
    <t>UOM</t>
  </si>
  <si>
    <t>HTG Sales Categories</t>
  </si>
  <si>
    <t>Item Type</t>
  </si>
  <si>
    <t>Item Group</t>
  </si>
  <si>
    <t>Item Group System</t>
  </si>
  <si>
    <t>Item Model Group</t>
  </si>
  <si>
    <t>Storage Dimension Group</t>
  </si>
  <si>
    <t>Tracking Dimension Group</t>
  </si>
  <si>
    <t>Item Sales Tax Group</t>
  </si>
  <si>
    <t>Product Dimension Group</t>
  </si>
  <si>
    <t>Product Subtype</t>
  </si>
  <si>
    <t>Product Type</t>
  </si>
  <si>
    <t>Production Type</t>
  </si>
  <si>
    <t>Variant Config</t>
  </si>
  <si>
    <t>ISCATCHWEIGHTPRODUCT</t>
  </si>
  <si>
    <t>ISPRODUCTKIT</t>
  </si>
  <si>
    <t>Product Line F8</t>
  </si>
  <si>
    <t>Project Categories</t>
  </si>
  <si>
    <t>Thành phẩm</t>
  </si>
  <si>
    <t>MPĐ Dầu</t>
  </si>
  <si>
    <t>VIETNAM</t>
  </si>
  <si>
    <t>May</t>
  </si>
  <si>
    <t>Cay</t>
  </si>
  <si>
    <t>Item</t>
  </si>
  <si>
    <t>No</t>
  </si>
  <si>
    <t>Nguyên vật liệu</t>
  </si>
  <si>
    <t>NVL chính khác</t>
  </si>
  <si>
    <t>Bán thành phẩm</t>
  </si>
  <si>
    <t>BTP Rotor Dynamo</t>
  </si>
  <si>
    <t>Dynamo Thủy</t>
  </si>
  <si>
    <t>UOMcode</t>
  </si>
  <si>
    <t>UOM Name</t>
  </si>
  <si>
    <t>ItemGroup</t>
  </si>
  <si>
    <t>OldItemGroup</t>
  </si>
  <si>
    <t>ItemModelGroup</t>
  </si>
  <si>
    <t>ProductLineF8</t>
  </si>
  <si>
    <t>Storage Group</t>
  </si>
  <si>
    <t>Storage Group Number</t>
  </si>
  <si>
    <t>Traking Group</t>
  </si>
  <si>
    <t>Tracking Group Number</t>
  </si>
  <si>
    <t>Site</t>
  </si>
  <si>
    <t>sitecode</t>
  </si>
  <si>
    <t>Typecode</t>
  </si>
  <si>
    <t>TrackingDimension</t>
  </si>
  <si>
    <t>SalesTaxGroup</t>
  </si>
  <si>
    <t>ProductSubtype</t>
  </si>
  <si>
    <t>ProductionType</t>
  </si>
  <si>
    <t>original</t>
  </si>
  <si>
    <t>OriginCode</t>
  </si>
  <si>
    <t>Bich</t>
  </si>
  <si>
    <t>Động cơ</t>
  </si>
  <si>
    <t>101</t>
  </si>
  <si>
    <t>MOVZ</t>
  </si>
  <si>
    <t>100</t>
  </si>
  <si>
    <t>Site-Warehouse</t>
  </si>
  <si>
    <t>110</t>
  </si>
  <si>
    <t>None</t>
  </si>
  <si>
    <t>000</t>
  </si>
  <si>
    <t>Hàng hóa</t>
  </si>
  <si>
    <t>Vật tư phụ tùng</t>
  </si>
  <si>
    <t>Công cụ dụng cụ</t>
  </si>
  <si>
    <t>Tài sản cố định</t>
  </si>
  <si>
    <t>Chu Lai</t>
  </si>
  <si>
    <t>20</t>
  </si>
  <si>
    <t>1_10</t>
  </si>
  <si>
    <t>Product</t>
  </si>
  <si>
    <t>GERMANY</t>
  </si>
  <si>
    <t>049</t>
  </si>
  <si>
    <t>Binh</t>
  </si>
  <si>
    <t>Đầu phát</t>
  </si>
  <si>
    <t>102</t>
  </si>
  <si>
    <t>Site-Warehouse-Location</t>
  </si>
  <si>
    <t>111</t>
  </si>
  <si>
    <t>Serial</t>
  </si>
  <si>
    <t>010</t>
  </si>
  <si>
    <t>BTP Điện</t>
  </si>
  <si>
    <t>MPĐ Xăng</t>
  </si>
  <si>
    <t>Hàng hóa Trading</t>
  </si>
  <si>
    <t>Sparepart kinh doanh</t>
  </si>
  <si>
    <t>CCDC</t>
  </si>
  <si>
    <t>TSCĐ-Trang thiết bị sản xuất</t>
  </si>
  <si>
    <t>Mien Bac</t>
  </si>
  <si>
    <t>30</t>
  </si>
  <si>
    <t>BOM</t>
  </si>
  <si>
    <t>JAPAN</t>
  </si>
  <si>
    <t>081</t>
  </si>
  <si>
    <t>Bo</t>
  </si>
  <si>
    <t>Bảng điều khiển</t>
  </si>
  <si>
    <t>103</t>
  </si>
  <si>
    <t>Batch</t>
  </si>
  <si>
    <t>BTP Đế máy</t>
  </si>
  <si>
    <t>Mien Trung</t>
  </si>
  <si>
    <t>40</t>
  </si>
  <si>
    <t>ProductMaster</t>
  </si>
  <si>
    <t>USA</t>
  </si>
  <si>
    <t>002</t>
  </si>
  <si>
    <t>Cai</t>
  </si>
  <si>
    <t>104</t>
  </si>
  <si>
    <t>Phi gia cong</t>
  </si>
  <si>
    <t>100_1</t>
  </si>
  <si>
    <t>BTP Thùng cách âm</t>
  </si>
  <si>
    <t>Dynamo Bộ</t>
  </si>
  <si>
    <t>Mien Nam</t>
  </si>
  <si>
    <t>50</t>
  </si>
  <si>
    <t>INDIA</t>
  </si>
  <si>
    <t>091</t>
  </si>
  <si>
    <t>Can</t>
  </si>
  <si>
    <t>Vật tư Điện</t>
  </si>
  <si>
    <t>105</t>
  </si>
  <si>
    <t>Compulsory Batch</t>
  </si>
  <si>
    <t>BTP Pô lửa</t>
  </si>
  <si>
    <t>Cong Hoa</t>
  </si>
  <si>
    <t>10</t>
  </si>
  <si>
    <t>ITALLY</t>
  </si>
  <si>
    <t>039</t>
  </si>
  <si>
    <t>Vật tư Cơ khí</t>
  </si>
  <si>
    <t>106</t>
  </si>
  <si>
    <t>Batch-Serial</t>
  </si>
  <si>
    <t>BTP Taplo</t>
  </si>
  <si>
    <t>Tủ ATS</t>
  </si>
  <si>
    <t>UK</t>
  </si>
  <si>
    <t>044</t>
  </si>
  <si>
    <t>Chai</t>
  </si>
  <si>
    <t>Phụ tùng máy</t>
  </si>
  <si>
    <t>107</t>
  </si>
  <si>
    <t>BTP Tủ động lực</t>
  </si>
  <si>
    <t>Tủ hòa đồng bộ</t>
  </si>
  <si>
    <t>CHINA</t>
  </si>
  <si>
    <t>086</t>
  </si>
  <si>
    <t>Chuyen</t>
  </si>
  <si>
    <t>NVL khác</t>
  </si>
  <si>
    <t>108</t>
  </si>
  <si>
    <t>KOREA</t>
  </si>
  <si>
    <t>082</t>
  </si>
  <si>
    <t>Con</t>
  </si>
  <si>
    <t>Vật tư tiêu hao</t>
  </si>
  <si>
    <t>109</t>
  </si>
  <si>
    <t>BTP Stator Dynamo</t>
  </si>
  <si>
    <t>084</t>
  </si>
  <si>
    <t>Cong</t>
  </si>
  <si>
    <t>Vật tư phụ khác</t>
  </si>
  <si>
    <t>BTP khác Dynamo</t>
  </si>
  <si>
    <t>TAIWAN</t>
  </si>
  <si>
    <t>886</t>
  </si>
  <si>
    <t>Cuc</t>
  </si>
  <si>
    <t>200</t>
  </si>
  <si>
    <t>202</t>
  </si>
  <si>
    <t>STDZ</t>
  </si>
  <si>
    <t>BTP Rotor Motor</t>
  </si>
  <si>
    <t>THAILAND</t>
  </si>
  <si>
    <t>066</t>
  </si>
  <si>
    <t>Cum</t>
  </si>
  <si>
    <t>201</t>
  </si>
  <si>
    <t>BTP Stator Motor</t>
  </si>
  <si>
    <t>DimensionValue</t>
  </si>
  <si>
    <t>SWEDEN</t>
  </si>
  <si>
    <t>046</t>
  </si>
  <si>
    <t>Cuon</t>
  </si>
  <si>
    <t>BTP khác Motor</t>
  </si>
  <si>
    <t>Blank</t>
  </si>
  <si>
    <t>Doan</t>
  </si>
  <si>
    <t>203</t>
  </si>
  <si>
    <t>BTP Điện Tủ ATS</t>
  </si>
  <si>
    <t>Gas Genset</t>
  </si>
  <si>
    <t>Doi</t>
  </si>
  <si>
    <t>204</t>
  </si>
  <si>
    <t>BTP Cơ khí Tủ ATS</t>
  </si>
  <si>
    <t>Diesel Genset</t>
  </si>
  <si>
    <t>Goi</t>
  </si>
  <si>
    <t>205</t>
  </si>
  <si>
    <t>BTP Điện Tủ hòa pha</t>
  </si>
  <si>
    <t>Alternator (Dynamo)</t>
  </si>
  <si>
    <t>Hop</t>
  </si>
  <si>
    <t>210</t>
  </si>
  <si>
    <t>BTP Cơ khí Tủ hòa pha</t>
  </si>
  <si>
    <t>Lawn mower / Sprayings</t>
  </si>
  <si>
    <t>Kg</t>
  </si>
  <si>
    <t>211</t>
  </si>
  <si>
    <t>BTP Phục vụ sản xuất</t>
  </si>
  <si>
    <t>Synchronization, ATS</t>
  </si>
  <si>
    <t>Km</t>
  </si>
  <si>
    <t>Kilomet</t>
  </si>
  <si>
    <t>212</t>
  </si>
  <si>
    <t>Installation Services</t>
  </si>
  <si>
    <t>Lan</t>
  </si>
  <si>
    <t>220</t>
  </si>
  <si>
    <t>Maintenance Services</t>
  </si>
  <si>
    <t>Lit</t>
  </si>
  <si>
    <t>221</t>
  </si>
  <si>
    <t>Rental</t>
  </si>
  <si>
    <t>Lo</t>
  </si>
  <si>
    <t>222</t>
  </si>
  <si>
    <t>Delivery Services</t>
  </si>
  <si>
    <t>Lon</t>
  </si>
  <si>
    <t>230</t>
  </si>
  <si>
    <t>Sparepart</t>
  </si>
  <si>
    <t>m</t>
  </si>
  <si>
    <t>231</t>
  </si>
  <si>
    <t>m2</t>
  </si>
  <si>
    <t>240</t>
  </si>
  <si>
    <t>m3</t>
  </si>
  <si>
    <t>241</t>
  </si>
  <si>
    <t>209</t>
  </si>
  <si>
    <t>Met</t>
  </si>
  <si>
    <t>301</t>
  </si>
  <si>
    <t>STDQ</t>
  </si>
  <si>
    <t>mm</t>
  </si>
  <si>
    <t>302</t>
  </si>
  <si>
    <t>Mui</t>
  </si>
  <si>
    <t>303</t>
  </si>
  <si>
    <t>Ong</t>
  </si>
  <si>
    <t>305</t>
  </si>
  <si>
    <t>Phuy</t>
  </si>
  <si>
    <t>307</t>
  </si>
  <si>
    <t>304</t>
  </si>
  <si>
    <t>Soi</t>
  </si>
  <si>
    <t>306</t>
  </si>
  <si>
    <t>Tam</t>
  </si>
  <si>
    <t>401</t>
  </si>
  <si>
    <t>Thanh</t>
  </si>
  <si>
    <t>501</t>
  </si>
  <si>
    <t>Thung</t>
  </si>
  <si>
    <t>601</t>
  </si>
  <si>
    <t>To</t>
  </si>
  <si>
    <t>602</t>
  </si>
  <si>
    <t>Tui</t>
  </si>
  <si>
    <t>603</t>
  </si>
  <si>
    <t>Tuyp</t>
  </si>
  <si>
    <t>604</t>
  </si>
  <si>
    <t>Vien</t>
  </si>
  <si>
    <t>606</t>
  </si>
  <si>
    <t>Xe</t>
  </si>
  <si>
    <t>699</t>
  </si>
  <si>
    <t>701</t>
  </si>
  <si>
    <t>801</t>
  </si>
  <si>
    <t>HTG Procurement Categories</t>
  </si>
  <si>
    <t>Bịch</t>
  </si>
  <si>
    <t>Bình</t>
  </si>
  <si>
    <t>Bộ</t>
  </si>
  <si>
    <t>Cái</t>
  </si>
  <si>
    <t>Item Number</t>
  </si>
  <si>
    <t xml:space="preserve"> </t>
  </si>
  <si>
    <t>Sales Categories</t>
  </si>
  <si>
    <t>Hang Hoa</t>
  </si>
  <si>
    <t>Services</t>
  </si>
  <si>
    <t>Bang Dieu Khien </t>
  </si>
  <si>
    <t>Dau Phat - Alternaltor</t>
  </si>
  <si>
    <t>Dong Co - Engine</t>
  </si>
  <si>
    <t>DeepSea</t>
  </si>
  <si>
    <t>Mecc</t>
  </si>
  <si>
    <t>Cummins-E</t>
  </si>
  <si>
    <t>FPT-E</t>
  </si>
  <si>
    <t>Kohler-E</t>
  </si>
  <si>
    <t>Mitsu-E</t>
  </si>
  <si>
    <t>Volvo</t>
  </si>
  <si>
    <t>Mitshu-P</t>
  </si>
  <si>
    <t>May bom (Pump)</t>
  </si>
  <si>
    <t>May Phat Dien</t>
  </si>
  <si>
    <t>Cummins</t>
  </si>
  <si>
    <t>Thiet Bi Cam Tay</t>
  </si>
  <si>
    <t>Bosch</t>
  </si>
  <si>
    <t>Makita</t>
  </si>
  <si>
    <t>MPD dau cu</t>
  </si>
  <si>
    <t>FPT-SC</t>
  </si>
  <si>
    <t>Volvo-SC</t>
  </si>
  <si>
    <t>Yanmar-SC</t>
  </si>
  <si>
    <t>May cu (SecondHand)</t>
  </si>
  <si>
    <t>Bao tri, sua chua - Maintenance</t>
  </si>
  <si>
    <t>Cho thue - Rental</t>
  </si>
  <si>
    <t>Lap dat - Installtion</t>
  </si>
  <si>
    <t>Van chuyen - Delivery</t>
  </si>
  <si>
    <t>Phu Tung Kem May</t>
  </si>
  <si>
    <t>FPT-spp</t>
  </si>
  <si>
    <t>Honda-spp</t>
  </si>
  <si>
    <t>Kohler-spp</t>
  </si>
  <si>
    <t>MTU-spp</t>
  </si>
  <si>
    <t>Phu Tung thay the</t>
  </si>
  <si>
    <t>Phu Tung Tieu Hao</t>
  </si>
  <si>
    <t>Donanson</t>
  </si>
  <si>
    <t>Vat tu kem theo may</t>
  </si>
  <si>
    <t>Thanh pham</t>
  </si>
  <si>
    <t>Alternator</t>
  </si>
  <si>
    <t>ATS</t>
  </si>
  <si>
    <t>May Phat Dien Dau</t>
  </si>
  <si>
    <t>Baudouin&lt;500KvA</t>
  </si>
  <si>
    <t>Baudouin&gt;=500KvA</t>
  </si>
  <si>
    <t>Doosan-D</t>
  </si>
  <si>
    <t>FPT-D</t>
  </si>
  <si>
    <t>Kohler-D</t>
  </si>
  <si>
    <t>Mitsu-D</t>
  </si>
  <si>
    <t>MTU-D</t>
  </si>
  <si>
    <t>Volvo-D</t>
  </si>
  <si>
    <t>Yanmar-D</t>
  </si>
  <si>
    <t>May Phat Dien Xang</t>
  </si>
  <si>
    <t>Honda-G</t>
  </si>
  <si>
    <t>Kohler-G</t>
  </si>
  <si>
    <t>Renew</t>
  </si>
  <si>
    <t>Spraymachine</t>
  </si>
  <si>
    <t>Honda-spm</t>
  </si>
  <si>
    <t>Mitsu-spm</t>
  </si>
  <si>
    <t>Synchronization</t>
  </si>
  <si>
    <t>Procurement Categories</t>
  </si>
  <si>
    <t>Capital &amp; Systems and Equipments/ Fix Asset</t>
  </si>
  <si>
    <t>Constructiton</t>
  </si>
  <si>
    <t>Construction Services &amp; Supplies</t>
  </si>
  <si>
    <t>Fixtures Fittings and Equip</t>
  </si>
  <si>
    <t>CAPX Branch Office Furniture</t>
  </si>
  <si>
    <t>CAPX Head Office Furniture</t>
  </si>
  <si>
    <t>CAPX Factory Furniture</t>
  </si>
  <si>
    <t>Equipment and hand tools</t>
  </si>
  <si>
    <t>Furniture</t>
  </si>
  <si>
    <t>Furnishings</t>
  </si>
  <si>
    <t>Goods for Trading</t>
  </si>
  <si>
    <t>Engines</t>
  </si>
  <si>
    <t>Indirect Material and Services</t>
  </si>
  <si>
    <t>Corporate</t>
  </si>
  <si>
    <t>Energy</t>
  </si>
  <si>
    <t>Equipment Maintenance, Hardware and Machining</t>
  </si>
  <si>
    <t>Facilities &amp; Operations</t>
  </si>
  <si>
    <t>HR Service</t>
  </si>
  <si>
    <t>Marketing</t>
  </si>
  <si>
    <t>Memberships and Associations</t>
  </si>
  <si>
    <t>Office Supplies &amp; Equipment</t>
  </si>
  <si>
    <t>Permits</t>
  </si>
  <si>
    <t>Research and Development (R&amp;D)</t>
  </si>
  <si>
    <t>Technology</t>
  </si>
  <si>
    <t>Telecom</t>
  </si>
  <si>
    <t>Utilities</t>
  </si>
  <si>
    <t>Procurement services</t>
  </si>
  <si>
    <t>ACCRUAL PAYABLES</t>
  </si>
  <si>
    <t>…</t>
  </si>
  <si>
    <t>BANK FEE</t>
  </si>
  <si>
    <t>COMPANY INCOME TAX</t>
  </si>
  <si>
    <t>CUSTOMER SUPPORT</t>
  </si>
  <si>
    <t>EHS</t>
  </si>
  <si>
    <t>EVENT</t>
  </si>
  <si>
    <t>Fixed Assets</t>
  </si>
  <si>
    <t>FREIGHT</t>
  </si>
  <si>
    <t>FUELS/ OILS (CAR)</t>
  </si>
  <si>
    <t>FUELS/ OILS (TRUCK)</t>
  </si>
  <si>
    <t>IT</t>
  </si>
  <si>
    <t>Marketing-Old</t>
  </si>
  <si>
    <t>Vat tu ngoai BOM</t>
  </si>
  <si>
    <t>Cac phu tung khac</t>
  </si>
  <si>
    <t>Cong cu dung cu</t>
  </si>
  <si>
    <t>Cong cu dich vu sua chua</t>
  </si>
  <si>
    <t>Cong cu phuc vu san xuat</t>
  </si>
  <si>
    <t>Cong cu van phong</t>
  </si>
  <si>
    <t>Phu tung dau phat</t>
  </si>
  <si>
    <t>Phu tung dong co</t>
  </si>
  <si>
    <t>Phuc vu sua chua</t>
  </si>
  <si>
    <t>Phuc vu thay the</t>
  </si>
  <si>
    <t>Donason</t>
  </si>
  <si>
    <t>Cummins-spp</t>
  </si>
  <si>
    <t>Vat tu trong BOM</t>
  </si>
  <si>
    <t>01.Dong co_Engine</t>
  </si>
  <si>
    <t>Dong co Baudouin</t>
  </si>
  <si>
    <t>02.Dau phat dien_Alternator</t>
  </si>
  <si>
    <t>Dau phat Marathon</t>
  </si>
  <si>
    <t>Bang dieu khien DSE</t>
  </si>
  <si>
    <t>Phu kien DSE</t>
  </si>
  <si>
    <t>03.Bang dieu khien_Ctrl Panel</t>
  </si>
  <si>
    <t>04.NVL Chinh Khac_Other Main Component</t>
  </si>
  <si>
    <t>05.Vat tu Dien_Electrical &amp; Lighting</t>
  </si>
  <si>
    <t>Chuyen doi &amp; Kiem soat_Switching &amp; Controlling</t>
  </si>
  <si>
    <t>Dau day &amp; Ket noi_Wiring &amp; Connecting</t>
  </si>
  <si>
    <t>Thap sang_Lighting</t>
  </si>
  <si>
    <t>Thiet bi do dac_Multimeters &amp; Electrical Testers</t>
  </si>
  <si>
    <t>UPS &amp; Acquy</t>
  </si>
  <si>
    <t>Vat tu dien khac</t>
  </si>
  <si>
    <t>06.Vat lieu tho_Raw Material</t>
  </si>
  <si>
    <t>Kim Loai_Metallic</t>
  </si>
  <si>
    <t>07.Vat tu co khi_Mechanical Component</t>
  </si>
  <si>
    <t>Bao bi, dan nhan</t>
  </si>
  <si>
    <t>08.Vat tu tieu hao_Consumable</t>
  </si>
  <si>
    <t>10.Bo dieu khien ATS</t>
  </si>
  <si>
    <t>tri.nt</t>
  </si>
  <si>
    <t>Sản xuất</t>
  </si>
  <si>
    <t>Đầu phát MECC ECO38 1L4 C_SAE1/14 300kVA T5 1500_IT</t>
  </si>
  <si>
    <t>Need</t>
  </si>
  <si>
    <t>Status</t>
  </si>
  <si>
    <t>Length</t>
  </si>
  <si>
    <t>08/09/2020</t>
  </si>
  <si>
    <t>tiennv</t>
  </si>
  <si>
    <t>tuannt</t>
  </si>
  <si>
    <t>vanht</t>
  </si>
  <si>
    <t>vuongnh</t>
  </si>
  <si>
    <t>dieunt</t>
  </si>
  <si>
    <t>dangtm</t>
  </si>
  <si>
    <t>buunc</t>
  </si>
  <si>
    <t>thanhtq</t>
  </si>
  <si>
    <t>dieult</t>
  </si>
  <si>
    <t>yendbh</t>
  </si>
  <si>
    <t>nhuttla</t>
  </si>
  <si>
    <t>tamlnd</t>
  </si>
  <si>
    <t>loanntp</t>
  </si>
  <si>
    <t>mantnm</t>
  </si>
  <si>
    <t>tienvn</t>
  </si>
  <si>
    <t>hangttt</t>
  </si>
  <si>
    <t>thienhv</t>
  </si>
  <si>
    <t>taiht</t>
  </si>
  <si>
    <t>hiepvt</t>
  </si>
  <si>
    <t>thaonpn</t>
  </si>
  <si>
    <t>phacnt</t>
  </si>
  <si>
    <t>tan</t>
  </si>
  <si>
    <t>thuynp</t>
  </si>
  <si>
    <t>thanhllt</t>
  </si>
  <si>
    <t>tanvn</t>
  </si>
  <si>
    <t>ngocntb</t>
  </si>
  <si>
    <t>trint</t>
  </si>
  <si>
    <t>thanhvm</t>
  </si>
  <si>
    <t>nguyennd</t>
  </si>
  <si>
    <t>toan.bm</t>
  </si>
  <si>
    <t>duongpht</t>
  </si>
  <si>
    <t>lingvtt</t>
  </si>
  <si>
    <t>thuynp2</t>
  </si>
  <si>
    <t>vuongnt</t>
  </si>
  <si>
    <t>namnv</t>
  </si>
  <si>
    <t>linhlm</t>
  </si>
  <si>
    <t>Unit</t>
  </si>
  <si>
    <t>M</t>
  </si>
  <si>
    <t>VN</t>
  </si>
  <si>
    <t>KR</t>
  </si>
  <si>
    <t>CN</t>
  </si>
  <si>
    <t>US</t>
  </si>
  <si>
    <t>IN</t>
  </si>
  <si>
    <t>JP</t>
  </si>
  <si>
    <t>DE</t>
  </si>
  <si>
    <t>TW</t>
  </si>
  <si>
    <t>SE</t>
  </si>
  <si>
    <t>208</t>
  </si>
  <si>
    <t>TN</t>
  </si>
  <si>
    <t>FR</t>
  </si>
  <si>
    <t>Bộ điều khiển điện tử trung tâm ECU VOLVO 21631327-P04_UK</t>
  </si>
  <si>
    <t>Cụm bơm tay động cơ MTU 5220900150_DE</t>
  </si>
  <si>
    <t>Bồn dầu trụ đứng HỒNG CHÂU 2500L T3mm</t>
  </si>
  <si>
    <t>Hộp lồng quạt két nước 4TNV84</t>
  </si>
  <si>
    <t>Item Code</t>
  </si>
  <si>
    <t>Tạo mới</t>
  </si>
  <si>
    <t>Miền Nam</t>
  </si>
  <si>
    <t>dang.tm</t>
  </si>
  <si>
    <t>Sửa chữa</t>
  </si>
  <si>
    <t>Bộ điều khiển điện tử trung tâm ECU VOLVO 60100001-P12_UK</t>
  </si>
  <si>
    <t>hiep.lt</t>
  </si>
  <si>
    <t>Roan cao su KOHLER 24 153 21-S_US</t>
  </si>
  <si>
    <t>Roan nắp quy lát KOHLER 24 841 02-S_US</t>
  </si>
  <si>
    <t>Lọc dầu KOHLER 52 050 02-S_US</t>
  </si>
  <si>
    <t>Sữa chữa</t>
  </si>
  <si>
    <t>anh.ttk</t>
  </si>
  <si>
    <t>Dịch vụ</t>
  </si>
  <si>
    <t>STT</t>
  </si>
  <si>
    <t/>
  </si>
  <si>
    <t>1</t>
  </si>
  <si>
    <t>2</t>
  </si>
  <si>
    <t>3</t>
  </si>
  <si>
    <t>4</t>
  </si>
  <si>
    <t>5</t>
  </si>
  <si>
    <t>7</t>
  </si>
  <si>
    <t>8</t>
  </si>
  <si>
    <t>StorageDimesion</t>
  </si>
  <si>
    <t>ProductDimension</t>
  </si>
  <si>
    <t>ProductType</t>
  </si>
  <si>
    <t>IS</t>
  </si>
  <si>
    <t>BO</t>
  </si>
  <si>
    <t>VariantConfig</t>
  </si>
  <si>
    <t>Tên Quốc gia/ Vùng lãnh thổ</t>
  </si>
  <si>
    <t>Tên viết tắt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</si>
  <si>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</si>
  <si>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</si>
  <si>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</si>
  <si>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</si>
  <si>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</si>
  <si>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</si>
  <si>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</si>
  <si>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</si>
  <si>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</si>
  <si>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</si>
  <si>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</si>
  <si>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</si>
  <si>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</si>
  <si>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</si>
  <si>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</si>
  <si>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</si>
  <si>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</si>
  <si>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</si>
  <si>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</si>
  <si>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</si>
  <si>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</si>
  <si>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</si>
  <si>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</si>
  <si>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</si>
  <si>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</si>
  <si>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</si>
  <si>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</si>
  <si>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</si>
  <si>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</si>
  <si>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</si>
  <si>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</si>
  <si>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</si>
  <si>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</si>
  <si>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</si>
  <si>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</si>
  <si>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</si>
  <si>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</si>
  <si>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</si>
  <si>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</si>
  <si>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</si>
  <si>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</si>
  <si>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</si>
  <si>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</si>
  <si>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</si>
  <si>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</si>
  <si>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</si>
  <si>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</si>
  <si>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</si>
  <si>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</si>
  <si>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</si>
  <si>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</si>
  <si>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</si>
  <si>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</si>
  <si>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</si>
  <si>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</si>
  <si>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</si>
  <si>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</si>
  <si>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</si>
  <si>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</si>
  <si>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</si>
  <si>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</si>
  <si>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</si>
  <si>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</si>
  <si>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</si>
  <si>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</si>
  <si>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</si>
  <si>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</si>
  <si>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</si>
  <si>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</si>
  <si>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</si>
  <si>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</si>
  <si>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</si>
  <si>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</si>
  <si>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</si>
  <si>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</si>
  <si>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</si>
  <si>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</si>
  <si>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</si>
  <si>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</si>
  <si>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</si>
  <si>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</si>
  <si>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</si>
  <si>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</si>
  <si>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</si>
  <si>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</si>
  <si>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</si>
  <si>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</si>
  <si>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</si>
  <si>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</si>
  <si>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</si>
  <si>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</si>
  <si>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</si>
  <si>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</si>
  <si>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</si>
  <si>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</si>
  <si>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</si>
  <si>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</si>
  <si>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</si>
  <si>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</si>
  <si>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</si>
  <si>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</si>
  <si>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</si>
  <si>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</si>
  <si>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</si>
  <si>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</si>
  <si>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</si>
  <si>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</si>
  <si>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</si>
  <si>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</si>
  <si>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</si>
  <si>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</si>
  <si>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</si>
  <si>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</si>
  <si>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</si>
  <si>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</si>
  <si>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</si>
  <si>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</si>
  <si>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</si>
  <si>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</si>
  <si>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</si>
  <si>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</si>
  <si>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</si>
  <si>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</si>
  <si>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</si>
  <si>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</si>
  <si>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</si>
  <si>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</si>
  <si>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</si>
  <si>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</si>
  <si>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</si>
  <si>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</si>
  <si>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</si>
  <si>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</si>
  <si>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</si>
  <si>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</si>
  <si>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</si>
  <si>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</si>
  <si>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</si>
  <si>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</si>
  <si>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</si>
  <si>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</si>
  <si>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</si>
  <si>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</si>
  <si>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</si>
  <si>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</si>
  <si>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</si>
  <si>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</si>
  <si>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</si>
  <si>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</si>
  <si>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</si>
  <si>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</si>
  <si>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</si>
  <si>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</si>
  <si>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</si>
  <si>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</si>
  <si>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</si>
  <si>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</si>
  <si>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</si>
  <si>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</si>
  <si>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</si>
  <si>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</si>
  <si>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</si>
  <si>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</si>
  <si>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</si>
  <si>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</si>
  <si>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</si>
  <si>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</si>
  <si>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</si>
  <si>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</si>
  <si>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</si>
  <si>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</si>
  <si>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</si>
  <si>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</si>
  <si>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</si>
  <si>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</si>
  <si>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</si>
  <si>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</si>
  <si>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</si>
  <si>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</si>
  <si>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</si>
  <si>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</si>
  <si>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</si>
  <si>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</si>
  <si>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</si>
  <si>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</si>
  <si>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</si>
  <si>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</si>
  <si>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</si>
  <si>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</si>
  <si>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</si>
  <si>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</si>
  <si>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</si>
  <si>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</si>
  <si>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</si>
  <si>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</si>
  <si>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</si>
  <si>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</si>
  <si>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</si>
  <si>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</si>
  <si>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</si>
  <si>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</si>
  <si>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</si>
  <si>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JAMAICA</t>
  </si>
  <si>
    <t>JM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</si>
  <si>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</si>
  <si>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</si>
  <si>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</si>
  <si>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</si>
  <si>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</si>
  <si>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</si>
  <si>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</si>
  <si>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</si>
  <si>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</si>
  <si>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</si>
  <si>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</si>
  <si>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</si>
  <si>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</si>
  <si>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</si>
  <si>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</si>
  <si>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</si>
  <si>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</si>
  <si>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</si>
  <si>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</si>
  <si>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</si>
  <si>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</si>
  <si>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</si>
  <si>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</si>
  <si>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</si>
  <si>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</si>
  <si>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</si>
  <si>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</si>
  <si>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</si>
  <si>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</si>
  <si>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</si>
  <si>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</si>
  <si>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</si>
  <si>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</si>
  <si>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</si>
  <si>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</si>
  <si>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</si>
  <si>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</si>
  <si>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</si>
  <si>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</si>
  <si>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</si>
  <si>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</si>
  <si>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</si>
  <si>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</si>
  <si>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</si>
  <si>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</si>
  <si>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</si>
  <si>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</si>
  <si>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</si>
  <si>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</si>
  <si>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</si>
  <si>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</si>
  <si>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</si>
  <si>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</si>
  <si>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</si>
  <si>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</si>
  <si>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</si>
  <si>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</si>
  <si>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</si>
  <si>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</si>
  <si>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</si>
  <si>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</si>
  <si>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</si>
  <si>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</si>
  <si>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</si>
  <si>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</si>
  <si>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</si>
  <si>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</si>
  <si>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</si>
  <si>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</si>
  <si>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</si>
  <si>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</si>
  <si>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</si>
  <si>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</si>
  <si>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</si>
  <si>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</si>
  <si>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</si>
  <si>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</si>
  <si>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</si>
  <si>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</si>
  <si>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</si>
  <si>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</si>
  <si>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</si>
  <si>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</si>
  <si>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</si>
  <si>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</si>
  <si>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</si>
  <si>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</si>
  <si>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</si>
  <si>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</si>
  <si>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</si>
  <si>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</si>
  <si>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</si>
  <si>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</si>
  <si>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</si>
  <si>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</si>
  <si>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</si>
  <si>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</si>
  <si>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</si>
  <si>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</si>
  <si>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</si>
  <si>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</si>
  <si>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</si>
  <si>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</si>
  <si>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</si>
  <si>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</si>
  <si>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</si>
  <si>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</si>
  <si>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</si>
  <si>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</si>
  <si>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</si>
  <si>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</si>
  <si>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</si>
  <si>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</si>
  <si>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</si>
  <si>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</si>
  <si>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</si>
  <si>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</si>
  <si>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</si>
  <si>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</si>
  <si>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</si>
  <si>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</si>
  <si>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</si>
  <si>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</si>
  <si>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</si>
  <si>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</si>
  <si>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</si>
  <si>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</si>
  <si>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</si>
  <si>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</si>
  <si>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</si>
  <si>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</si>
  <si>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</si>
  <si>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</si>
  <si>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</si>
  <si>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</si>
  <si>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</si>
  <si>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</si>
  <si>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</si>
  <si>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</si>
  <si>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</si>
  <si>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</si>
  <si>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</si>
  <si>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</si>
  <si>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</si>
  <si>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</si>
  <si>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</si>
  <si>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</si>
  <si>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</si>
  <si>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</si>
  <si>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</si>
  <si>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</si>
  <si>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</si>
  <si>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</si>
  <si>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</si>
  <si>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</si>
  <si>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</si>
  <si>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</si>
  <si>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</si>
  <si>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</si>
  <si>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</si>
  <si>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</si>
  <si>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 AND MONTENEGRO</t>
  </si>
  <si>
    <t>CS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</si>
  <si>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</si>
  <si>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</si>
  <si>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</si>
  <si>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</si>
  <si>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</si>
  <si>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</si>
  <si>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</si>
  <si>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</si>
  <si>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</si>
  <si>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</si>
  <si>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</si>
  <si>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</si>
  <si>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</si>
  <si>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</si>
  <si>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</si>
  <si>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</si>
  <si>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</si>
  <si>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</si>
  <si>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</si>
  <si>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</si>
  <si>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</si>
  <si>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</si>
  <si>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</si>
  <si>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</si>
  <si>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</si>
  <si>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</si>
  <si>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</si>
  <si>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</si>
  <si>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</si>
  <si>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</si>
  <si>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SWITZERLAND</t>
  </si>
  <si>
    <t>CH</t>
  </si>
  <si>
    <t>SYRIAN ARAB REPUBLIC</t>
  </si>
  <si>
    <t>SY</t>
  </si>
  <si>
    <t>TAIWAN, PROVINCE OF CHINA</t>
  </si>
  <si>
    <t>TAJIKISTAN</t>
  </si>
  <si>
    <t>TJ</t>
  </si>
  <si>
    <t>TANZANIA, UNITED REPUBLIC OF</t>
  </si>
  <si>
    <t>TZ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</si>
  <si>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</si>
  <si>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</si>
  <si>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</si>
  <si>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</si>
  <si>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</si>
  <si>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</si>
  <si>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</si>
  <si>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</si>
  <si>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</si>
  <si>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</si>
  <si>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</si>
  <si>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</si>
  <si>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</si>
  <si>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</si>
  <si>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</si>
  <si>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</si>
  <si>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</si>
  <si>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</si>
  <si>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</si>
  <si>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</si>
  <si>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</si>
  <si>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</si>
  <si>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</si>
  <si>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</si>
  <si>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</si>
  <si>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</si>
  <si>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</si>
  <si>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</si>
  <si>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</si>
  <si>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</si>
  <si>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</si>
  <si>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</si>
  <si>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</si>
  <si>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</si>
  <si>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</si>
  <si>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</si>
  <si>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</si>
  <si>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Vatican City State see HOLY SEE</t>
  </si>
  <si>
    <t>VENEZUELA</t>
  </si>
  <si>
    <t>VE</t>
  </si>
  <si>
    <t>VIET NAM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</si>
  <si>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</si>
  <si>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</si>
  <si>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</si>
  <si>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</si>
  <si>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</si>
  <si>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</si>
  <si>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</si>
  <si>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</si>
  <si>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</si>
  <si>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</si>
  <si>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</si>
  <si>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</si>
  <si>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</si>
  <si>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</si>
  <si>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buu.nc</t>
  </si>
  <si>
    <t>MCCB FUJI BW162E0 2P 125A 25kA_JP</t>
  </si>
  <si>
    <t>MPĐ dầu KOHLER ME-IT GVN-KM3 S5 OP 3kVA R&amp;D</t>
  </si>
  <si>
    <t>MPĐ dầu KOHLER ME-IT GVN-KM5 S5 OP 5kVA R&amp;D</t>
  </si>
  <si>
    <t>thuy.np2</t>
  </si>
  <si>
    <t>R&amp;D Project</t>
  </si>
  <si>
    <t xml:space="preserve">MPĐ dầu YANMAR ME-IN GVN-YM8 S5 SP 8kVA 4520 V01 </t>
  </si>
  <si>
    <t>IG Mới</t>
  </si>
  <si>
    <t>IG Cũ</t>
  </si>
  <si>
    <t>Dong co_Engine</t>
  </si>
  <si>
    <t>Dau phat_Alternator</t>
  </si>
  <si>
    <t>Bang dieu khien_Control panel</t>
  </si>
  <si>
    <t>NVL chinh khac_ Other main component</t>
  </si>
  <si>
    <t>Vat tu dien_Electrical component</t>
  </si>
  <si>
    <t>Vat tu co khi_Mechanical component</t>
  </si>
  <si>
    <t>Phu tung may_Machine spare part</t>
  </si>
  <si>
    <t>NVL khac_Others</t>
  </si>
  <si>
    <t>Vat tu tieu hao_Consumable</t>
  </si>
  <si>
    <t>Vat tu phu khac_Other</t>
  </si>
  <si>
    <t>Bán thành phẩm điện</t>
  </si>
  <si>
    <t>Bán thành phẩm đế máy</t>
  </si>
  <si>
    <t>Bán thành phẩm thùng cách âm</t>
  </si>
  <si>
    <t>Bán thành phẩm pô lửa</t>
  </si>
  <si>
    <t>Bán thành phẩm tủ động lực</t>
  </si>
  <si>
    <t>Bán thành phẩm rotor dynamo</t>
  </si>
  <si>
    <t>Bán thành phẩm stator dynamo</t>
  </si>
  <si>
    <t>Bán thành phẩm khác dynamo</t>
  </si>
  <si>
    <t>Bán thành phẩm rotor motor</t>
  </si>
  <si>
    <t>Bán thành phẩm stator motor</t>
  </si>
  <si>
    <t>Bán thành phẩm khác motor</t>
  </si>
  <si>
    <t>Bán thành phẩm điện tủ ATS</t>
  </si>
  <si>
    <t>Bán thành phẩm cơ khí tủ ATS</t>
  </si>
  <si>
    <t>Bán thành phẩm điện tủ hòa pha</t>
  </si>
  <si>
    <t>Bán thành phẩm cơ khí tủ hòa pha</t>
  </si>
  <si>
    <t>MPD xang_Gasoline genset</t>
  </si>
  <si>
    <t>MPD dau_Diesel genset</t>
  </si>
  <si>
    <t>Dynamo bo_Alternator</t>
  </si>
  <si>
    <t>OFF</t>
  </si>
  <si>
    <t>Dynamo thuy_Marine alternator</t>
  </si>
  <si>
    <t>Tu hoa dong bo_Synchronous cabinet</t>
  </si>
  <si>
    <t>Tu ATS_ATS cabinet</t>
  </si>
  <si>
    <t>MPD trading</t>
  </si>
  <si>
    <t xml:space="preserve">GVN-KM3 S5 OP KHUNG MAY </t>
  </si>
  <si>
    <t>GVN-KM3 S5 OP TAPLO DIEN</t>
  </si>
  <si>
    <t xml:space="preserve">GVN-KM3 S5 OP THUNG GO </t>
  </si>
  <si>
    <t>GVN-KM3 S5 OP THUNG CARTON</t>
  </si>
  <si>
    <t>Decal cong suat GVN-KM3 S5-ND</t>
  </si>
  <si>
    <t>Decal HDSD may dau dan dung-ND</t>
  </si>
  <si>
    <t xml:space="preserve">Nhan luu y su dung MPD dau dan dung </t>
  </si>
  <si>
    <t>Decal taplo GVN-KM3 S5-ND</t>
  </si>
  <si>
    <t xml:space="preserve">GVN-KM5 S5 OP KHUNG MAY </t>
  </si>
  <si>
    <t>GVN-KM5 S5 OP TAPLO DIEN</t>
  </si>
  <si>
    <t xml:space="preserve">GVN-KM5 S5 OP THUNG GO </t>
  </si>
  <si>
    <t>GVN-KM5 S5 OP THUNG CARTON</t>
  </si>
  <si>
    <t>Decal cong suat GVN-KM5 S5-ND</t>
  </si>
  <si>
    <t>Decal taplo GVN-KM5 S5-ND</t>
  </si>
  <si>
    <t>thao.npp</t>
  </si>
  <si>
    <t>Production</t>
  </si>
  <si>
    <t>Thép tấm SKD11 T35 330x260</t>
  </si>
  <si>
    <t>Thép tấm SKD11 T65 325x185</t>
  </si>
  <si>
    <t>miền Nam</t>
  </si>
  <si>
    <t>Phan dien may_YMG32SL DS7320 MCB-SP_116-20/HTMN</t>
  </si>
  <si>
    <t>Bo day dien phan may_YMG14-32/SL-TL/SP_116-20/HTMN</t>
  </si>
  <si>
    <t>Bo day dien phan dynamo_YMG24-32SL SP_116-20/HTMN</t>
  </si>
  <si>
    <t>Bo day dien_ATS 1 PHA_116-20/HTMN</t>
  </si>
  <si>
    <t>Yanmar YMG32SL SP 50Hz 7320 DDH 116-20/HTMN</t>
  </si>
  <si>
    <t>Thep hinh U50x32x4.4x6000</t>
  </si>
  <si>
    <t>Dau dieu khien Socomec 800A-Atys-3P-FRA</t>
  </si>
  <si>
    <t>Bo dieu khien Deepsea 327-UK</t>
  </si>
  <si>
    <t>Bo dieu khien dien tu trung tam IVECO ECU EDC7 8093993 -GER</t>
  </si>
  <si>
    <t>Bo giao tiep dien tu IVECO 503112099 (12VDC)-GER</t>
  </si>
  <si>
    <t>Turbo IVECO 504130994-GER</t>
  </si>
  <si>
    <t>Bo duong ong &amp; po lua HT5I20</t>
  </si>
  <si>
    <t>Yanmar YMG18TLM-4520MKII-50Hz-OP</t>
  </si>
  <si>
    <t>Yanmar YMG18SLM-4520MKII-50Hz-OP</t>
  </si>
  <si>
    <t>Yanmar YMG24TLM-4520MKII-50Hz-OP</t>
  </si>
  <si>
    <t>Yanmar YMG24SLM-4520MKII-50Hz-OP</t>
  </si>
  <si>
    <t>Yanmar YMG32TLM-4520MKII-50Hz-OP</t>
  </si>
  <si>
    <t>Yanmar YMG32SLM-4520MKII-50Hz-OP</t>
  </si>
  <si>
    <t>Yanmar YMG44TLM-4520MKII-50Hz-OP</t>
  </si>
  <si>
    <t>Yanmar YMG44SLM-4520MKII-50Hz-OP</t>
  </si>
  <si>
    <t>Yanmar YMG56TLM-4520MKII-50Hz-OP</t>
  </si>
  <si>
    <t>Yanmar YMG56SLM-4520MKII-50Hz-OP</t>
  </si>
  <si>
    <t>Yanmar YMG66TL-4520MKII-50Hz-OP</t>
  </si>
  <si>
    <t>Yanmar YMG66SL-4520MKII-50Hz-OP</t>
  </si>
  <si>
    <t>Yanmar YMG77TL-4520MKII-50Hz-OP</t>
  </si>
  <si>
    <t>Yanmar YMG77SL-4520MKII-50Hz-OP</t>
  </si>
  <si>
    <t>Loc nhot Fleetguard LF3325-US</t>
  </si>
  <si>
    <t>Loc nhot Fleetguard LF777-US</t>
  </si>
  <si>
    <t>Loc nhot Fleetguard LF9009-US</t>
  </si>
  <si>
    <t>Loc gio Fleetguard AF25278-US</t>
  </si>
  <si>
    <t>Loc gio Fleetguard AF26173-US</t>
  </si>
  <si>
    <t>Loc dau Fleetguard FS1000-US</t>
  </si>
  <si>
    <t>Loc dau Fleetguard FS1006-US</t>
  </si>
  <si>
    <t>Truc khuyu Mitsubishi GB18-LD02097BA (banh rang &amp; hop so)</t>
  </si>
  <si>
    <t>Truc cam Mitsubishi GB18-LV01239AA</t>
  </si>
  <si>
    <t>Banh đa Mitsubishi GB18-LE12038CA</t>
  </si>
  <si>
    <t>Tay den Mitsubishi GB18-LD03039AA</t>
  </si>
  <si>
    <t>Bo Piston  Mitsubishi GB18-LP16007AA (kem bo sec mang)</t>
  </si>
  <si>
    <t>Bo co xupap Mitsubishi GB18-LV02007AA</t>
  </si>
  <si>
    <t>Ong xang dai Mitsubishi GB18-P051Y08X400</t>
  </si>
  <si>
    <t>Ong xang ngan Mitsubishi GB18-LF70063AA</t>
  </si>
  <si>
    <t>Canh quat Mitsubishi GB18-LE90202AA</t>
  </si>
  <si>
    <t>Thung xang Mitsubishi GB18-LF04152AD</t>
  </si>
  <si>
    <t>Nap chup cam Mitsubishi GB18-LB64022AB</t>
  </si>
  <si>
    <t>Can keo ga Mitsubishi GB18-LG03067BA</t>
  </si>
  <si>
    <t>Can tu đong Mitsubishi GB18-LG31040AA</t>
  </si>
  <si>
    <t>Can đieu toc Mitsubishi GB18-LG41030AA</t>
  </si>
  <si>
    <t>Lo xo đieu toc Mitsubishi GB18-LG42035AA</t>
  </si>
  <si>
    <t>Nap xupap Mitsubishi GB18-LC09020AA</t>
  </si>
  <si>
    <t>Bo che hoa khi Mitsubishi GB18-LK13061AA</t>
  </si>
  <si>
    <t>Puly mam giat Mitsubishi GB18-LS30074AA</t>
  </si>
  <si>
    <t>Dem binh che hoa khi Mitsubishi GB18-LK01016AA</t>
  </si>
  <si>
    <t>Chan xupap Mitsubishi GB18-LV24009AA</t>
  </si>
  <si>
    <t>Dai oc banh đa Mitsubishi GB18-FR41231</t>
  </si>
  <si>
    <t>Lo xo ga Mitsubishi GB18-LG34064BA</t>
  </si>
  <si>
    <t>Cong tac 2 chan Mitsubishi GB18-LE80033AA</t>
  </si>
  <si>
    <t>Chup bugi Mitsubishi GB18-KE42037AA</t>
  </si>
  <si>
    <t>Dem nap qui lat Mitsubishi GB18-LC66016AA</t>
  </si>
  <si>
    <t>Dua xupap Mitsubishi GB18-LV71010AA</t>
  </si>
  <si>
    <t>Khoa xang Mitsubishi GB18-LF31047AA</t>
  </si>
  <si>
    <t>Po lua Mitsubishi GB18-LM02185AA</t>
  </si>
  <si>
    <t>Nap quat Mitsubishi GB18-LH27050AA</t>
  </si>
  <si>
    <t>Po gio Mitsubishi GB18-KA01094AB001</t>
  </si>
  <si>
    <t>Nap po gio Mitsubishi GB18-KA01092AA002</t>
  </si>
  <si>
    <t>Mam giat Mitsubishi GB18-LS02184AA</t>
  </si>
  <si>
    <t>Nap quy lat Mitsubishi GB18-LC02074AA (xupap nap, xa, lo xo)</t>
  </si>
  <si>
    <t>Ao tren Mitsubishi GB18-LH40154AA</t>
  </si>
  <si>
    <t>Block may Mitsubishi GB18-KB44020AB</t>
  </si>
  <si>
    <t>Bugi Mitsubishi GB18-KE41022AD</t>
  </si>
  <si>
    <t>Yanmar YMG14TL-4520MKII-50Hz-OP</t>
  </si>
  <si>
    <t>Yanmar YMG14SL-4520MKII-50Hz-OP</t>
  </si>
  <si>
    <t>GVN_FM150_SP (chua hoan thien)</t>
  </si>
  <si>
    <t>Loc dau tho JOHN DEERE RE509036-US</t>
  </si>
  <si>
    <t>Loc nhot JOHN DEERE RE504836-US</t>
  </si>
  <si>
    <t>Dynamo sac JOHN DEERE RE500227-12V-US</t>
  </si>
  <si>
    <t>Loc dau VOLVO 8193858-SWE</t>
  </si>
  <si>
    <t>Loc dau PERKINS 10000-77728-UK</t>
  </si>
  <si>
    <t>Loc nhot PERKINS 10000-51283-UK</t>
  </si>
  <si>
    <t>Loc gio PERKINS S551/4_UK</t>
  </si>
  <si>
    <t>Loc Gio Donaldson C105004-US</t>
  </si>
  <si>
    <t>MPD xang Kohler HK16000SDX SP 50Hz - VNPT Project</t>
  </si>
  <si>
    <t>Co de D91-114mm INOX</t>
  </si>
  <si>
    <t>Cum phun thuoc KANPSACK HS-30-CN</t>
  </si>
  <si>
    <t>DC KOHLER CH270-1055 7.0Hp 3000_CN</t>
  </si>
  <si>
    <t>Dynamo thuy AVN-6.5SM, 1 pha, 6.5kW XK</t>
  </si>
  <si>
    <t>Dynamo thuy AVN-9.0SM, 1 pha, 9.0kW XK</t>
  </si>
  <si>
    <t>Dynamo thuy AVN-12.5SM, 1 pha, 12.5kW XK</t>
  </si>
  <si>
    <t>Dynamo thuy AVN-16.0SM, 1 pha, 16.0kW XK</t>
  </si>
  <si>
    <t>Dynamo thuy AVN-2.8SM, 1 pha, 2.8kW XK</t>
  </si>
  <si>
    <t>Dynamo thuy AVN-4.0SM, 1 pha, 4.0kW XK</t>
  </si>
  <si>
    <t>Dau luc giac 4mmx110mm thep</t>
  </si>
  <si>
    <t>Bu long luc giac chim M5x15 INOX304 DIN912</t>
  </si>
  <si>
    <t>Day cap dien cung CADIVI CVV 120mm2-BLACK</t>
  </si>
  <si>
    <t>BLOCK-Co de D91-114mm INOX</t>
  </si>
  <si>
    <t>Bon dau vuong HONG CHAU 2000L day 3mm</t>
  </si>
  <si>
    <t>Bo mam giat khoi dong Kohler 14Hp 17 165 22-S-US</t>
  </si>
  <si>
    <t>Dau phat MECC ECP3 1L4 SAE4/7.5 8kVA S5 1500-IN</t>
  </si>
  <si>
    <t>Dau phat MECC ECP3 2L4 SAE4/7.5 10kVA S5 1500-IN</t>
  </si>
  <si>
    <t>Dau phat MECC ECP28 3S4 C SAE4/7.5 12.5kVA S5 1500-IN</t>
  </si>
  <si>
    <t>Day dong trang men NGOHAN 1EI/AIW 1.05mm-VN</t>
  </si>
  <si>
    <t>Cam bien ap luc nhien lieu sau loc MTU 5205304531-DE</t>
  </si>
  <si>
    <t>Cam bien ap luc MTU 0035352231-DE</t>
  </si>
  <si>
    <t>Dynamo sac MTU X52421300006-DE</t>
  </si>
  <si>
    <t>Mach DVR MTU DVR2400 -DE</t>
  </si>
  <si>
    <t>Bo dieu khien dien tu trung tam MTU ECU8-05 X00E50211198-DE</t>
  </si>
  <si>
    <t>The nho CF Card MTU B00E50201551 -DE</t>
  </si>
  <si>
    <t>Motor de ben trai MTU X5241720000-DE</t>
  </si>
  <si>
    <t>Motor de ben phai MTU X52417200003-DE</t>
  </si>
  <si>
    <t>Dau dieu khien Socomec 2500A-Atys-4P-DE</t>
  </si>
  <si>
    <t>Van dieu ap dau hoi MTU X59307800010 -DE</t>
  </si>
  <si>
    <t>Bom dau tay MTU X52408100020 -DE</t>
  </si>
  <si>
    <t>Sin bom dau tay MTU 700429016003-DE</t>
  </si>
  <si>
    <t>Van dieu ap nhot MTU 0001800015 -DE</t>
  </si>
  <si>
    <t>Sin van dieu ap nhot MTU 700429037000 -DE</t>
  </si>
  <si>
    <t>Van dieu khien bom cao ap MTU XP52607300003-DE</t>
  </si>
  <si>
    <t>Van duong dau MTU X52408300001-DE</t>
  </si>
  <si>
    <t>Van duong dau MTU 5244700207-DE</t>
  </si>
  <si>
    <t>Khop noi mem gio nap MTU 5240980281-DE</t>
  </si>
  <si>
    <t>Co de MTU X59399100083-DE</t>
  </si>
  <si>
    <t>Co de MTU XP52720200226 -DE</t>
  </si>
  <si>
    <t>Co de MTU XP57520500099-DE</t>
  </si>
  <si>
    <t>Bom nuoc MTU X52620200081-DE</t>
  </si>
  <si>
    <t>Sin bom nuoc nhiet do cao MTU 700429130003-DE</t>
  </si>
  <si>
    <t>Sin bom nuoc MTU 700429120002 -DE</t>
  </si>
  <si>
    <t>Sin bom nuoc nhiet do thap MTU X52420300001-DE</t>
  </si>
  <si>
    <t>Bac dan SKF 6210-2Z</t>
  </si>
  <si>
    <t>Mo chiu nhiet SKF LGHP 2/5 150oC</t>
  </si>
  <si>
    <t>Bo dieu khien dien tu trung tam ECU8 MTU X00E50211159/76-DE</t>
  </si>
  <si>
    <t xml:space="preserve">Van xa nuoc VTM 220VAC 10bar 1/4"(F)-1/2"(M)NPT-CN </t>
  </si>
  <si>
    <t>Bang cuon soi gom 50x3 1260oC-VN</t>
  </si>
  <si>
    <t>Ong noi nuoc mem FPT 8036376-DE</t>
  </si>
  <si>
    <t>MPD dau YANMAR YMG32TL 50Hz SP 7320 - Proj.132-20/HTMN</t>
  </si>
  <si>
    <t>Taplo dien YMG24-77TL 50Hz SP 7320 - Proj.132-20/HTMN</t>
  </si>
  <si>
    <t>Bo dieu khien tu xa DAVITEQ STHC-ISG02DB-NC-VN</t>
  </si>
  <si>
    <t>Cap M12 cai 4 chan DAVITEQ 2M-FM12CAB4x0.25</t>
  </si>
  <si>
    <t>SIM 3G Viettel size Micro</t>
  </si>
  <si>
    <t>Cap dieu khien chong nhieu CADIVI DVV 4x0.5mm2 PVC Luoi dong</t>
  </si>
  <si>
    <t>MPD dau FPT HT5F6-40KVA 50Hz SP 40KVA 7320 1P MECC ECP32 2L4</t>
  </si>
  <si>
    <t>Cap dien CADIVI CXV (3x35+1x25)mm2</t>
  </si>
  <si>
    <t>Bon tru thang dung HONG CHAU SP-2091541 3m3 T4mm TCVN-10262</t>
  </si>
  <si>
    <t>Loc gio KT 110x210x410, nap bang sat-VN</t>
  </si>
  <si>
    <t>Binh acquy ROCKET SMF56220 62Ah-12V</t>
  </si>
  <si>
    <t>Loc dau tho DEUTZ 04504438-DE</t>
  </si>
  <si>
    <t>Loc dau DEUTZ 01182672-DE</t>
  </si>
  <si>
    <t>Loc dau DEUTZ 01182674-DE</t>
  </si>
  <si>
    <t>Loc nhot DEUTZ 02931522-DE</t>
  </si>
  <si>
    <t>Loc gio DEUTZ 01182786-DE</t>
  </si>
  <si>
    <t>Cap dien CADIVI CXV (3x16+1x10)mm2</t>
  </si>
  <si>
    <t>Bo ong ket nuoc CUMMINS S4002009-CDS-30KT-VN</t>
  </si>
  <si>
    <t>Loi loc dau PERKINS 4461492-UK</t>
  </si>
  <si>
    <t>DC Baudouin 6M11G165/5 3/11.5 138kW 1500-CN</t>
  </si>
  <si>
    <t>DC Baudouin 6M21G440/5 SAE1/14 368kW 1500_CN</t>
  </si>
  <si>
    <t>Dau phat MECC ECP34 1L4 C 3/11.5 3P 150kVA 1500-CN</t>
  </si>
  <si>
    <t>Dau phat MECC ECO40 1S4 B 1/14 3P 400kVA 1500-CN</t>
  </si>
  <si>
    <t>Bo dieu toc dong co CUMMINS 3062322-US</t>
  </si>
  <si>
    <t>Nhan luu y su dung MPD xang 9x5.5cm</t>
  </si>
  <si>
    <t>Ong ruot ga cam HDPE phi 150/195-VN</t>
  </si>
  <si>
    <t xml:space="preserve">Loc dau FLEETGUARD FF42000-US </t>
  </si>
  <si>
    <t>Loc nhot DONALDSON P550010-US</t>
  </si>
  <si>
    <t>Loc dau DONALDSON P502357-US</t>
  </si>
  <si>
    <t>Canh quat lam mat MTU X52222700005-DE</t>
  </si>
  <si>
    <t>Roan dong CB muc nuoc MTU 007603018101-DE</t>
  </si>
  <si>
    <t>Son tinh dien den mo NANPAO 26121710QAD-VN</t>
  </si>
  <si>
    <t>Loc dau PERKINS 2806A-E18TAG2 CH10931-UK</t>
  </si>
  <si>
    <t>Loc nhot PERKINS 2806A-E18TAG2 CH10929-UK</t>
  </si>
  <si>
    <t>Loc gio PERKINS 2806A-E18TAG2 371-1806-UK</t>
  </si>
  <si>
    <t>Canh quat dong co FPT N67TM3A 8045850-DE</t>
  </si>
  <si>
    <t>Tam chan pha MITSUBISHI BAF--CN</t>
  </si>
  <si>
    <t>Bo Motor de HONDA 31200-Z6L-003</t>
  </si>
  <si>
    <t>Lo xo dieu toc HONDA 16561-ZJ1-000</t>
  </si>
  <si>
    <t>Lo xo hoi can dieu chinh ga HONDA 16562-ZE2-000</t>
  </si>
  <si>
    <t>Cuon sac HONDA 31630-ZE1-013</t>
  </si>
  <si>
    <t>Solenoid HONDA 36350-Z6L-003</t>
  </si>
  <si>
    <t xml:space="preserve">GVN-BM150 T5-SP-7320 Phan dien may </t>
  </si>
  <si>
    <t xml:space="preserve">GVN-BM400 T5-SP-7320 Phan dien may </t>
  </si>
  <si>
    <t xml:space="preserve">GVN-BM150 T5-SP-7320 Taplo dien </t>
  </si>
  <si>
    <t xml:space="preserve">GVN-BM400 T5-SP-7320 Taplo dien </t>
  </si>
  <si>
    <t xml:space="preserve">GVN-BM100-BM150 T5-SP Bo day dynamo Mecc </t>
  </si>
  <si>
    <t xml:space="preserve">GVN-B135-B150 T5-SP Bo day dien may  </t>
  </si>
  <si>
    <t xml:space="preserve">GVN-B350-B450 T5-SP Bo day dien may  </t>
  </si>
  <si>
    <t>GVN-BM150 T5 SP DE</t>
  </si>
  <si>
    <t>GVN-BM150 T5 SP THUNG GIAM AM</t>
  </si>
  <si>
    <t>GVN-BM150 T5 SP TAPLO</t>
  </si>
  <si>
    <t>GVN-BM150 T5 SP PO LUA</t>
  </si>
  <si>
    <t>Ong nut Togi TSK-30R cuon 25m</t>
  </si>
  <si>
    <t>Loc dau PERKINS 26560017-UK</t>
  </si>
  <si>
    <t>Loc gio PERKINS 135326206-UK</t>
  </si>
  <si>
    <t>Bo dieu khien dien tu trung tam ECU VOLVO P/N 21695319-SE</t>
  </si>
  <si>
    <t>MPD xang KOHLER ME-IT HK16000SDX S5 SP 8.5kVA ES20-F200 V00</t>
  </si>
  <si>
    <t>Bu long luc giac thuong M12 60x30 CD8.8 DIN931-VN</t>
  </si>
  <si>
    <t>Bu long luc giac thuong M12 100x30 CD8.8 DIN931-VN</t>
  </si>
  <si>
    <t>Cuon bao ve thap ap Mitsu UVT-A240B-W (30)-JP</t>
  </si>
  <si>
    <t>Day cap dien cung CADIVI-CXV 2x70mm2-VN</t>
  </si>
  <si>
    <t>Khop noi mem ong nuoc FPT 4863960-DE</t>
  </si>
  <si>
    <t>Khop noi mem ong nuoc FPT 4863962-DE</t>
  </si>
  <si>
    <t>Khop noi mem ong nuoc FPT 98443275-DE</t>
  </si>
  <si>
    <t>Dynamo bo AVN-20.0S 1 pha 20.0kW 1500 ND</t>
  </si>
  <si>
    <t>Bo dieu khien DEEPSEA 7120-01_UK</t>
  </si>
  <si>
    <t>Bo dieu khien DEEPSEA 6020 MKII_UK</t>
  </si>
  <si>
    <t>Bo dieu khien DEEPSEA 7320-03_UK</t>
  </si>
  <si>
    <t>Bo dieu khien DEEPSEA 7420-03 MKII_UK</t>
  </si>
  <si>
    <t>Bo dieu khien DEEPSEA 8810-01_UK</t>
  </si>
  <si>
    <t>DC KOHLER CH255-1101_5.5HP 3000_CN</t>
  </si>
  <si>
    <t>DC KOHLER CH270-1017_7.0HP 3000_CN</t>
  </si>
  <si>
    <t>DC KOHLER CH395-1015_9.5HP 3000 phay cot_CN</t>
  </si>
  <si>
    <t>DC KOHLER SH265-0014_6.5HP 3000_CN</t>
  </si>
  <si>
    <t>DC KOHLER SH265-0110_6.5HP 3000 phay cot (rap bom)_CN</t>
  </si>
  <si>
    <t>De stator MECC MD35/0 6102312453_IT</t>
  </si>
  <si>
    <t>De stator MECC MD35/2 6102312072_IT</t>
  </si>
  <si>
    <t>De stator MECC MD35/3 6102312073_IT</t>
  </si>
  <si>
    <t>De stator MECC MD35/3 6102312094 _IT</t>
  </si>
  <si>
    <t>Khop noi MECC SAE10-11.5-14 5504012523_IT</t>
  </si>
  <si>
    <t>Khop noi MECC SAE10-11.5-14 5504012527_IT</t>
  </si>
  <si>
    <t>Mat bich MECC ECO38 SAE3/11.5_IT</t>
  </si>
  <si>
    <t>Mat dia MECC SAE11.5 6110611026_IT</t>
  </si>
  <si>
    <t>Dau phat MECC ECO38 1S4_SAE3/11.5 180kVA T5 1500_IT</t>
  </si>
  <si>
    <t>Dau phat MECC ECO38 1S4_SAEN/A 180kVA T5 1500_IT</t>
  </si>
  <si>
    <t>Dau phat MECC ECO38 3L4_SAE3/11.5 350kVA T5 1500_IT</t>
  </si>
  <si>
    <t>Dau phat MECC ECO40 3S4_SAE1/14 500kVA T5 1500_IT</t>
  </si>
  <si>
    <t>Dau phat MECC ECO40 2L4_SAE0/18 680kVA T5 1500_IT</t>
  </si>
  <si>
    <t>Dau phat MECC S20F-230_FORM B3/B14 13kVA S5 3000_IT</t>
  </si>
  <si>
    <t>Vong dem dia MECC 6110611505_IT</t>
  </si>
  <si>
    <t>Vong dem dia MECC 6110611510_IT</t>
  </si>
  <si>
    <t>Chen chi thi va van xa bo loc tach nuoc MTU X57536400007_DE</t>
  </si>
  <si>
    <t>Phoi thau ong tron dkt102-dkn123 dai145_VN</t>
  </si>
  <si>
    <t>Bu long luc giac chim M16x50 CD12.9 DIN912_VN</t>
  </si>
  <si>
    <t>Bac dan KBC 6310-ZZ_KR</t>
  </si>
  <si>
    <t>Bac dan KBC 6311-ZZ_KR</t>
  </si>
  <si>
    <t>Vong dem venh song 118-108mm day 0.5mm_VN</t>
  </si>
  <si>
    <t>Canh quat nhua AVN_20-30_VN</t>
  </si>
  <si>
    <t>Chup dau truc AVN_20-30_VN</t>
  </si>
  <si>
    <t>Then bang 14x9x50_VN</t>
  </si>
  <si>
    <t>Then bang 14x9x100_VN</t>
  </si>
  <si>
    <t>Sat dac tron phi 8mm (khoan lo 2 dau) dai 191mm_VN</t>
  </si>
  <si>
    <t>Gong nhua AVN_20_VN</t>
  </si>
  <si>
    <t>Terminal block 150A 3P HYT-1503_VN</t>
  </si>
  <si>
    <t>Phe gai truc phi 65 day 2.5mm DIN471_VN</t>
  </si>
  <si>
    <t>Bu long luc giac chim M5x40 DIN912_VN</t>
  </si>
  <si>
    <t>Phoi bich gang truoc AVN_20-30_VN</t>
  </si>
  <si>
    <t>Phoi bich gang sau AVN_20-30_VN</t>
  </si>
  <si>
    <t>Sat dac C45 phi 70 dai 654_VN</t>
  </si>
  <si>
    <t>Phoi sat C30 ong tron đkn120 đkt 62 dai 182_VN</t>
  </si>
  <si>
    <t>Ton silic day 0.5mm kho rong 95mm_VN</t>
  </si>
  <si>
    <t>Ton silic day 0.5mm kho rong 165mm_VN</t>
  </si>
  <si>
    <t>Sat dac tron C30 phi 5x6000mm_VN</t>
  </si>
  <si>
    <t>Mach AVR GB160_VN</t>
  </si>
  <si>
    <t>MCB CHINT NXB-125G 2P 100A _CN</t>
  </si>
  <si>
    <t>Dong ho Volt AVN_20S_220V_CN</t>
  </si>
  <si>
    <t>Dong ho tan so AVN_20S_220V_CN</t>
  </si>
  <si>
    <t>Day dong trang men EIW 1.05ly (105)_VN</t>
  </si>
  <si>
    <t>Co gop rotor AVN_20-30 ( Đã xóa do sai thông tin vật tư)</t>
  </si>
  <si>
    <t>Cum Rotor AVN_20S</t>
  </si>
  <si>
    <t>Cum cot truc Rotor AVN_20S</t>
  </si>
  <si>
    <t>Cum phe tu Rotor AVN_20S</t>
  </si>
  <si>
    <t>Gong day dien tu rotor AVN_20S</t>
  </si>
  <si>
    <t>Vanh thau co gop rotor AVN_20-30</t>
  </si>
  <si>
    <t>Cum Stator AVN_20S</t>
  </si>
  <si>
    <t>Bich gang sau AVN_20-30</t>
  </si>
  <si>
    <t>Bich gang truoc AVN_20-30</t>
  </si>
  <si>
    <t>Luoi vong AVN_20-30</t>
  </si>
  <si>
    <t>Luoi sau AVN_20-30</t>
  </si>
  <si>
    <t>Hop dien AVN_20-30</t>
  </si>
  <si>
    <t>Chan de AVN_20-30</t>
  </si>
  <si>
    <t>Tam lap choi than AVN_20-30</t>
  </si>
  <si>
    <t>Thung go AVN_20-30</t>
  </si>
  <si>
    <t>Bang thong so ky thuat AVN_20S tieng Viet</t>
  </si>
  <si>
    <t>Vat tu Lap rap dien AVN_20S</t>
  </si>
  <si>
    <t>Bo dieu toc dong co CUMMINS S6700E_CN</t>
  </si>
  <si>
    <t>Loc nuoc DONALDSON P765594_US</t>
  </si>
  <si>
    <t>Tu bu cos phi_ cong suat phan khang 180kVAR-3pha_VN</t>
  </si>
  <si>
    <t>Dau phat MECC ECP3 2L4_SAE4/7.5 13.5kVA T5 1500_IN</t>
  </si>
  <si>
    <t>Bo ATS OSEMCO OSS-608-PC 3P 800A_KR</t>
  </si>
  <si>
    <t>MCCB MITSUBISHI NF125-CV 2P 80A 10kA_JP</t>
  </si>
  <si>
    <t>Loc dau PERKINS 1878042C93_UK</t>
  </si>
  <si>
    <t>Loc gio PERKINS 26510289_UK</t>
  </si>
  <si>
    <t>Loc nhot PERKINS 7092312C1_UK</t>
  </si>
  <si>
    <t>Binh acquy kho Dong Nai CMF 31800 100Ah-12V</t>
  </si>
  <si>
    <t>MPD dau YANMAR ME-IT YMG77SL 50Hz SP 40kVA 7320MKII</t>
  </si>
  <si>
    <t>Loc nhien lieu DONALSON P550498_US</t>
  </si>
  <si>
    <t>Loc gio WEICHAI 13023273_CN</t>
  </si>
  <si>
    <t>Loc gio BALDWIN PA5556_US</t>
  </si>
  <si>
    <t>BLOCKED_Loc nhot DONALSON P550008_US</t>
  </si>
  <si>
    <t>Loc gio SUBARU 26332610A1_CN</t>
  </si>
  <si>
    <t>Loc nhien lieu DONALSON P550515_US</t>
  </si>
  <si>
    <t>Ro le thoi gian AUTONICS ATE8-46E_KR</t>
  </si>
  <si>
    <t>Sat hop trang kem 30x60x6000 day 1.4mm_VN</t>
  </si>
  <si>
    <t>Ton nhua composite phang kho 1mx2m day 6ly mau xanh da troi_VN</t>
  </si>
  <si>
    <t>Dua day HONDA 14410-ZJ1-000_JP</t>
  </si>
  <si>
    <t>Loc nhot DONALDSON P550758_US</t>
  </si>
  <si>
    <t>Loc gio DONALDSON P153551_US</t>
  </si>
  <si>
    <t>Loc nhot FLEETGUARD LF3000_US</t>
  </si>
  <si>
    <t>Bugi JO RGCH F6TC BP6ES 97659_</t>
  </si>
  <si>
    <t>Dua day honda 14410-Z1C-000_</t>
  </si>
  <si>
    <t>MCCB MITSUBISHI NF250-SV 3P 250A 36kA_</t>
  </si>
  <si>
    <t>Loc nhot DONALDSON P522399_US</t>
  </si>
  <si>
    <t>Tu dien DAI TRUONG PHAT 800x600x450 day1.5ly_VN</t>
  </si>
  <si>
    <t>Contactor MITSUBISHI S-T100 3P 100A AC200V_JP</t>
  </si>
  <si>
    <t>Loc gio DONALDSON P181056_US</t>
  </si>
  <si>
    <t>Loc nuoc DONALDSON P552075_US</t>
  </si>
  <si>
    <t>Cam bien nhot HONDA 34150-ZH7-003_JP</t>
  </si>
  <si>
    <t>Cum turbo tang ap FPT NEF67TE2A_IT</t>
  </si>
  <si>
    <t>GVN-YM8 S5T SP DE</t>
  </si>
  <si>
    <t>GVN-YM8 S5T SP THUNG GIAM AM</t>
  </si>
  <si>
    <t>GVN-YM8 S5T SP PO LUA</t>
  </si>
  <si>
    <t>GVN-YM10 S5T SP DE</t>
  </si>
  <si>
    <t>GVN-YM10 S5T SP THUNG GIAM AM</t>
  </si>
  <si>
    <t>GVN-YM10 S5T SP PO LUA</t>
  </si>
  <si>
    <t>GVN-YM12 S5T SP DE</t>
  </si>
  <si>
    <t>GVN-YM12 S5T SP THUNG GIAM AM</t>
  </si>
  <si>
    <t>GVN-YM12 S5T SP PO LUA</t>
  </si>
  <si>
    <t>GVN-YM8-YM50 T5T-4 TAPLO</t>
  </si>
  <si>
    <t>GVN-YM8-YM12 S5T-5 TU DONG LUC</t>
  </si>
  <si>
    <t>GVN-BM400 T5 SP DE</t>
  </si>
  <si>
    <t>GVN-BM400 T5 SP THUNG GIAM AM</t>
  </si>
  <si>
    <t>GVN-BM400 T5 SP PO LUA</t>
  </si>
  <si>
    <t xml:space="preserve">GVN-YM8 S5T-SP Phan dien may </t>
  </si>
  <si>
    <t xml:space="preserve">GVN-YM10 S5T-SP Phan dien may </t>
  </si>
  <si>
    <t xml:space="preserve">GVN-YM12 S5T-SP Phan dien may </t>
  </si>
  <si>
    <t xml:space="preserve">GVN-YM30 T5T-SP Phan dien may </t>
  </si>
  <si>
    <t xml:space="preserve">GVN-YM8-YM33 S5T-SP Taplo dien </t>
  </si>
  <si>
    <t xml:space="preserve">GVN-YM10-YM50 T5T-SP Taplo dien </t>
  </si>
  <si>
    <t xml:space="preserve">GVN-M8-M10 S5T_SP Bo day dynamo  </t>
  </si>
  <si>
    <t xml:space="preserve">GVN-M12-M15 S5T-SP Bo day dynamo  </t>
  </si>
  <si>
    <t xml:space="preserve">GVN-M10-M13 T5T-SP Bo day dynamo  </t>
  </si>
  <si>
    <t xml:space="preserve">GVN-M17-M20 T5T-SP Bo day dynamo </t>
  </si>
  <si>
    <t xml:space="preserve">GVN-M30-M50 T5T-SP Bo day dynamo </t>
  </si>
  <si>
    <t xml:space="preserve">GVN-Y8S-Y20T 5T-SP Bo day dien may  </t>
  </si>
  <si>
    <t xml:space="preserve">GVN-Y25S-Y40T 5T-SP Bo day dien may  </t>
  </si>
  <si>
    <t xml:space="preserve">GVN-Y30S-Y50T 5T-SP Bo day dien may  </t>
  </si>
  <si>
    <t xml:space="preserve">MPD dau YANMAR ME-IN GVN-YM8 S5T SP 8kVA 7320 R&amp;D </t>
  </si>
  <si>
    <t xml:space="preserve">MPD dau YANMAR ME-IN GVN-YM10 S5T SP 10kVA 7320 R&amp;D </t>
  </si>
  <si>
    <t xml:space="preserve">MPD dau YANMAR ME-IN GVN-YM12 S5T SP 12kVA 7320 R&amp;D </t>
  </si>
  <si>
    <t>Loc gio DONALDSON P771575_</t>
  </si>
  <si>
    <t>Ong tron inox 304 phi 273mm day 3.0mm dai 6m_VN</t>
  </si>
  <si>
    <t>Co han 90 do inox 304  phi 273mm_VN</t>
  </si>
  <si>
    <t>Mat bich inox 304 phi 275-375mm day 10mm _VN</t>
  </si>
  <si>
    <t>Ket nuoc KOHLER GM31951_US</t>
  </si>
  <si>
    <t>Bom nuoc KOHLER GM37120_US</t>
  </si>
  <si>
    <t>Loc nhot JX0810Y_CN</t>
  </si>
  <si>
    <t>Bo dieu khien dien tu trung tam MTU ECU7 X00E50205261_</t>
  </si>
  <si>
    <t>Phot duoi FPT 17284481_IT</t>
  </si>
  <si>
    <t>MPD dau YANMAR ME-IT YMG14SL RP 50Hz 8.2kVA 7320 R&amp;D</t>
  </si>
  <si>
    <t>Loc dau FLEETGUARD FS1275_US</t>
  </si>
  <si>
    <t>Loc nhot FLEETGUARD LF16087_US</t>
  </si>
  <si>
    <t>Loc gio FLEETGUARD AF26044_US</t>
  </si>
  <si>
    <t>Co gop rotor AVN_20-30</t>
  </si>
  <si>
    <t>Loc nhot DONALDSON P502464_US</t>
  </si>
  <si>
    <t>Loc gio CUMMINS K14900D_US</t>
  </si>
  <si>
    <t>Solenoid 24V JOHN DEERE RE504223_US</t>
  </si>
  <si>
    <t>Ket nuoc CUMMINS 6BTLQS005_US</t>
  </si>
  <si>
    <t>Bo Gioang JOHN DEERE RE526965_US</t>
  </si>
  <si>
    <t>Phot Sau JOHN DEERE RE44574_US</t>
  </si>
  <si>
    <t>Phot Truoc JOHN DEERE RE538097_US</t>
  </si>
  <si>
    <t xml:space="preserve">Tu ATS HT4C150T NC DSE705 </t>
  </si>
  <si>
    <t>Cum vo thep AVN_16.0_SM-Truc 48</t>
  </si>
  <si>
    <t>Bich truoc AVN_16.0_SM-Truc 48</t>
  </si>
  <si>
    <t>Cum Rotor AVN_16.0_SM-Truc 48</t>
  </si>
  <si>
    <t>Cum cot truc Rotor AVN_16.0_SM-Truc 48</t>
  </si>
  <si>
    <t>Canh quat nhua HT12.5-15-18.5-Truc 48</t>
  </si>
  <si>
    <t>Bac Truc Rotor AVN16.0_SM-Truc 48</t>
  </si>
  <si>
    <t>Cum vo thep AVN_9.0_SM-Truc 42</t>
  </si>
  <si>
    <t>Bich truoc AVN_9.0_SM-Truc 42</t>
  </si>
  <si>
    <t>Cum Rotor AVN_9.0_SM-Truc 42</t>
  </si>
  <si>
    <t>Cum cot truc Rotor AVN_9.0_SM-Truc 42</t>
  </si>
  <si>
    <t>Canh quat nhua HT6.5-9-Truc 42</t>
  </si>
  <si>
    <t>Bac Truc Rotor AVN9.0_SM-Truc 42</t>
  </si>
  <si>
    <t>Bac dan KOYO 6211-2RS_JP</t>
  </si>
  <si>
    <t>Then bang 14x9x80_VN_VN</t>
  </si>
  <si>
    <t>Ong thep duc C45 DN65 phi 73x14x3000mm(XXS)_VN</t>
  </si>
  <si>
    <t>Bac dan KOYO 6210-2RS_JP</t>
  </si>
  <si>
    <t>Vit cay luc giac dau lom M12x10mm DIN 916_VN</t>
  </si>
  <si>
    <t>Ong thep duc C45 DN50 phi 60x11mmx3000(XXS)_VN</t>
  </si>
  <si>
    <t>Khop noi mem ong nuoc MTU XP54620500027_DE</t>
  </si>
  <si>
    <t>Khop noi mem ong nuoc MTU XP54620500032_DE</t>
  </si>
  <si>
    <t>Khop noi mem ong nuoc MTU XP54620500033_DE</t>
  </si>
  <si>
    <t>Loc gio DONALDSON P776697_US</t>
  </si>
  <si>
    <t>Loc nhot DONALDSON P551120_US</t>
  </si>
  <si>
    <t>Loc dau DONALDSON P564278_US</t>
  </si>
  <si>
    <t>Loc nuoc DONALDSON P552096_US</t>
  </si>
  <si>
    <t>Loc dau DONALDSON P550839_US</t>
  </si>
  <si>
    <t>Tui nilon khoa keo (tui zip) kich thuoc 17x24cm_VN</t>
  </si>
  <si>
    <t>Loc dau JOHN DEERE RE509032_US</t>
  </si>
  <si>
    <t>Dynamo thuy AVN-9.0SM 1 pha 9.0kW 1500 D42 ND</t>
  </si>
  <si>
    <t>Dynamo thuy AVN-16.0SM 1 pha 16.0kW 1500 D48 ND</t>
  </si>
  <si>
    <t>Loc dau DONALDSON P552952_US</t>
  </si>
  <si>
    <t>Loc gio FLEETGUARD AF25708M_US</t>
  </si>
  <si>
    <t>Day cap dien CADIVI CVV 180mm2 vang soc xanh_VN</t>
  </si>
  <si>
    <t>Bo dieu toc dong co GAC ESD 5111_US</t>
  </si>
  <si>
    <t>Cau dao hop VINAKIP CDHD4-200A CH49 3pha 4 cuc 200A-660V_VN</t>
  </si>
  <si>
    <t>Loc ong xang KOHLER 25-050-21-S_US</t>
  </si>
  <si>
    <t>Loi loc dau PERKINS 4461490_UK</t>
  </si>
  <si>
    <t>MPD dau YANMAR ME-IT GVN-YM8 S5 OP 8kVA 4520 V00</t>
  </si>
  <si>
    <t>MPD dau YANMAR ME-IT GVN-YM10 S5 OP 10kVA 4520 V00</t>
  </si>
  <si>
    <t>MPD dau YANMAR ME-IT GVN-YM13 S5 OP 13kVA 4520 V00</t>
  </si>
  <si>
    <t>MPD dau YANMAR ME-IT GVN-YM15 S5 OP 15kVA 4520 V00</t>
  </si>
  <si>
    <t>MPD dau YANMAR ME-IT GVN-YM23 S5 OP 23kVA 4520 V00</t>
  </si>
  <si>
    <t>MPD dau YANMAR ME-IT GVN-YM25 S5 OP 25kVA 4520 V00</t>
  </si>
  <si>
    <t>MPD dau YANMAR ME-IT GVN-YM31 S5 OP 31kVA 4520 V00</t>
  </si>
  <si>
    <t>MPD dau YANMAR ME-IT GVN-YM35 S5 OP 35kVA 4520 V00</t>
  </si>
  <si>
    <t>MPD dau YANMAR ME-IT GVN-YM42 S5 OP 42kVA 4520 V00</t>
  </si>
  <si>
    <t>MPD dau YANMAR ME-IT GVN-YM8 S5 SP 8kVA 4520 V00</t>
  </si>
  <si>
    <t>MPD dau YANMAR ME-IT GVN-YM10 S5 SP 10kVA 4520 V00</t>
  </si>
  <si>
    <t>MPD dau YANMAR ME-IT GVN-YM13 S5 SP 13kVA 4520 V00</t>
  </si>
  <si>
    <t>MPD dau YANMAR ME-IT GVN-YM15 S5 SP 15kVA 4520 V00</t>
  </si>
  <si>
    <t>MPD dau YANMAR ME-IT GVN-YM23 S5 SP 23kVA 4520 V00</t>
  </si>
  <si>
    <t>MPD dau YANMAR ME-IT GVN-YM25 S5 SP 25kVA 4520 V00</t>
  </si>
  <si>
    <t>MPD dau YANMAR ME-IT GVN-YM31 S5 SP 31kVA 4520 V00</t>
  </si>
  <si>
    <t>MPD dau YANMAR ME-IT GVN-YM35 S5 SP 35kVA 4520 V00</t>
  </si>
  <si>
    <t>MPD dau YANMAR ME-IT GVN-YM42 S5 SP 42kVA 4520 V00</t>
  </si>
  <si>
    <t>MPD dau YANMAR ME-IT GVN-YM10 T5 OP 10kVA 4520 V00</t>
  </si>
  <si>
    <t>MPD dau YANMAR ME-IT GVN-YM13 T5 OP 13kVA 4520 V00</t>
  </si>
  <si>
    <t>MPD dau YANMAR ME-IT GVN-YM17 T5 OP 17kVA 4520 V00</t>
  </si>
  <si>
    <t>MPD dau YANMAR ME-IT GVN-YM20 T5 OP 20kVA 4520 V00</t>
  </si>
  <si>
    <t>MPD dau YANMAR ME-IT GVN-YM30 T5 OP 30kVA 4520 V00</t>
  </si>
  <si>
    <t>MPD dau YANMAR ME-IT GVN-YM41 T5 OP 41kVA 4520 V00</t>
  </si>
  <si>
    <t>MPD dau YANMAR ME-IT GVN-YM50 T5 OP 50kVA 4520 V00</t>
  </si>
  <si>
    <t>MPD dau YANMAR ME-IT GVN-YM10 T5 SP 10kVA 4520 V00</t>
  </si>
  <si>
    <t>MPD dau YANMAR ME-IT GVN-YM13 T5 SP 13kVA 4520 V00</t>
  </si>
  <si>
    <t>MPD dau YANMAR ME-IT GVN-YM17 T5 SP 17kVA 4520 V00</t>
  </si>
  <si>
    <t>MPD dau YANMAR ME-IT GVN-YM20 T5 SP 20kVA 4520 V00</t>
  </si>
  <si>
    <t>MPD dau YANMAR ME-IT GVN-YM30 T5 SP 30kVA 4520 V00</t>
  </si>
  <si>
    <t>MPD dau YANMAR ME-IT GVN-YM41 T5 SP 41kVA 4520 V00</t>
  </si>
  <si>
    <t>MPD dau YANMAR ME-IT GVN-YM50 T5 SP 50kVA 4520 V00</t>
  </si>
  <si>
    <t>MPD dau FPT ME-IT GVN-FM60 T5 OP 60kVA 4520 V00</t>
  </si>
  <si>
    <t>MPD dau FPT ME-IT GVN-FM80 T5 OP 80kVA 4520 V00</t>
  </si>
  <si>
    <t>MPD dau FPT ME-IT GVN-FM100 T5 OP 100kVA 4520 V00</t>
  </si>
  <si>
    <t>MPD dau FPT ME-IT GVN-FM120 T5 OP 122kVA 4520 V00</t>
  </si>
  <si>
    <t>MPD dau FPT ME-IT GVN-FM150 T5 OP 150kVA 4520 V00</t>
  </si>
  <si>
    <t>MPD dau FPT ME-IT GVN-FM200 T5 OP 200kVA 7320 V00</t>
  </si>
  <si>
    <t>MPD dau FPT ME-IT GVN-FM300 T5 OP 300kVA 7320 V00</t>
  </si>
  <si>
    <t>MPD dau FPT ME-IT GVN-FM350 T5 OP 350kVA 7320 V00</t>
  </si>
  <si>
    <t>MPD dau FPT ME-IT GVN-FM400 T5 OP 400kVA 7320 V00</t>
  </si>
  <si>
    <t>MPD dau FPT ME-IT GVN-FM60 T5 SP 60kVA 4520 V00</t>
  </si>
  <si>
    <t>MPD dau FPT ME-IT GVN-FM80 T5 SP 80kVA 4520 V00</t>
  </si>
  <si>
    <t>MPD dau FPT ME-IT GVN-FM100 T5 SP 100kVA 4520 V00</t>
  </si>
  <si>
    <t>MPD dau FPT ME-IT GVN-FM120 T5 SP 122kVA 4520 V00</t>
  </si>
  <si>
    <t>MPD dau FPT ME-IT GVN-FM150 T5 SP 150kVA 4520 V00</t>
  </si>
  <si>
    <t>MPD dau FPT ME-IT GVN-FM200 T5 SP 200kVA 7320 V00</t>
  </si>
  <si>
    <t>MPD dau FPT ME-IT GVN-FM300 T5 SP 300kVA 7320 V00</t>
  </si>
  <si>
    <t>MPD dau FPT ME-IT GVN-FM350 T5 SP 350kVA 7320 V00</t>
  </si>
  <si>
    <t>MPD dau FPT ME-IT GVN-FM400 T5 SP 400kVA 7320 V00</t>
  </si>
  <si>
    <t>MPD dau MTU ME-IT GVN-MM500 T5 OP 500kVA 7320 V00</t>
  </si>
  <si>
    <t>MPD dau MTU ME-IT GVN-MM650 T5 OP 650kVA 7320 V00</t>
  </si>
  <si>
    <t>MPD dau MTU ME-IT GVN-MM750 T5 OP 750kVA 7320 V00</t>
  </si>
  <si>
    <t>MPD dau MTU ME-IT GVN-MM770 T5 OP 770kVA 7320 V00</t>
  </si>
  <si>
    <t>MPD dau MTU ME-IT GVN-MM800 T5 OP 800kVA 7320 V00</t>
  </si>
  <si>
    <t>MPD dau MTU ME-IT GVN-MM900 T5 OP 900kVA 7320 V00</t>
  </si>
  <si>
    <t>MPD dau MTU ME-IT GVN-MM1000 T5 OP 1000kVA 7320 V00</t>
  </si>
  <si>
    <t>MPD dau MTU ME-IT GVN-MM1130 T5 OP 1130kVA 7320 V00</t>
  </si>
  <si>
    <t>MPD dau MTU ME-IT GVN-MM1250 T5 OP 1250kVA 7320 V00</t>
  </si>
  <si>
    <t>MPD dau MTU ME-IT GVN-MM1500 T5 OP 1500kVA 7320 V00</t>
  </si>
  <si>
    <t>MPD dau MTU ME-IT GVN-MM1600 T5 OP 1600kVA 7320 V00</t>
  </si>
  <si>
    <t>MPD dau MTU ME-IT GVN-MM1790 T5 OP 1790kVA 7320 V00</t>
  </si>
  <si>
    <t>MPD dau MTU ME-IT GVN-MM2200 T5 OP 2200kVA 7320 V00</t>
  </si>
  <si>
    <t>MPD dau MTU ME-IT GVN-MM2500 T5 OP 2500kVA 7320 V00</t>
  </si>
  <si>
    <t>MPD dau MTU ME-IT GVN-MM2800 T5 OP 2800kVA 7320 V00</t>
  </si>
  <si>
    <t>MPD dau MTU ME-IT GVN-MM3000 T5 OP 3000kVA 7320 V00</t>
  </si>
  <si>
    <t>MPD dau MTU ME-IT GVN-MM500 T5 SP 500kVA 7320 V00</t>
  </si>
  <si>
    <t>MPD dau MTU ME-IT GVN-MM650 T5 SP 650kVA 7320 V00</t>
  </si>
  <si>
    <t>MPD dau MTU ME-IT GVN-MM750 T5 SP 750kVA 7320 V00</t>
  </si>
  <si>
    <t>MPD dau MTU ME-IT GVN-MM770 T5 SP 770kVA 7320 V00</t>
  </si>
  <si>
    <t>MPD dau MTU ME-IT GVN-MM800 T5 SP 800kVA 7320 V00</t>
  </si>
  <si>
    <t>MPD dau MTU ME-IT GVN-MM900 T5 SP 900kVA 7320 V00</t>
  </si>
  <si>
    <t>MPD dau MTU ME-IT GVN-MM1000 T5 SP 1000kVA 7320 V00</t>
  </si>
  <si>
    <t>MPD dau MTU ME-IT GVN-MM1130 T5 SP 1130kVA 7320 V00</t>
  </si>
  <si>
    <t>MPD dau MTU ME-IT GVN-MM1250 T5 SP 1250kVA 7320 V00</t>
  </si>
  <si>
    <t>MPD dau MTU ME-IT GVN-MM1500 T5 SP 1500kVA 7320 V00</t>
  </si>
  <si>
    <t>MPD dau MTU ME-IT GVN-MM1600 T5 SP 1600kVA 7320 V00</t>
  </si>
  <si>
    <t>MPD dau MTU ME-IT GVN-MM1790 T5 SP 1790kVA 7320 V00</t>
  </si>
  <si>
    <t>MPD dau MTU ME-IT GVN-MM2200 T5 SP 2200kVA 7320 V00</t>
  </si>
  <si>
    <t>MPD dau MTU ME-IT GVN-MM2500 T5 SP 2500kVA 7320 V00</t>
  </si>
  <si>
    <t>MPD dau MTU ME-IT GVN-MM2800 T5 SP 2800kVA 7320 V00</t>
  </si>
  <si>
    <t>MPD dau MTU ME-IT GVN-MM3000 T5 SP 3000kVA 7320 V00</t>
  </si>
  <si>
    <t>MPD dau VOLVO ME-IT GVN-VM250 T5 OP 250kVA 7320 V00</t>
  </si>
  <si>
    <t>MPD dau VOLVO ME-IT GVN-VM300 T5 OP 300kVA 7320 V00</t>
  </si>
  <si>
    <t>MPD dau VOLVO ME-IT GVN-VM350 T5 OP 350kVA 7320 V00</t>
  </si>
  <si>
    <t>MPD dau VOLVO ME-IT GVN-VM400 T5 OP 400kVA 7320 V00</t>
  </si>
  <si>
    <t>MPD dau VOLVO ME-IT GVN-VM450 T5 OP 450kVA 7320 V00</t>
  </si>
  <si>
    <t>MPD dau VOLVO ME-IT GVN-VM500 T5 OP 500kVA 7320 V00</t>
  </si>
  <si>
    <t>MPD dau VOLVO ME-IT GVN-VM650 T5 OP 650kVA 7320 V00</t>
  </si>
  <si>
    <t>MPD dau VOLVO ME-IT GVN-VM250 T5 SP 250kVA 7320 V00</t>
  </si>
  <si>
    <t>MPD dau VOLVO ME-IT GVN-VM300 T5 SP 300kVA 7320 V00</t>
  </si>
  <si>
    <t>MPD dau VOLVO ME-IT GVN-VM350 T5 SP 350kVA 7320 V00</t>
  </si>
  <si>
    <t>MPD dau VOLVO ME-IT GVN-VM400 T5 SP 400kVA 7320 V00</t>
  </si>
  <si>
    <t>MPD dau VOLVO ME-IT GVN-VM450 T5 SP 450kVA 7320 V00</t>
  </si>
  <si>
    <t>MPD dau VOLVO ME-IT GVN-VM500 T5 SP 500kVA 7320 V00</t>
  </si>
  <si>
    <t>MPD dau VOLVO ME-IT GVN-VM650 T5 SP 650kVA 7320 V00</t>
  </si>
  <si>
    <t>Loc dau FLEETGUARD FF202_US</t>
  </si>
  <si>
    <t>Loc gio DONALDSON P181099_US</t>
  </si>
  <si>
    <t>Dau ranh truot MOTULTECH Slid Film 68_VN</t>
  </si>
  <si>
    <t>Dau cat got MOTULTECH SAFKOOL 6235_VN</t>
  </si>
  <si>
    <t>Cum turbo FPT NEF67TE2A 504169758_IT</t>
  </si>
  <si>
    <t>MPD dau YANMAR ME-IT YMG18SL SP 50Hz 10.0kVA 7320</t>
  </si>
  <si>
    <t>Po Lua HT5J20</t>
  </si>
  <si>
    <t>Duong Po Lua HT5J20</t>
  </si>
  <si>
    <t>Cua thung cach am HT5J20 mau xanh_dan mouse</t>
  </si>
  <si>
    <t>Ong cap dau FPT NEF45TM3.S500 504105274_IT</t>
  </si>
  <si>
    <t>Co de Turbo FPT 504031827_IT</t>
  </si>
  <si>
    <t>MPD dau FPT ME-IT GVN-FM150 T5  SP 150kVA 7320 V00</t>
  </si>
  <si>
    <t>Loc dau PERKINS 4759205_UK</t>
  </si>
  <si>
    <t>Loc nhot PERKINS 4324909_UK</t>
  </si>
  <si>
    <t>Bon tru thang dung HONGCHAU SP-21010062 500L T3mm TCVN-10262</t>
  </si>
  <si>
    <t>Loc nhot DONALDSON P550086_US</t>
  </si>
  <si>
    <t>Motor de FPT 5801577137_IT</t>
  </si>
  <si>
    <t>Bo vong bi may phat FPT 2991636_IT</t>
  </si>
  <si>
    <t>Bo vong bi may phat FPT 2991637_IT</t>
  </si>
  <si>
    <t>Bo choi than motor de FPT 42537082_IT</t>
  </si>
  <si>
    <t>Bom dau thap ap FPT 504380241_IT</t>
  </si>
  <si>
    <t>Bo vong bi banh tang dai FPT 4892732_IT</t>
  </si>
  <si>
    <t>Phot bom nuoc cua dong co FPT 5802455380_IT</t>
  </si>
  <si>
    <t>Bom nuoc FPT 5802470503_IT</t>
  </si>
  <si>
    <t>Phot bom nuoc FPT 504062856_IT</t>
  </si>
  <si>
    <t>Gioang mat may FPT 2830919_IT</t>
  </si>
  <si>
    <t>Contactor LS MC-185A 3P 185A 220V_KR</t>
  </si>
  <si>
    <t>Day cap dien cung CADIVI CXV 120mm2 Black_VN</t>
  </si>
  <si>
    <t>Bo day curoa FPT 5802350473_IT</t>
  </si>
  <si>
    <t>Bo khung lua nhan dien thuong hieu MPD dau size 1_VN</t>
  </si>
  <si>
    <t>Bo khung lua nhan dien thuong hieu MPD dau size 2_VN</t>
  </si>
  <si>
    <t>Bo khung lua nhan dien thuong hieu MPD dau size 3_VN</t>
  </si>
  <si>
    <t>Bo khung lua nhan dien thuong hieu MPD dau size 4_VN</t>
  </si>
  <si>
    <t>Khung lua Model MPD dau size 1-GVN-YM8 S5-GVN-YM42 S5_VN</t>
  </si>
  <si>
    <t>Khung lua Model MPD dau size 1-GVN-YM10 T5-GVN-YM50 T5_VN</t>
  </si>
  <si>
    <t>Khung lua Model MPD dau size 2-GVN-FM60 T5-GVN-FM200 T5_VN</t>
  </si>
  <si>
    <t>Khung lua Model MPD dau size 2-GVN-VM250 T5_VN</t>
  </si>
  <si>
    <t>Khung lua Model MPD dau size 3-GVN-FM300 T5-GVN-FM400 T5_VN</t>
  </si>
  <si>
    <t>Khung lua Model MPD dau size 3-GVN-VM300 T5-GVN-VM650 T5_VN</t>
  </si>
  <si>
    <t>Khung lua Model MPD dau size 3-GVN-MM500 T5-GVN-MM750 T5_VN</t>
  </si>
  <si>
    <t>Khung lua Model MPD dau size 4-GVN-MM800 T5-GVN-MM3000 T5_VN</t>
  </si>
  <si>
    <t>Khung lua Model MPD dau size 1-GVN-BM13 S5-GVN-BM50 T5_VN</t>
  </si>
  <si>
    <t>Khung lua Model MPD dau size 2-GVN-BM62 T5-GVN-BM260 T5_VN</t>
  </si>
  <si>
    <t>Khung lua Model MPD dau size 3-GVN-BM300 T5-GVN-BM740 T5_VN</t>
  </si>
  <si>
    <t>Khung lua Model MPD dau size 4-GVN-BM800 T5-GVN-BM2000 T5_VN</t>
  </si>
  <si>
    <t>Van ep 1200x2400x8mm_VN</t>
  </si>
  <si>
    <t>Bu long luc giac thuong M10x80mm_VN</t>
  </si>
  <si>
    <t>Ong ghen thuy tinh 16mm_VN</t>
  </si>
  <si>
    <t>Thang cap W300 x H100xT1.5xL2500_VN</t>
  </si>
  <si>
    <t>Day cap dien CADIVI-CXV 4x120mm2-Den_VN</t>
  </si>
  <si>
    <t>Day cap tiep dia CADIVI-CV 1x95mm2-Xanh xoc vang_VN</t>
  </si>
  <si>
    <t>Day cap dien chong chay CADIVI-CXV-FR 4x70mm2-Vang_VN</t>
  </si>
  <si>
    <t>Day cap tiep dia CADIVI-CV 1x35mm2-Xanh xoc vang_VN</t>
  </si>
  <si>
    <t>Day cap dien chong chay CADIVI-CXV-FR 4x35mm2-Vang_VN</t>
  </si>
  <si>
    <t>Day cap tiep dia CADIVI-CV 1x16mm2-Xanh xoc vang_VN</t>
  </si>
  <si>
    <t>Banh da KOHLER CH680 24 025 55-S_US</t>
  </si>
  <si>
    <t>Mach AVR MARATHON SE350_CN</t>
  </si>
  <si>
    <t>Banh da Kohler CH680 24 152 03-S_US</t>
  </si>
  <si>
    <t>Ong dan dau 1” dai 1.2m,ren 34 con lom,co 90 ren 34 con lom</t>
  </si>
  <si>
    <t>Ong dan dau 1” dai 1.8m,ren 34 con lom,co 90 ren 34 con lom</t>
  </si>
  <si>
    <t>Phoi sat bat cau may GVN-MM1000 T5 380x200x20mm_VN</t>
  </si>
  <si>
    <t>Relay coc de 24V CUMMINS 3050692_US</t>
  </si>
  <si>
    <t>Day dong trang men EIW 1.25ly(125)_VN</t>
  </si>
  <si>
    <t>Cau dau 2 tang Togi CTW-15S2_JP</t>
  </si>
  <si>
    <t>Nap chan cau dau 2 tang Togi CTW-15L2_JP</t>
  </si>
  <si>
    <t>Nap che cau dau 2 tang Togi CA-30 dai 1m_JP</t>
  </si>
  <si>
    <t>MCB Fuji BC63E1CG_3P 20A 6KA_JP</t>
  </si>
  <si>
    <t>Taplo dien YMG14-32SL(M) DS7320 tran 50Hz</t>
  </si>
  <si>
    <t>Taplo dien YMG14-32TL(M) DS7320 tran 50Hz</t>
  </si>
  <si>
    <t>Taplo dien YMG44-77SL(M) DS7320 tran 50Hz</t>
  </si>
  <si>
    <t>Taplo dien YMG44-77TL(M) DS7320 tran 50Hz</t>
  </si>
  <si>
    <t>Bon dau ngang HONGCHAU SP-2101072 2000L T3mm TCVN-10262_VN</t>
  </si>
  <si>
    <t>Loc gio DONALDSON P150695_US</t>
  </si>
  <si>
    <t>Loc nuoc DONALDSON P554073_US</t>
  </si>
  <si>
    <t>Bo loc khi thai may 400kVA_VN</t>
  </si>
  <si>
    <t>Loc gio FLEETGUARD AF26624_US</t>
  </si>
  <si>
    <t>Day cap dien cung tiet dien Cadivi CXV 70mm2-BLACK_VN</t>
  </si>
  <si>
    <t xml:space="preserve">MPD dau FPT ME HT5F40 RP 50Hz 400kVA 7320  </t>
  </si>
  <si>
    <t>GVN-FM400 T5 RP THUNG GIAM AM</t>
  </si>
  <si>
    <t>Manh dao MITSUBISHI APMT1135PDER-M2 VP15TF_JP</t>
  </si>
  <si>
    <t>Mui phay ngon 4 me NACHI phi 16mm_JP</t>
  </si>
  <si>
    <t>Mui phay ngon hop kim 4 me NACHI phi 18mm_JP</t>
  </si>
  <si>
    <t>Mui phay ngon 2 me NACHI phi 28mm_JP</t>
  </si>
  <si>
    <t>Mui khoan NACHI phi 17mm_JP</t>
  </si>
  <si>
    <t>Dao vat mep lo NACHI phi 20.5 YG-1 C1139205_JP</t>
  </si>
  <si>
    <t>Mui Taro NACHI M16x2.0 xoan_JP</t>
  </si>
  <si>
    <t>Long den phang day 2.5mm dkt 10.5mm dkn 30mm-Inox_VN</t>
  </si>
  <si>
    <t>MPD dau YANMAR ME-IN GVN-YM10 S5 T SP 10kVA 7320 R&amp;D</t>
  </si>
  <si>
    <t>Loc gio FG WILSON SEV551H/4_UK</t>
  </si>
  <si>
    <t>MPD dau YANMAR ME-IT YMG18SLM OP 50Hz 10.0kVA 4520</t>
  </si>
  <si>
    <t>Dynamo thuy AVN-6.5SM 1 pha 6.5kW 1500 D38 XK</t>
  </si>
  <si>
    <t>Dynamo thuy AVN-9.0SM 1 pha 9.0kW 1500 D38 XK</t>
  </si>
  <si>
    <t>Dynamo thuy AVN-12.5SM 1 pha 12.5kW 1500 D42 XK</t>
  </si>
  <si>
    <t>Dynamo thuy AVN-16.0SM 1 pha 16.0kW 1500 D42 XK</t>
  </si>
  <si>
    <t>Dynamo thuy AVN-2.8SM 1 pha 2.8kW 1500 D32 XK</t>
  </si>
  <si>
    <t>Dynamo thuy AVN-4.0SM 1 pha 4.0kW 1500 D32 XK</t>
  </si>
  <si>
    <t>Delete - Dynamo bo AVN-20.0S 1 pha 20.0kW 1500 D48 ND</t>
  </si>
  <si>
    <t>Dynamo bo AVN-20.0S 1 pha 20.0kW 1500 D48 XK</t>
  </si>
  <si>
    <t>Dynamo bo AVN-20.0T 3 pha 20.0kW 1500 D48 XK</t>
  </si>
  <si>
    <t>Dynamo bo AVN-20.0T 3 pha 20.0kW 1500 D48 ND</t>
  </si>
  <si>
    <t>Bom nuoc FPT 5802497074_IT</t>
  </si>
  <si>
    <t>Keo xam dan roan SPAKO_US</t>
  </si>
  <si>
    <t>Catalog HDSD Dynamo bo AVN-20.0S_VN</t>
  </si>
  <si>
    <t>Dong ho tan so AVN_20T_380V_CN</t>
  </si>
  <si>
    <t>Loc nhot MITSUBISHI 38C40-01102_JP</t>
  </si>
  <si>
    <t>Loc nhot MITSUBISHI 38C40-02102_JP</t>
  </si>
  <si>
    <t>Loc dau MITSUBISHI 38F62-00301_JP</t>
  </si>
  <si>
    <t>Loc gio MITSUBISHI 38E30-01701_JP</t>
  </si>
  <si>
    <t>GVN-YM15 S5-1 De</t>
  </si>
  <si>
    <t>GVN-YM15 S5-2 Thung giam am</t>
  </si>
  <si>
    <t>GVN-YM15 S5-3 Po lua</t>
  </si>
  <si>
    <t>GVN-YM15 S5-4 Tu dieu khien</t>
  </si>
  <si>
    <t>GVN-YM15 S5-5 Tu dong luc</t>
  </si>
  <si>
    <t>GVN-YM15 S5-SP DSE4520 Phan dien may 3003-21/HTMB-CN</t>
  </si>
  <si>
    <t>GVN-YM8-YM33 S5-SP DSE4520 Taplo dien 3003-21/HTMB-CN</t>
  </si>
  <si>
    <t>GVN-M12-M15 S5_SP Bo day dynamo 3003-21/HTMB-CN</t>
  </si>
  <si>
    <t>GVN-Y8S-Y20 T5-SP Bo day dien may 3003-21/HTMB-CN</t>
  </si>
  <si>
    <t>Can 20 can dao cat 2mm MGEHR2020-2_VN</t>
  </si>
  <si>
    <t>Dao phay ngon 3mm_JP</t>
  </si>
  <si>
    <t>Vit can tien CTM619_VN</t>
  </si>
  <si>
    <t>Dao tien thep gio HSS chieu dai 200mm, day 3mm, rong 18mm_VN</t>
  </si>
  <si>
    <t>Thep tam tron CT3 - dkn 385mm, dklt 280mm, day 25mm_VN</t>
  </si>
  <si>
    <t>Thep tam tron CT3 - dkn 335mm, dklt 240mm, day 25mm_VN</t>
  </si>
  <si>
    <t>Thep tam tron CT3 - dkn 295mm, dklt 205mm, day 25mm_VN</t>
  </si>
  <si>
    <t>Mach AVR MPD &lt;= 3KVA_</t>
  </si>
  <si>
    <t>CB 1F-1P-20A MITSUBISHI_</t>
  </si>
  <si>
    <t>CB 1F-1P-40A MITSUBISHI_</t>
  </si>
  <si>
    <t>CB 1F-1P-75A MITSUBISHI_</t>
  </si>
  <si>
    <t>Contactor 12/13A-220V (S-T12)_</t>
  </si>
  <si>
    <t>Contactor 18/13A-220V (Mitsubishi S-T20)_</t>
  </si>
  <si>
    <t>Contactor 23/32A-220V (Mitsubishi S-T21)_</t>
  </si>
  <si>
    <t>Contactor 26/32A-220V (Mitsubishi S-T25)_</t>
  </si>
  <si>
    <t>Contactor 16/25A -220V (Fuji-SC-4-0)_</t>
  </si>
  <si>
    <t>Contactor 32/50A-220V (Fuji SC-N1)_</t>
  </si>
  <si>
    <t>Role nhiet 4-6A Telemecanique_</t>
  </si>
  <si>
    <t>Role nhiet-26 (Fuji TR-N2/3-TR35BDW)_</t>
  </si>
  <si>
    <t>Nut nhan P22 do-den 220V-YW1L-MF2E10QM3-R_</t>
  </si>
  <si>
    <t>Cong tac nhiet 10A-Zing Ear_</t>
  </si>
  <si>
    <t>Dong co dien Siemens 50HP_</t>
  </si>
  <si>
    <t>Solenoid KOHLER 24 757 01-S dc Kohler CH680-3048_</t>
  </si>
  <si>
    <t>Bu long luc giac thuong M10-7F_</t>
  </si>
  <si>
    <t>Ong dan dau 1/2ren 19 con lom 0.9m/1soi_</t>
  </si>
  <si>
    <t>Ong dan dau 1/2ren 19 con lom 1.2m/1soi_</t>
  </si>
  <si>
    <t>Ong dan dau 1/2ren 19 con lom 1.8m/soi_</t>
  </si>
  <si>
    <t>Ong dan dau 1 1/2" ren 49coan loom 0.32m/s_</t>
  </si>
  <si>
    <t>Ong dan khi 2" ALF-340AH REN 60c.lom 0.95m_</t>
  </si>
  <si>
    <t>Ong khi 1" ALF-340AH ren34 c.lom 1.4m (T-V)_</t>
  </si>
  <si>
    <t>Ong xa nhot  M17 1/2"- 500mm/caui_</t>
  </si>
  <si>
    <t>Ong xa nhot M21 1/2"- 800mm/cai_</t>
  </si>
  <si>
    <t>Dau nen EVO6-NK EMC24VDC 37KW, EVO6-NK V005_</t>
  </si>
  <si>
    <t>Dau nen EVO9NK.2Se 24VDC 55KW, EVO9NK V005_</t>
  </si>
  <si>
    <t>Dau nen EVO9NK.1Se 24VDC 55KW, EVO9NK V104_</t>
  </si>
  <si>
    <t>Vo loc duong ong Sotras SM 9005_</t>
  </si>
  <si>
    <t>Bu long luc giac thuong M20 - 8F rin_</t>
  </si>
  <si>
    <t>Quat h/truc NK Truc vit YWF (K) 4D500B-Z_</t>
  </si>
  <si>
    <t>Quat h/truc NK Truc vit YWF (K) 6D710B-Z_</t>
  </si>
  <si>
    <t>Dong ho ap suat nhot AIS 1000_</t>
  </si>
  <si>
    <t>Dong ho ap suat nhot Rin Hino_</t>
  </si>
  <si>
    <t>Bo tan nhiet 30kw (115214)_</t>
  </si>
  <si>
    <t>Van phao xa nuoc tu dong SM9200_</t>
  </si>
  <si>
    <t>Van dien tu xa nuoc tu dong SM9210_</t>
  </si>
  <si>
    <t>Van an toan (CAXD2-1.0)_</t>
  </si>
  <si>
    <t>Van an toan (CAXD4-1.0)_</t>
  </si>
  <si>
    <t>Loc nhot  Mann W719/4_</t>
  </si>
  <si>
    <t>Supap hut KOHLER (24 017 02-S) (23HP)_</t>
  </si>
  <si>
    <t>Co mo KOHLER (25 186 01-S) (23HP)_</t>
  </si>
  <si>
    <t>Bo bom nhot KOHLER (24 393 51-S) (23HP)_</t>
  </si>
  <si>
    <t>Day danh lua HONDA 30500-ZC0-033_</t>
  </si>
  <si>
    <t>Bo che hoa khi DC KOHLER SH265 (6.5 HP)_</t>
  </si>
  <si>
    <t>Day danh lua KOHLER (18 584 01-S) (6.5HP)_</t>
  </si>
  <si>
    <t>Binh xang con KOHLER (17 853 72-S) (7.0HP)_</t>
  </si>
  <si>
    <t>Truc khuyu KOHLER (24 014 08-S) (23HP)_</t>
  </si>
  <si>
    <t>Banh da HONDA 31110-ZJ1-850_</t>
  </si>
  <si>
    <t>Banh da HONDA 31100-ZE3-722_</t>
  </si>
  <si>
    <t>Banh da HONDA 31110-Z6L-003_</t>
  </si>
  <si>
    <t>Truc cam HONDA 14100-Z6L-000 (20hp)_</t>
  </si>
  <si>
    <t>Bo dieu khien Dotech DX330L1_</t>
  </si>
  <si>
    <t>Bo dieu khien DOTECH DX380-01-E_</t>
  </si>
  <si>
    <t>Con doi KOHLER CH680-3048 P.25-351-07S_</t>
  </si>
  <si>
    <t>Nap chup co KOHLER CH680 3048.P24-755-141S_</t>
  </si>
  <si>
    <t>Dau phat MECC ES20FS-160_ J609B E177.8 9.5kVA S5 3000_IT</t>
  </si>
  <si>
    <t>Tay nam Hengzhu MS839S-3-1_CN</t>
  </si>
  <si>
    <t>Sat dac tron phi 8mm (khoan lo 2 dau) dai 176mm_VN</t>
  </si>
  <si>
    <t>Gong nhua AVN_20T_VN</t>
  </si>
  <si>
    <t>Mach AVR GB170_CN</t>
  </si>
  <si>
    <t>MCB CHINT NXB-63 3P 40A _CN</t>
  </si>
  <si>
    <t>Dong ho Volt AVN_20T_380V_CN</t>
  </si>
  <si>
    <t>Terminal block 100A 4P HYT-1004_VN</t>
  </si>
  <si>
    <t>Phoi sat C30 ong tron đkn120 đkt 62 dai 167_VN</t>
  </si>
  <si>
    <t>Cum Stator AVN_20T</t>
  </si>
  <si>
    <t>Cum Rotor AVN_20T</t>
  </si>
  <si>
    <t>Cum cot truc Rotor AVN_20T</t>
  </si>
  <si>
    <t>Cum phe tu Rotor AVN_20T</t>
  </si>
  <si>
    <t>Gong day dien tu rotor AVN_20T</t>
  </si>
  <si>
    <t>Vat tu Lap rap dien AVN_20T</t>
  </si>
  <si>
    <t>Mo han dien 300W mo det C-MART C0171-300_CN</t>
  </si>
  <si>
    <t>May tuot day dong DK0316_CN</t>
  </si>
  <si>
    <t>Sung vit hoi Yunica YD4.5_TW</t>
  </si>
  <si>
    <t>Sung van oc  dau ngang KPT 1175 KAWASAKI_JP</t>
  </si>
  <si>
    <t>Sung siet oc KPT 12W 3/8" KAWASAKI_JP</t>
  </si>
  <si>
    <t>Day hoi soan 8x12mm dai 6m_CN</t>
  </si>
  <si>
    <t>Sung siet oc KPT 14SX 1/2 KAWASAKI_JP</t>
  </si>
  <si>
    <t>Kem bam chet LOBSTER VW250N_JP</t>
  </si>
  <si>
    <t>Kem bam dau cos 1.5-16mm LICOTA TCP-10089_CN</t>
  </si>
  <si>
    <t>Day hoi PUMA phi 8 (PU 5mmx8mm) dai 6m_CN</t>
  </si>
  <si>
    <t>Sung van bu long 1/2" KAWASAKI KPT-14ME-V2_JP</t>
  </si>
  <si>
    <t>Diode cau 3 pha 35A_CN</t>
  </si>
  <si>
    <t>Day cap dien mem tiet dien 10mm2–RED_VN</t>
  </si>
  <si>
    <t>Day cap dien mem tiet dien 10mm2–BLUE_VN</t>
  </si>
  <si>
    <t>Dau phat MECC ECO38 2M4C SAE2/11.5 250kVA T5 1500_IT</t>
  </si>
  <si>
    <t>Mat bich ong xa VOLVO TAD1342GE 3587939_SE</t>
  </si>
  <si>
    <t>Vong kep ong xa VOLVO TAD1342GE 21211715_SE</t>
  </si>
  <si>
    <t>Bu long vong kep ong xa VOLVO TAD1342GE 984739_SE</t>
  </si>
  <si>
    <t>Dai oc vong kep ong xa VOLVO TAD1342GE 990950_SE</t>
  </si>
  <si>
    <t>Loc gio HONDA GX620-670 12367-ZJ1-000_VN</t>
  </si>
  <si>
    <t>Loc nhot DONALDSON P553639_US</t>
  </si>
  <si>
    <t>Cam bien toc do CUMMINS 213272_US</t>
  </si>
  <si>
    <t>Phan dien may GVN-VM550 T5 Spr DSE 7320</t>
  </si>
  <si>
    <t>Day tin hieu TAYA 1.0 mm2 (24 soi)_VN</t>
  </si>
  <si>
    <t>Bom xang HONDA GX630-690 12367-Z6L-003_CN</t>
  </si>
  <si>
    <t>Banh xe di dong M10-PU (250x70), cang, mau do_VN</t>
  </si>
  <si>
    <t>Banh xe co dinh M10-PU (250x70), cang, mau do_VN</t>
  </si>
  <si>
    <t>Decal quy trinh van hanh MPDCN DSE 4520 T. Viet_VN</t>
  </si>
  <si>
    <t>Decal quy trinh van hanh MPDCN DSE 4520 T. Anh_VN</t>
  </si>
  <si>
    <t>Khoan hoi Kawasaki KPT-68_JP</t>
  </si>
  <si>
    <t>Sung xit hoi 2 dau TOP PA-752_JP</t>
  </si>
  <si>
    <t>Kem bam chet Toptul DAAR1A07_JP</t>
  </si>
  <si>
    <t>Sung siet bulong ngang (dau 1/2) 68Nm Yato YT-0982_JP</t>
  </si>
  <si>
    <t>Kinh mat na phong doc + day dai_VN</t>
  </si>
  <si>
    <t>Bo chuyen nguon ATS OSUNG (OSEMCO) 3P OSS-64 TN_KR</t>
  </si>
  <si>
    <t>Bo vo nhua chan rac  KOHLER 54 755 15-S_US</t>
  </si>
  <si>
    <t>Vo nhua che canh quat KOHLER 24 755 81-S_US</t>
  </si>
  <si>
    <t>Bom nuoc FPT 500356553_IT</t>
  </si>
  <si>
    <t>Sin bom nuoc FPT 17292081_IT</t>
  </si>
  <si>
    <t>Day tin hieu 24x1.5mm2_VN</t>
  </si>
  <si>
    <t>Day cap dien chong nhieu 2x1.5mm2 va 1 giap_VN</t>
  </si>
  <si>
    <t>Day cap dien CADIVI CVV 150mm2 Vang soc xanh_VN</t>
  </si>
  <si>
    <t>May tach dau ROTOCOMP ETC-SV7-S10 (VS &amp; Pre-Step)_DE</t>
  </si>
  <si>
    <t>Dau phat MECC ECO43 1M4 A_SAE0/18 1025kVA T5 1500_IT</t>
  </si>
  <si>
    <t>Dau phat MECC ECO46 1L4 A_SAE00/21 2100kVA T5 1500_IT</t>
  </si>
  <si>
    <t>Dau phat MECC ECO46 1.5L4 A_SAE00/21 2300kVA T5 1500_IT</t>
  </si>
  <si>
    <t>Dau phat MECC ECO46 1S4 A_SAE0/18 1500kVA T5 1500_IT</t>
  </si>
  <si>
    <t>Dau phat MECC ECO46 1.5S4 A SAE00/21 1650kVA T5 1500_IT</t>
  </si>
  <si>
    <t>Dau phat MECC ECO46 VL4 A SAE00/21 2800kVA T5 1500_IT</t>
  </si>
  <si>
    <t>Dau phat MECC ECP28 3S4 C SAE4/7.5 17.5kVA T5 1500_IT</t>
  </si>
  <si>
    <t>Bo chuyen nguon ATS OSUNG OSS-61- TN 4P-100A_KR</t>
  </si>
  <si>
    <t>Bon dau ngang HONGCHAU SP-21050863 4000L T3mm TCVN-10262_VN</t>
  </si>
  <si>
    <t xml:space="preserve">Dynamo bo AVN-25.0T 3 pha 25.0kW 1500 D48 ND </t>
  </si>
  <si>
    <t xml:space="preserve">Dynamo bo AVN-25.0T 3 pha 25.0kW 1500 D48 XK </t>
  </si>
  <si>
    <t>MCCB FUJI 2P-160A-25KA (BW162E0-2P160)_JP</t>
  </si>
  <si>
    <t>Dau an ep khuon CAI LAN_VN</t>
  </si>
  <si>
    <t>Sung ban dinh U MAKITA AT1022AZ_CN</t>
  </si>
  <si>
    <t>Ong ruot ga cam HDPE phi 125/160_VN</t>
  </si>
  <si>
    <t>Roan lam kin, nap chup dau xylanh KOHLER 17 041 52-S_US</t>
  </si>
  <si>
    <t>Bo nap dau xylanh &amp; roan KOHLER 17 096 15-S_US</t>
  </si>
  <si>
    <t>Bo dau xylanh &amp; bulong KOHLER 17 318 03-S_US</t>
  </si>
  <si>
    <t>Sat dac tron phi 8mm (khoan lo 2 dau) dai 201mm_VN</t>
  </si>
  <si>
    <t>Gong nhua AVN_25_VN</t>
  </si>
  <si>
    <t>Sat dac C45 phi 70 dai 679_VN</t>
  </si>
  <si>
    <t>MCB CHINT NXB-63 3P 50A_CN</t>
  </si>
  <si>
    <t>Phoi sat C30 ong tron đkn120 đkt 62 dai 192_VN</t>
  </si>
  <si>
    <t>Cum Stator AVN_25T</t>
  </si>
  <si>
    <t>Cum Rotor AVN_25T</t>
  </si>
  <si>
    <t>Cum cot truc Rotor AVN_25T</t>
  </si>
  <si>
    <t>Cum phe tu Rotor AVN_25T</t>
  </si>
  <si>
    <t>Gong day dien tu rotor AVN_25T</t>
  </si>
  <si>
    <t>Vat tu Lap rap dien AVN_25T</t>
  </si>
  <si>
    <t>Bo ket noi cho DSE103/402MKII DEEPSEA 813(0813-01)_EN</t>
  </si>
  <si>
    <t>Bo dieu khien (HZ) DEEPSEA 402 MKII (0402-04)_EN</t>
  </si>
  <si>
    <t>Bo dieu khien (MPU) DEEPSEA 402 MKII (0402-03)_EN</t>
  </si>
  <si>
    <t>MPD dau YANMAR ME-IT GVN-YM41 T5  SP 41kVA 7320 V00</t>
  </si>
  <si>
    <t>Dynamo thuy AVN-9.0SM 1 pha 9.0kW 1500 D42 XK</t>
  </si>
  <si>
    <t>Dynamo thuy AVN-16.0SM 1 pha 16.0kW 1500 D48 XK</t>
  </si>
  <si>
    <t>Day cap dien cung Cadivi CXV 185mm2_VN</t>
  </si>
  <si>
    <t>Day cap dien cung mau te Cadivi CV 50 mm2_VN</t>
  </si>
  <si>
    <t>Day tin hieu Cadivi CV 1.25mm2_VN</t>
  </si>
  <si>
    <t>GVN-YM15 S5- PVSX</t>
  </si>
  <si>
    <t>Bo dieu khien DEEPSEA 7410 MKII  AUTO START (7410-03)_UK</t>
  </si>
  <si>
    <t>Tu dien ATS HT4S2500T Socomec (Sir) 500</t>
  </si>
  <si>
    <t>O cam 3 chan gan thanh ray CHINT AC30-124_CN</t>
  </si>
  <si>
    <t>Day tin hieu Cadivi CV 27x1.5mm2_VN</t>
  </si>
  <si>
    <t>Day tin hieu Cadivi CV 2x1.0mm2 va 1 giap luoi_VN</t>
  </si>
  <si>
    <t>Tu hoa pha HT6A500-5</t>
  </si>
  <si>
    <t>Mo cat plasma DAIHEN OTC-C70_JP</t>
  </si>
  <si>
    <t>Bo day dien phan may YMG18SLM</t>
  </si>
  <si>
    <t>Bo day dien phan dynamo YMG18SLM</t>
  </si>
  <si>
    <t>Noi hai dau ren_trong 21x14G_ngoai M22x1.5_VN</t>
  </si>
  <si>
    <t>GVN-FM100 T5 SP-1 De</t>
  </si>
  <si>
    <t>GVN-FM100 T5 SP-2 Thung giam am</t>
  </si>
  <si>
    <t>GVN-FM100 T5 SP-3 Po lua</t>
  </si>
  <si>
    <t>Tu taplo dien hoa pha HT5M50 (50Hz) Open</t>
  </si>
  <si>
    <t>GVN-FM100 T5 SP-5 Tu dong luc</t>
  </si>
  <si>
    <t>GVN-FM100 T5 SP- PVSX</t>
  </si>
  <si>
    <t>GVN-FM100 T5-SP DSE4520 Phan dien may</t>
  </si>
  <si>
    <t>GVN-FM100-150-SP DSE 4520 Taplo dien</t>
  </si>
  <si>
    <t>GVN-M100-M150-SP Bo day dynamo</t>
  </si>
  <si>
    <t>GVN-F60-F120-SP Bo day dien may</t>
  </si>
  <si>
    <t>MPD dau FPT ME-IT GVN-FM100 T5 SP 100kVA 4520 V01</t>
  </si>
  <si>
    <t>GVN-FM100 T5 SP-4 Tu dieu khien</t>
  </si>
  <si>
    <t>Kim phun dau MTU X57507500024_DE</t>
  </si>
  <si>
    <t>Long den thau kim phun MTU X57599100234_DE</t>
  </si>
  <si>
    <t>Sin lam kin kim phun MTU X57599100235_DE</t>
  </si>
  <si>
    <t>Dong co Kohler CH18HGS (PV Dao Tao)</t>
  </si>
  <si>
    <t>Bang mo hinh thuc tap 7320 ATS (PV Dao Tao)</t>
  </si>
  <si>
    <t>Mecc ES20F - 200 - 11KVA 1P 50Hz (PV Dao Tao)</t>
  </si>
  <si>
    <t>Mecc ECO - 28 - 2L/2 27K 3P 50Hz (PV Dao Tao)</t>
  </si>
  <si>
    <t>Dong co KIA may lanh xe (PV Dao Tao)</t>
  </si>
  <si>
    <t>Dynamo Huu Toan HTA - 3.6S - 1F (PV Dao Tao)</t>
  </si>
  <si>
    <t>Dau nen NK200- 24V - 75KW  (PV Dao Tao)</t>
  </si>
  <si>
    <t>But long son vang_VN</t>
  </si>
  <si>
    <t>Mang PE FOAM day 2mm kho 1m (100m/cuon)_VN</t>
  </si>
  <si>
    <t>Ly xang MITSUBISHI KF31010AA002_JP</t>
  </si>
  <si>
    <t>Can dieu khien ga MITSUBISHI KG03045BA_JP</t>
  </si>
  <si>
    <t>Can gat air MITSUBISHI LK90095BA_JP</t>
  </si>
  <si>
    <t>Vo loc gio MITSUBISHI LA01092AA002_JP</t>
  </si>
  <si>
    <t>Po air MITSUBISHI LA01114AA001_JP</t>
  </si>
  <si>
    <t>IC MITSUBISHI (GB30) LE24024AA_JP</t>
  </si>
  <si>
    <t>MPD dau VOLVO ME-IT GVN-VM550 T5 SP 550kVA 7320 V00</t>
  </si>
  <si>
    <t>Can 25 can dao cat 2mm_VN</t>
  </si>
  <si>
    <t>Bau kep taro cho may tien CNC_VN</t>
  </si>
  <si>
    <t>Collet ER20 _VN</t>
  </si>
  <si>
    <t>Vit rut BT40*90_VN</t>
  </si>
  <si>
    <t>Ban cat ren G1/8-28_VN</t>
  </si>
  <si>
    <t>Ban cat ren NPT 1/8-27_VN</t>
  </si>
  <si>
    <t>Mui taro PT1/8-28, 1/8-27_VN</t>
  </si>
  <si>
    <t xml:space="preserve">Dau xa nhot_lo phi 22_noi ren 1/2" 14NPT </t>
  </si>
  <si>
    <t>Bu long dau xa nhot_M22x1,5</t>
  </si>
  <si>
    <t>Long den phang  day 1.5mm dkt 22mm dkn 27mm - dong_VN</t>
  </si>
  <si>
    <t>Ban le HENGZHU HL051-1.3_CN</t>
  </si>
  <si>
    <t>Ban le HENGZHU HL051-3.3_CN</t>
  </si>
  <si>
    <t>MCCB Mitsubishi NF125-CV 2P 80A 30kA_JP</t>
  </si>
  <si>
    <t>MPD dau YANMAR ME-IT GVN-YM15 S5  SP 15kVA 4520 V01</t>
  </si>
  <si>
    <t>Kem cat nhong J52_CN</t>
  </si>
  <si>
    <t>Kem cat cap TAC-CC500_CN</t>
  </si>
  <si>
    <t>Toi dien 200Kg_TW</t>
  </si>
  <si>
    <t>Dau phat MECC ECP32 1S4C SAE3/11.5 37.5kVA T5 1500_TOTAL+_IT</t>
  </si>
  <si>
    <t>Thép Ray P18 dai 8m_VN</t>
  </si>
  <si>
    <t>Bon dau tru dung HONGCHAU SP-21030487 2000L T3mm_VN</t>
  </si>
  <si>
    <t>Thung giam am HT5M75 Sp</t>
  </si>
  <si>
    <t xml:space="preserve">MPD dau VOLVO ME-IT GVN-VM550 T5  SP 550kVA 7320 </t>
  </si>
  <si>
    <t>Kem cat cach dien SATA 6" 1000V 70-232 (70232)</t>
  </si>
  <si>
    <t>Kem cat cach dien SATA 7" 1000V 70-233 (70233)</t>
  </si>
  <si>
    <t>Co le vong mieng tu dong SATA 10mm 43-606 (43606)</t>
  </si>
  <si>
    <t>Keo cat tole SATA 12" 93-304 (93304)</t>
  </si>
  <si>
    <t>Kem bam cos 8mm TP-8</t>
  </si>
  <si>
    <t>Tuoc no vit dep CENTURY 3.2*120mm</t>
  </si>
  <si>
    <t>Tuoc no vit dep SATA 6*200mm 62-214 (62214)</t>
  </si>
  <si>
    <t>Dau tuyt 6 SATA dai 3/8" 10mm 12-403 (12403)</t>
  </si>
  <si>
    <t>Dau tuyt 12 KINGTONY dai 3"</t>
  </si>
  <si>
    <t>May mai goc MAKITA 9553B</t>
  </si>
  <si>
    <t>Pin dinh vi han bam tan M5 (tron)</t>
  </si>
  <si>
    <t>Pin dinh vi han bam tan M6 (tron)</t>
  </si>
  <si>
    <t>Pin dinh vi han bam tan M8 (tron)</t>
  </si>
  <si>
    <t>Pin dinh vi han bam tan M10 (tron)</t>
  </si>
  <si>
    <t>Bon dau noi tru ngang HONGCHAU SP-21300714 3000L T3mm_VN</t>
  </si>
  <si>
    <t>Dau xa nhot_lo phi 38_noi ren NPT 1" 11G</t>
  </si>
  <si>
    <t>Bu long dau xa nhot_M38x1,5</t>
  </si>
  <si>
    <t>Long den phang  day 2mm M38, dkn 45 - dong_VN</t>
  </si>
  <si>
    <t>Dong ho khi CO2 RENOW_KR</t>
  </si>
  <si>
    <t>Bulong luc giac thuong M8-18F ren _VN</t>
  </si>
  <si>
    <t>Day nguon 3 chan dep chuan U.S dai 2.5m tiet dien loi dong 0.824mm2 _VN</t>
  </si>
  <si>
    <t>Bo chuyen nguon SOCOMEC ATYS r_3P 400A 230VAC 95233040_TN</t>
  </si>
  <si>
    <t>Bo chuyen nguon SOCOMEC ATYS r_3P 630A 230VAC 95233063_TN</t>
  </si>
  <si>
    <t>Bo chuyen nguon SOCOMEC ATYS r_3P 800A 230VAC 95233080_FR</t>
  </si>
  <si>
    <t>Bo chuyen nguon SOCOMEC ATYS r_3P 1250A 230VAC 95233120_FR</t>
  </si>
  <si>
    <t>Bo chuyen nguon SOCOMEC ATYS r_3P 1600A 230VAC 95233160_FR</t>
  </si>
  <si>
    <t>Bo chuyen nguon SOCOMEC ATYS r_3P 2000A 230VAC 95233200_FR</t>
  </si>
  <si>
    <t>Bo chuyen nguon SOCOMEC ATYS r_3P 2500A 230VAC 95233250_FR</t>
  </si>
  <si>
    <t>Bo chuyen nguon SOCOMEC ATYS r_3P 3200A 230VAC 95233320_FR</t>
  </si>
  <si>
    <t>Bo chuyen nguon SOCOMEC ATYS r_4P 400A 230VAC 95234040_TN</t>
  </si>
  <si>
    <t>Bo chuyen nguon SOCOMEC ATYS r_4P 630A 230VAC 95234063_TN</t>
  </si>
  <si>
    <t>Bo chuyen nguon SOCOMEC ATYS r_4P 800A 230VAC 95234080_FR</t>
  </si>
  <si>
    <t>Bo chuyen nguon SOCOMEC ATYS r_4P 1250A 230VAC 95234120_FR</t>
  </si>
  <si>
    <t>Bo chuyen nguon SOCOMEC ATYS r_4P 1600A 230VAC 95234160_FR</t>
  </si>
  <si>
    <t>Bo chuyen nguon SOCOMEC ATYS r_4P 2000A 230VAC 95234200_FR</t>
  </si>
  <si>
    <t>Bo chuyen nguon SOCOMEC ATYS r_4P 2500A 230VAC 95234250_FR</t>
  </si>
  <si>
    <t>Bo chuyen nguon SOCOMEC ATYS r_4P 3200A 230VAC 95234320_FR</t>
  </si>
  <si>
    <t>Phan dien may YMG14TL-7320-50Hz-MCB-RP</t>
  </si>
  <si>
    <t>Phan dien may YMG14SL-7320-50Hz-MCB-RP</t>
  </si>
  <si>
    <t>Phan dien may YMG14TL-7320-50Hz-MCB-OP</t>
  </si>
  <si>
    <t>Phan dien may YMG14SL-7320-50Hz-MCB-OP</t>
  </si>
  <si>
    <t>Phan dien may YMG18TL-7320-50Hz-MCB-SP</t>
  </si>
  <si>
    <t>Phan dien may YMG18SL-7320-50Hz-MCB-SP</t>
  </si>
  <si>
    <t>Phan dien may YMG18TL(M)-7320-50Hz-MCB-OP</t>
  </si>
  <si>
    <t>Phan dien may YMG18SL(M)-7320-50Hz-MCB-OP</t>
  </si>
  <si>
    <t>Phan dien may YMG24TL-7320-50Hz-MCB-SP.</t>
  </si>
  <si>
    <t>Phan dien may YMG24SL-7320-50Hz-MCB-SP</t>
  </si>
  <si>
    <t>Phan dien may YMG24TL-7320-50Hz-MCB-OP</t>
  </si>
  <si>
    <t>Phan dien may YMG24SL-7320-50Hz-MCB-OP</t>
  </si>
  <si>
    <t>Phan dien may YMG32TL-7320-50Hz-MCB-SP</t>
  </si>
  <si>
    <t>Phan dien may YMG32SL-7320-50Hz-MCCB-SP</t>
  </si>
  <si>
    <t>Phan dien may YMG32TL-7320-50Hz-MCB-OP</t>
  </si>
  <si>
    <t>Phan dien may YMG32SL(M)-7320-50Hz-MCCB-OP</t>
  </si>
  <si>
    <t>Phan dien may YMG44TL(M)-7320-50Hz-MCB-SP</t>
  </si>
  <si>
    <t>Phan dien may YMG44SL(M)-7320-50Hz-MCCB-SP</t>
  </si>
  <si>
    <t>Phan dien may YMG44TL(M)-7320-50Hz-MCB-OP</t>
  </si>
  <si>
    <t>Phan dien may YMG44SL(M)-7320-50Hz-MCCB-OP</t>
  </si>
  <si>
    <t>Phan dien may YMG56TL-7320-50Hz-MCCB-SP</t>
  </si>
  <si>
    <t>Phan dien may YMG56SL-7320-50Hz-MCCB-SP</t>
  </si>
  <si>
    <t>Phan dien may YMG56TL(M)-7320-50Hz-MCCB-OP</t>
  </si>
  <si>
    <t>Phan dien may YMG56SL(M)-7320-50Hz-MCCB-OP</t>
  </si>
  <si>
    <t>Phan dien may YMG66TL-7320-50Hz-MCCB-SP</t>
  </si>
  <si>
    <t>Phan dien may YMG66SL-7320-50Hz-MCCB-SP</t>
  </si>
  <si>
    <t>Phan dien may YMG66TL-7320-50Hz-MCCB-OP</t>
  </si>
  <si>
    <t>Phan dien may YMG66SL-7320-50Hz-MCCB-OP</t>
  </si>
  <si>
    <t>Phan dien may YMG77TL-7320-50Hz-MCCB-SP</t>
  </si>
  <si>
    <t>Phan dien may YMG77SL-7320-50Hz-MCCB-SP</t>
  </si>
  <si>
    <t>Phan dien may YMG77TL-7320-50Hz-MCCB-OP</t>
  </si>
  <si>
    <t>Phan dien may YMG77SL-7320-50Hz-MCCB-OP</t>
  </si>
  <si>
    <t>Phan dien may HT5F6-7320-50Hz-MCCB-SP</t>
  </si>
  <si>
    <t>Phan dien may HT5F6-7320-50Hz-MCCB-OP</t>
  </si>
  <si>
    <t>Phan dien may HT5F6SL-7320-50Hz-MCCB-SP</t>
  </si>
  <si>
    <t>Phan dien may HT5F8-7320-50Hz-MCCB-SP</t>
  </si>
  <si>
    <t>Phan dien may HT5F8-7320-50Hz-MCCB-OP</t>
  </si>
  <si>
    <t>Phan dien may HT5F10-7320-50Hz-MCCB-SP</t>
  </si>
  <si>
    <t>Phan dien may HT5F10-7320-50Hz-MCCB-OP</t>
  </si>
  <si>
    <t>Phan dien may HT5F12-7320-50Hz-MCCB-SP</t>
  </si>
  <si>
    <t>Phan dien may HT5F12-7320-50Hz-MCCB-OP</t>
  </si>
  <si>
    <t>Phan dien may HT5F15-7320-50Hz-MCCB-SP</t>
  </si>
  <si>
    <t>Phan dien may HT5F15-7320-50Hz-MCCB-OP</t>
  </si>
  <si>
    <t>Phan dien may HT5F20-7320-50Hz-MCCB-SP</t>
  </si>
  <si>
    <t>Phan dien may HT5F20-7320-50Hz-MCCB-OP</t>
  </si>
  <si>
    <t>Phan dien may HT5F30-7320-50Hz-MCCB-SP</t>
  </si>
  <si>
    <t>Phan dien may HT5F30-7320-50Hz-MCCB-OP</t>
  </si>
  <si>
    <t>Phan dien may HT5F35-7320-50Hz-MCCB-SP</t>
  </si>
  <si>
    <t>Phan dien may HT5F35-7320-50Hz-MCCB-OP</t>
  </si>
  <si>
    <t>Phan dien may HT5F40-7320-50Hz-MCCB-SP</t>
  </si>
  <si>
    <t>Phan dien may HT5F40-7320-50Hz-MCCB-OP</t>
  </si>
  <si>
    <t>Phan dien may HT5V25-7320-50Hz-MCCB-SP</t>
  </si>
  <si>
    <t>Phan dien may HT5V25-7320-50Hz-MCCB-OP</t>
  </si>
  <si>
    <t>Phan dien may HT5V30-7320-50Hz-MCCB-SP</t>
  </si>
  <si>
    <t>Phan dien may HT5V30-7320-50Hz-MCCB-OP</t>
  </si>
  <si>
    <t>Phan dien may HT5V35-7320-50Hz-MCCB-SP</t>
  </si>
  <si>
    <t>Phan dien may HT5V40-7320-50Hz-MCCB-SP</t>
  </si>
  <si>
    <t>Phan dien may HT5V45-7320-50Hz-MCCB-SP</t>
  </si>
  <si>
    <t>Phan dien may HT5V45-7320-50Hz-MCCB-OP</t>
  </si>
  <si>
    <t>Phan dien may HT5V50-7320-50Hz-MCCB-SP</t>
  </si>
  <si>
    <t>Phan dien may HT5V62-7320-50Hz-MCCB-SP</t>
  </si>
  <si>
    <t>Phan dien may HT5M50-7320-50Hz-MCCB-SP</t>
  </si>
  <si>
    <t>Phan dien may HT5M50-7320-50Hz-MCCB-OP</t>
  </si>
  <si>
    <t>Phan dien may HT5M65-7320-50Hz-MCCB-SP</t>
  </si>
  <si>
    <t>Phan dien may HT5M65-7320-50Hz-MCCB-OP</t>
  </si>
  <si>
    <t>Phan dien may HT5M100-7320-50Hz-MTU_G26-Mecc_MCCB_SP</t>
  </si>
  <si>
    <t>Phan dien may HT5M100-7320-50Hz-MTU_G26-Mecc_MCCB_OP</t>
  </si>
  <si>
    <t>Phan dien may HT5M100-7320-50Hz-MTU_G26-Mara-MCCB-SP</t>
  </si>
  <si>
    <t>Phan dien may HT5M75-7320-50Hz-MTU_G16-MCCB-SP</t>
  </si>
  <si>
    <t>Phan dien may HT5M80-7320-50Hz-MTU_G26-MCCB-SP</t>
  </si>
  <si>
    <t>Phan dien ATS HT4C22T Fuji</t>
  </si>
  <si>
    <t>Phan dien ATS HT4C32S Fuji</t>
  </si>
  <si>
    <t>Phan dien ATS HT4C40T Fuji</t>
  </si>
  <si>
    <t>Phan dien ATS HT4C50S Fuji</t>
  </si>
  <si>
    <t>Phan dien ATS HT4C50T Fuji</t>
  </si>
  <si>
    <t>Phan dien ATS HT4C65S Fuji</t>
  </si>
  <si>
    <t>Phan dien ATS HT4C65T Fuji</t>
  </si>
  <si>
    <t>Phan dien ATS HT4C80S Fuji</t>
  </si>
  <si>
    <t>Phan dien ATS HT4C80T Fuji</t>
  </si>
  <si>
    <t>Phan dien ATS HT4C100T Fuji</t>
  </si>
  <si>
    <t>Phan dien ATS HT4C125S Fuji</t>
  </si>
  <si>
    <t>Phan dien ATS HT4C150S Fuji</t>
  </si>
  <si>
    <t>Phan dien ATS HT4C150T Fuji</t>
  </si>
  <si>
    <t>Phan dien ATS HT4C180S Fuji</t>
  </si>
  <si>
    <t>Phan dien ATS HT4C180T Fuji</t>
  </si>
  <si>
    <t>Phan dien ATS HT4C300T Fuji</t>
  </si>
  <si>
    <t>Phan dien ATS HT4S400T ATyS_r - 3P</t>
  </si>
  <si>
    <t>Phan dien ATS HT4S400T ATyS_r - 4P</t>
  </si>
  <si>
    <t>Phan dien ATS HT4S630T ATyS_r - 3P</t>
  </si>
  <si>
    <t>Phan dien ATS HT4S630T ATyS_r - 4P</t>
  </si>
  <si>
    <t>Phan dien ATS HT4S800T ATyS_r - 3P</t>
  </si>
  <si>
    <t>Phan dien ATS HT4S800T ATyS_r - 4P</t>
  </si>
  <si>
    <t>Phan dien ATS HT4S1250T ATyS_r - 3P</t>
  </si>
  <si>
    <t>Phan dien ATS HT4S1250T ATyS_r - 4P</t>
  </si>
  <si>
    <t>Phan dien ATS HT4S1600T ATyS_r - 3P</t>
  </si>
  <si>
    <t>Phan dien ATS HT4S1600T ATyS_r - 4P</t>
  </si>
  <si>
    <t>Phan dien ATS HT4S2000T ATyS_r - 3P</t>
  </si>
  <si>
    <t>Phan dien ATS HT4S2500T ATyS_r - 3P</t>
  </si>
  <si>
    <t>Phan dien ATS HT4S2500T ATyS_r - 4P</t>
  </si>
  <si>
    <t>Phan dien ATS HT4S3200T ATyS_r - 3P</t>
  </si>
  <si>
    <t>Ong ghen thuy tinh 12mm_VN</t>
  </si>
  <si>
    <t>ACB FUJI BT3-1600P/31600E_3P 1600A 65KA Fixed_CN</t>
  </si>
  <si>
    <t>Motor charging+Closing coil ACB FUJI BT3 1600 (M1) 220V_CN</t>
  </si>
  <si>
    <t>Under Voltage trip device ACB FUJI BT3 (R21) (AC220V)_CN</t>
  </si>
  <si>
    <t>Bo giai nhiet dau KOHLER 24 594 57-S_US</t>
  </si>
  <si>
    <t>Tam dieu huong gio thoi KOHLER 24 027 443-S_US</t>
  </si>
  <si>
    <t>BTP Co gop rotor AVN_20-30</t>
  </si>
  <si>
    <t>BTP Cao su UA40 xanh, phi 8.5</t>
  </si>
  <si>
    <t>BTP Cao su UA50 do</t>
  </si>
  <si>
    <t>BTP Cao su UA60 trang</t>
  </si>
  <si>
    <t>BTP Cao su UA60 trang, phi 8.5</t>
  </si>
  <si>
    <t>BTP Cao su UC50 do</t>
  </si>
  <si>
    <t>BTP Cao su UC60 trang</t>
  </si>
  <si>
    <t>BTP Cao su UC70 vang</t>
  </si>
  <si>
    <t>BTP Cao su UTB40 xanh</t>
  </si>
  <si>
    <t>BTP Cao su UTB50 do</t>
  </si>
  <si>
    <t>BTP Cao su UTB60 trang</t>
  </si>
  <si>
    <t>BTP Cao su vuong 30-22P - 50 Shore</t>
  </si>
  <si>
    <t>BTP Cao su vuong 30-22P - 60 Shore</t>
  </si>
  <si>
    <t>BTP Cao su vuong 30-22T - 50 Shore</t>
  </si>
  <si>
    <t>BTP Cao su vuong 38-22 - 50 Shore</t>
  </si>
  <si>
    <t>BTP Cao su vuong 38-25 - 60 Shore</t>
  </si>
  <si>
    <t>BTP Cao su vuong 38-29 - 50 Shore</t>
  </si>
  <si>
    <t>BTP Cao su vuong 38-29 - 60 Shore</t>
  </si>
  <si>
    <t>BTP Co gop rotor Dynamo HTA 2.8-4</t>
  </si>
  <si>
    <t>Mang song ren trong M12x1.5x15mm - duoi chuot phi 14mm</t>
  </si>
  <si>
    <t>Long den phang_day 1.3mm_dkt 12.2mm_dkn 18mm_Dong_DIN7603_VN</t>
  </si>
  <si>
    <t>MPD dau DOOSAN ME-CN GVN-DM450 T5SP 450kVA 7320 V00</t>
  </si>
  <si>
    <t>MPD dau DOOSAN ME-CN GVN-DM500 T5SP 500kVA 7320 V00</t>
  </si>
  <si>
    <t>MPD dau DOOSAN ME-CN GVN-DM550 T5SP 550kVA 7320 V00</t>
  </si>
  <si>
    <t>MPD dau DOOSAN ME-CN GVN-DM625 T5SP 625kVA 7320 V00</t>
  </si>
  <si>
    <t>MPD dau DOOSAN ME-CN GVN-DM680 T5SP 680kVA 7320 V00</t>
  </si>
  <si>
    <t>MPD dau DOOSAN ME-CN GVN-DM750 T5SP 750kVA 7320 V00</t>
  </si>
  <si>
    <t>MPD dau DOOSAN ME-CN GVN-DM800 T5SP 800kVA 7320 V00</t>
  </si>
  <si>
    <t>MPD dau DOOSAN ME-CN GVN-DM915 T5SP 915kVA 7320 V00</t>
  </si>
  <si>
    <t>MPD dau DOOSAN ME-CN GVN-DM450 T5OP 450kVA 7320 V00</t>
  </si>
  <si>
    <t>MPD dau DOOSAN ME-CN GVN-DM500 T5OP 500kVA 7320 V00</t>
  </si>
  <si>
    <t>MPD dau DOOSAN ME-CN GVN-DM550 T5OP 550kVA 7320 V00</t>
  </si>
  <si>
    <t>MPD dau DOOSAN ME-CN GVN-DM625 T5OP 625kVA 7320 V00</t>
  </si>
  <si>
    <t>MPD dau DOOSAN ME-CN GVN-DM680 T5OP 680kVA 7320 V00</t>
  </si>
  <si>
    <t>MPD dau DOOSAN ME-CN GVN-DM750 T5OP 750kVA 7320 V00</t>
  </si>
  <si>
    <t>MPD dau DOOSAN ME-CN GVN-DM800 T5OP 800kVA 7320 V00</t>
  </si>
  <si>
    <t>MPD dau DOOSAN ME-CN GVN-DM915 T5OP 915kVA 7320 V00</t>
  </si>
  <si>
    <t>Dong ho Volt, Ampe, Tan so SELEC_VAF36A-230V_IN</t>
  </si>
  <si>
    <t>Phan dien ATS HT4S63T AtyS_s-4P_DH 80-21/HTMN</t>
  </si>
  <si>
    <t>Phan dien ATS HT4S100T AtyS_s-4P_DH 80-21/HTMN</t>
  </si>
  <si>
    <t>Phan dien ATS HT4S160T AtyS_r-4P_DH 80-21/HTMN</t>
  </si>
  <si>
    <t>Phan dien ATS HT4S250T AtyS_r-4P_DH 80-21/HTMN</t>
  </si>
  <si>
    <t>Bo dieu khien ATS DSE 333 12V/24V_UK</t>
  </si>
  <si>
    <t>MCCB MITSUBISHI NF125-SV_4P 100A 30kA_JP</t>
  </si>
  <si>
    <t xml:space="preserve">GVN-YM8 S5-SP DSE4520 Phan dien may </t>
  </si>
  <si>
    <t xml:space="preserve">GVN-YM10 S5-SP DSE4520 Phan dien may </t>
  </si>
  <si>
    <t xml:space="preserve">GVN-YM13 S5-SP DSE4520 Phan dien may </t>
  </si>
  <si>
    <t xml:space="preserve">GVN-YM15 S5-SP DSE4520 Phan dien may </t>
  </si>
  <si>
    <t xml:space="preserve">GVN-YM23 S5-SP DSE4520 Phan dien may </t>
  </si>
  <si>
    <t xml:space="preserve">GVN-YM25 S5-SP DSE4520 Phan dien may </t>
  </si>
  <si>
    <t xml:space="preserve">GVN-YM31 S5-SP DSE4520 Phan dien may </t>
  </si>
  <si>
    <t xml:space="preserve">GVN-YM35 S5-SP DSE4520 Phan dien may </t>
  </si>
  <si>
    <t xml:space="preserve">GVN-YM42 S5-SP DSE4520 Phan dien may </t>
  </si>
  <si>
    <t xml:space="preserve">GVN-YM10 T5-SP DSE4520 Phan dien may </t>
  </si>
  <si>
    <t xml:space="preserve">GVN-YM13 T5-SP DSE4520 Phan dien may </t>
  </si>
  <si>
    <t xml:space="preserve">GVN-YM17 T5-SP DSE4520 Phan dien may </t>
  </si>
  <si>
    <t xml:space="preserve">GVN-YM20 T5-SP DSE4520 Phan dien may </t>
  </si>
  <si>
    <t xml:space="preserve">GVN-YM30 T5-SP DSE4520 Phan dien may </t>
  </si>
  <si>
    <t xml:space="preserve">GVN-YM41 T5-SP DSE4520 Phan dien may </t>
  </si>
  <si>
    <t xml:space="preserve">GVN-YM50 T5-SP DSE4520 Phan dien may </t>
  </si>
  <si>
    <t xml:space="preserve">GVN-FM60 T5-SP DSE4520 Phan dien may </t>
  </si>
  <si>
    <t xml:space="preserve">GVN-FM80 T5-SP DSE4520 Phan dien may </t>
  </si>
  <si>
    <t xml:space="preserve">GVN-FM120 T5-SP DSE4520 Phan dien may </t>
  </si>
  <si>
    <t xml:space="preserve">GVN-FM150 T5-SP DSE4520 Phan dien may </t>
  </si>
  <si>
    <t xml:space="preserve">GVN-FM200 T5-SP DSE7320 Phan dien may </t>
  </si>
  <si>
    <t xml:space="preserve">GVN-FM300 T5-SP DSE7320 Phan dien may </t>
  </si>
  <si>
    <t xml:space="preserve">GVN-FM350 T5-SP DSE7320 Phan dien may </t>
  </si>
  <si>
    <t xml:space="preserve">GVN-FM400 T5-SP DSE7320 Phan dien may </t>
  </si>
  <si>
    <t xml:space="preserve">GVN-YM8S-YM42 S5-SP DSE4520 Taplo dien </t>
  </si>
  <si>
    <t xml:space="preserve">GVN-YM10T-YM50 T5-SP DSE4520 Taplo dien </t>
  </si>
  <si>
    <t xml:space="preserve">GVN-FM200 T5-SP DSE7320 Taplo dien </t>
  </si>
  <si>
    <t xml:space="preserve">GVN-FM300T-FM400 T5-SP DSE7320 Taplo dien </t>
  </si>
  <si>
    <t xml:space="preserve">GVN-Y8S-Y20 T5-SP Bo day dien may  </t>
  </si>
  <si>
    <t xml:space="preserve">GVN-Y23S-Y41 T5-SP Bo day dien may  </t>
  </si>
  <si>
    <t xml:space="preserve">GVN-Y35S-Y50 T5-SP Bo day dien may  </t>
  </si>
  <si>
    <t xml:space="preserve">GVN-F120T-F150 T5-SP Bo day dien may  </t>
  </si>
  <si>
    <t xml:space="preserve">GVN-F200 T5-SP Bo day dien may  </t>
  </si>
  <si>
    <t xml:space="preserve">GVN-F300T-F400 T5-SP Bo day dien may  </t>
  </si>
  <si>
    <t xml:space="preserve">GVN-M8S-M10 S5-SP Bo day dynamo </t>
  </si>
  <si>
    <t xml:space="preserve">GVN-M13S-M15 S5-SP Bo day dynamo  </t>
  </si>
  <si>
    <t xml:space="preserve">GVN-M23S-M42 S5-SP Bo day dynamo </t>
  </si>
  <si>
    <t xml:space="preserve">GVN-M10T-M13 T5-SP Bo day dynamo  </t>
  </si>
  <si>
    <t xml:space="preserve">GVN-M17T-M30 T5-SP Bo day dynamo </t>
  </si>
  <si>
    <t xml:space="preserve">GVN-M41T-M50 T5-SP Bo day dynamo  </t>
  </si>
  <si>
    <t xml:space="preserve">GVN-M60T-M80 T5-SP Bo day dynamo </t>
  </si>
  <si>
    <t xml:space="preserve">GVN-M200T-M350 T5-SP Bo day dynamo  </t>
  </si>
  <si>
    <t xml:space="preserve">GVN-M400 T5-SP Bo day dynamo  </t>
  </si>
  <si>
    <t>Ton ma nhu 0.8 kho 2440*1180_POSCO_ma dien EIG_bang JS-SECC</t>
  </si>
  <si>
    <t>Tu dien ATS HT4S63T-4P - KHO VACCIN 2</t>
  </si>
  <si>
    <t>Tu dien ATS HT4S100T-4P - KHO VACCIN TONG 1</t>
  </si>
  <si>
    <t>Tu dien ATS HT4S160T-4P - VIPHAVET</t>
  </si>
  <si>
    <t>Tu dien ATS HT4S250T-4P - OLMIX ASIALAND</t>
  </si>
  <si>
    <t>Thung ATS HT4S63T-4P - KHO VACCIN 2</t>
  </si>
  <si>
    <t>Thung ATS HT4S100T-4P - KHO VACCIN TONG 1</t>
  </si>
  <si>
    <t>Thung ATS HT4S160T-4P - VIPHAVET</t>
  </si>
  <si>
    <t>Thùng ATS HT4S250T-4P - OLMIX ASIALAND</t>
  </si>
  <si>
    <t>Bo lam dong ATS HT4S63T-4P - KHO VACCIN 2</t>
  </si>
  <si>
    <t>Bo lam dong ATS HT4S100T-4P - KHO VACCIN TONG 1</t>
  </si>
  <si>
    <t>Bo lam dong ATS HT4S160T-4P - VIPHAVET</t>
  </si>
  <si>
    <t xml:space="preserve">Bo lam dong ATS HT4S250T-4P - OLMIX ASIALAND </t>
  </si>
  <si>
    <t>MPD dau VOLVO ME-IT GVN-VM550 T5  OP 550kVA 7320 V00</t>
  </si>
  <si>
    <t>MPD dau VOLVO ME-IT GVN-VM625 T5  OP 625kVA 7320 V00</t>
  </si>
  <si>
    <t>MPD dau VOLVO ME-IT GVN-VM625 T5  SP 625kVA 7320 V00</t>
  </si>
  <si>
    <t>Sat dac tron phi 8mm (khoan lo 2 dau) dai 216mm_VN</t>
  </si>
  <si>
    <t>Gong nhua AVN_30_VN</t>
  </si>
  <si>
    <t>Day dong trang men EIW 1.25ly (120)_VN</t>
  </si>
  <si>
    <t>MCB CHINT NXB-63 3P 63A_CN</t>
  </si>
  <si>
    <t>Mach AVR GB110_CN</t>
  </si>
  <si>
    <t>Phoi sat C30 ong tron đkn120 đkt 62 dai 217_VN</t>
  </si>
  <si>
    <t>Cum Rotor AVN_30T</t>
  </si>
  <si>
    <t>Cum Stator AVN_30T</t>
  </si>
  <si>
    <t>Cum cot truc Rotor AVN_30T</t>
  </si>
  <si>
    <t>Cum phe tu Rotor AVN_30T</t>
  </si>
  <si>
    <t>Gong day dien tu rotor AVN_30T</t>
  </si>
  <si>
    <t>Vat tu Lap rap dien AVN_30T</t>
  </si>
  <si>
    <t>Dynamo bo AVN-30.0T 3 pha 30.0kW 1500 D48 ND</t>
  </si>
  <si>
    <t>Dynamo bo AVN-30.0T 3 pha 30.0kW 1500 D48 XK</t>
  </si>
  <si>
    <t>Tam nhua co dinh cua bo loc khi KOHLER 17 094 67-S</t>
  </si>
  <si>
    <t>Cuon sac KOHLER 17 085 13-S</t>
  </si>
  <si>
    <t>Cong tac ap luc nhot KOHLER 25 099 27-S</t>
  </si>
  <si>
    <t>Can keo air KOHLER 24 225 01-S</t>
  </si>
  <si>
    <t>Bo day dien KOHLER 24 176 163-S</t>
  </si>
  <si>
    <t>Day cap dien cung CADIVI CXV 95mm2 Black_VN</t>
  </si>
  <si>
    <t>MPD dau MTU ME-IT GVN-MM2000 T5 SP 2000kVA 7320 V00</t>
  </si>
  <si>
    <t>MPD dau MTU ME-IT GVN-MM2000 T5 OP 2000kVA 7320 V00</t>
  </si>
  <si>
    <t>Mat bich MECC 11690300_IT</t>
  </si>
  <si>
    <t>Mat bich MECC 311698499_IT</t>
  </si>
  <si>
    <t>Mach sac Deepsea 12V-3A DSE 50/60Hz_UK</t>
  </si>
  <si>
    <t>Mat bich MECC dung cho S20W-95/B_IT</t>
  </si>
  <si>
    <t>Coc ra day MECC dung cho S20FS-160/A_IT</t>
  </si>
  <si>
    <t>Mat bich Mecc ECO43 sea 0_IT</t>
  </si>
  <si>
    <t>Mat sea 1/18 MECC cua ECO40_IT</t>
  </si>
  <si>
    <t>Mat dia MECC Sea 11.5 ECP32_IT</t>
  </si>
  <si>
    <t>Mat dia MECC Sea 14 MECC 6110611036_IT</t>
  </si>
  <si>
    <t>Ket nuoc giai nhiet dong co FPT 5801923202_IT</t>
  </si>
  <si>
    <t>Bat giu ong nuoc FPT 5801489342_IT</t>
  </si>
  <si>
    <t>Dai oc M12 FPT 17038421_IT</t>
  </si>
  <si>
    <t>Long den phang phi12x24x2.8mm FPT 17091074_IT</t>
  </si>
  <si>
    <t>Bu long luc giac mu M8x1.25x25 FPT 16673735_IT</t>
  </si>
  <si>
    <t>Tam bu khoang cach FPT 8108634_IT</t>
  </si>
  <si>
    <t>Bat giu ong nuoc FPT 8019397_IT</t>
  </si>
  <si>
    <t>Bu long luc giac mu M8x1.25x20 FPT 16673635_IT</t>
  </si>
  <si>
    <t>Thanh giu ket nuoc FPT 5801571591_IT</t>
  </si>
  <si>
    <t>Dem cao su cach nhiet  FPT 741569_IT</t>
  </si>
  <si>
    <t>Long den phang phi10x17x2.3mm FPT 741570_IT</t>
  </si>
  <si>
    <t>Tam bu khoang cach FPT 741571_IT</t>
  </si>
  <si>
    <t>Bat do ket nuoc FPT 5801571618_IT</t>
  </si>
  <si>
    <t>Bu long luc giac mu M12x1.75x80 FPT 16588225_IT</t>
  </si>
  <si>
    <t>Ong noi co cao su FPT 5801488234_IT</t>
  </si>
  <si>
    <t>Bu long luc giac mu  M12X1,75X70 FPT 16588824_IT</t>
  </si>
  <si>
    <t>Co de FPT 17764594 _DE</t>
  </si>
  <si>
    <t>Co de Ø50/70mm FPT 17764991 _DE</t>
  </si>
  <si>
    <t>Ong noi co cao su FPT 5801488262_IT</t>
  </si>
  <si>
    <t>Ong nuoc FPT 5801571581_IT</t>
  </si>
  <si>
    <t>Bat kep ong FPT 8034457 _IT</t>
  </si>
  <si>
    <t>Bu long luc giac mu M8 FPT 17044725_IT</t>
  </si>
  <si>
    <t>Co de Ø80/100mm FPT 17765291 _DE</t>
  </si>
  <si>
    <t>Ong noi co cao su FPT 5801488311_IT</t>
  </si>
  <si>
    <t>Ong gio ket nuoc FPT 5801571575_IT</t>
  </si>
  <si>
    <t>Bu long luc giac mu M8x35 FPT 16586625_IT</t>
  </si>
  <si>
    <t>Roan lam kin FPT 4899921_IT</t>
  </si>
  <si>
    <t>Ong gio ket nuoc FPT 5801571585_IT</t>
  </si>
  <si>
    <t>Ong nuoc FPT 5801571587_IT</t>
  </si>
  <si>
    <t>Tam bao ve FPT 5801547399_IT</t>
  </si>
  <si>
    <t>Tam bao ve FPT 5801488455_IT</t>
  </si>
  <si>
    <t>Bu long luc giac mu M8x16 FPT 16586225_IT</t>
  </si>
  <si>
    <t>Dai oc M8x1.25 FPT 17037925_IT</t>
  </si>
  <si>
    <t>Bom phun nhien lieu dong co FPT 5801683397_IN</t>
  </si>
  <si>
    <t>Bo dieu toc dong co FPT 5802139002_IT</t>
  </si>
  <si>
    <t>Tu hoa pha HT6A320-3 (3 x 1600A)F</t>
  </si>
  <si>
    <t>Bo piston, bac, ac, phe (17 874 11-S) 7.0HP</t>
  </si>
  <si>
    <t>Curoa MTU 0139973692 (5 Soi/Bo)</t>
  </si>
  <si>
    <t>Curoa MTU 5229970092</t>
  </si>
  <si>
    <t>Day gut 5 tac trang</t>
  </si>
  <si>
    <t>Dong ong phi 10mm day 1mm dai 0.25m</t>
  </si>
  <si>
    <t>Van dien tu 24VDC-phi 34mm</t>
  </si>
  <si>
    <t>Mang song ren trong LIDOVIT_M12x1.5x15-duoi chuot phi 14mm</t>
  </si>
  <si>
    <t>Bu long MECC_ES20FS-160_L289mm M8-5/16 F.15-30+DADO_IT</t>
  </si>
  <si>
    <t>Contactor MITSUBISHI S-T65-AC200V-2A2B_65A 200VAC 2NO+2NC_JP</t>
  </si>
  <si>
    <t>Dong co SIEMENS_1LG4 253-2AB60_75HP 400/690V 50Hz</t>
  </si>
  <si>
    <t>Ong dan khi Volvo 21507756_SE</t>
  </si>
  <si>
    <t>Nameplate Dynamo AVN20.0S Huu Toan  (khong khac)- T/Anh</t>
  </si>
  <si>
    <t>Nameplate Dynamo AVN20.0T Huu Toan  (khong khac)- T/Anh</t>
  </si>
  <si>
    <t>Nameplate Dynamo AVN25.0T Huu Toan  (khong khac)- T/Anh</t>
  </si>
  <si>
    <t>Nameplate Dynamo AVN30.0T Huu Toan  (khong khac)- T/Anh</t>
  </si>
  <si>
    <t>Bo lam dong MCCB FUJI 1250A</t>
  </si>
  <si>
    <t>MPD dau YANMAR ME-IT GVN-YM8 S5M OP 7kVA 4520 V00</t>
  </si>
  <si>
    <t>MPD dau YANMAR ME-IT GVN-YM10 S5M OP 9kVA 4520 V00</t>
  </si>
  <si>
    <t>MPD dau YANMAR ME-IT GVN-YM13 S5M OP 12kVA 4520 V00</t>
  </si>
  <si>
    <t>MPD dau YANMAR ME-IT GVN-YM15 S5M OP 14kVA 4520 V00</t>
  </si>
  <si>
    <t>MPD dau YANMAR ME-IT GVN-YM23 S5M OP 21kVA 4520 V00</t>
  </si>
  <si>
    <t>MPD dau YANMAR ME-IT GVN-YM25 S5M OP 23kVA 4520 V00</t>
  </si>
  <si>
    <t>MPD dau YANMAR ME-IT GVN-YM31 S5M OP 29kVA 4520 V00</t>
  </si>
  <si>
    <t>MPD dau YANMAR ME-IT GVN-YM35 S5M OP 32kVA 4520 V00</t>
  </si>
  <si>
    <t>MPD dau YANMAR ME-IT GVN-YM42 S5M OP 39kVA 4520 V00</t>
  </si>
  <si>
    <t>MPD dau YANMAR ME-IT GVN-YM10 T5M OP 9kVA 4520 V00</t>
  </si>
  <si>
    <t>MPD dau YANMAR ME-IT GVN-YM13 T5M OP 12kVA 4520 V00</t>
  </si>
  <si>
    <t>MPD dau YANMAR ME-IT GVN-YM17 T5M OP 16kVA 4520 V00</t>
  </si>
  <si>
    <t>MPD dau YANMAR ME-IT GVN-YM20 T5M OP 18kVA 4520 V00</t>
  </si>
  <si>
    <t>MPD dau YANMAR ME-IT GVN-YM30 T5M OP 28kVA 4520 V00</t>
  </si>
  <si>
    <t>MPD dau YANMAR ME-IT GVN-YM41 T5M OP 38kVA 4520 V00</t>
  </si>
  <si>
    <t>MPD dau YANMAR ME-IT GVN-YM50 T5M OP 46kVA 4520 V00</t>
  </si>
  <si>
    <t>DC KOHLER KD15-440_9.8HP(7.2KW) 3000rpm_IT</t>
  </si>
  <si>
    <t>DC KOHLER KD15-350_6.8HP(5KW) 3000rpm_IT</t>
  </si>
  <si>
    <t>Cau dao dao 3 Pha VINAKIP 3P 250A _250/380VAC_VN</t>
  </si>
  <si>
    <t>Rọ sắt</t>
  </si>
  <si>
    <t>Day cap dien NGO HAN CVV 2x22 Black_VN</t>
  </si>
  <si>
    <t>Dau phat MECC ECP3 1L4 SAE4/7.5 8kVA S5 1500_IT</t>
  </si>
  <si>
    <t>Dau phat MECC ECP3 2L4 SAE4/7.5 10kVA S5 1500_IT</t>
  </si>
  <si>
    <t>Cao su bo vai REMARK day 3mm kho 1m x 9m_VN</t>
  </si>
  <si>
    <t>Thang cap_Trang kem 2x100x500_VN</t>
  </si>
  <si>
    <t>Thang cap_Trang kem 1.5x100x200_VN</t>
  </si>
  <si>
    <t xml:space="preserve">MPD dau KOHLER ME-IT GVN-KM5 S5 OP 5kVA </t>
  </si>
  <si>
    <t xml:space="preserve">MPD dau KOHLER ME-IT GVN-KM3 S5 OP 3kVA </t>
  </si>
  <si>
    <t>Dau xa nhot_lo phi 22_noi ren 1/2" 14NPT_VN</t>
  </si>
  <si>
    <t>Bu long dau xa nhot_M22x1,5_VN</t>
  </si>
  <si>
    <t>MPĐ xăng KOHLER HK16000SDX SP 50Hz - HẬU CẦN 2021</t>
  </si>
  <si>
    <t>Đầu phát MECC S20W-95/B_SAE B9/23 6kVA 3000_IT</t>
  </si>
  <si>
    <t>Đầu phát MECC S16W-90/B_SAE B9/23 3.5kVA 3000_IT</t>
  </si>
  <si>
    <t>Đầu kẹp mũi khoan 3/8 10mm KAWASAKI KPT-68_JP</t>
  </si>
  <si>
    <t>Mạch sạc DEEPSEA 9701_24VDC 5A 90-305V (9701-01)_UK</t>
  </si>
  <si>
    <t>Domino HANYOUNG HYT-603 60A 3P_</t>
  </si>
  <si>
    <t>Dây cáp điện CADIVI CXV 16 0.6/1kV vàng sọc xanh_</t>
  </si>
  <si>
    <t>Thang cáp 100x200x2.0 sơn tĩnh điện_VN</t>
  </si>
  <si>
    <t>Co lên thang cáp 100x200x2.0 sơn tĩnh điện_VN</t>
  </si>
  <si>
    <t>Động cơ DOOSAN DP158LCF_SAE1/14 408kW 1500_KR</t>
  </si>
  <si>
    <t>Đầu phát MECC ECO40 2S4 C_SAE1/14 482kVA T5 1500_CN</t>
  </si>
  <si>
    <t>Dây cáp điều khiển BELDEN 9841 1x2x24AWG_CN</t>
  </si>
  <si>
    <t>Bán thành phẩm gia công chế tạo</t>
  </si>
  <si>
    <t>Bán thành phẩm PVSX</t>
  </si>
  <si>
    <t>thanh.llt</t>
  </si>
  <si>
    <t>GVN-KM3 S5 OP TAPLO CO KHI</t>
  </si>
  <si>
    <t>GVN-KM5 S5 OP TAPLO CO KHI</t>
  </si>
  <si>
    <t>Hoàn thiện &amp; Đóng gói</t>
  </si>
  <si>
    <t>Dây cáp điện CADIVI CXV 4x25 0.6/1kV đen</t>
  </si>
  <si>
    <t>ConstraintBased</t>
  </si>
  <si>
    <t>ProjectCategoryID</t>
  </si>
  <si>
    <t>VPC-Direct RM</t>
  </si>
  <si>
    <t>FGS-Finished Goods</t>
  </si>
  <si>
    <t>Relay nhiệt FUJI TR-N2 24-36A_JP</t>
  </si>
  <si>
    <t>Relay nhiệt MITSUBISHI TH-N20TAKP-22A 18-26A_JP</t>
  </si>
  <si>
    <t>Relay nhiệt MITSUBUSHI TH-N60-42A 34-50A_JP</t>
  </si>
  <si>
    <t>Contactor MITSUBISHI S-N35 40A 220VAC 2NO+2NC _JP</t>
  </si>
  <si>
    <t>Contactor MIITSUBISHI S-N50 55A 220VAC 2NO+2NC_JP</t>
  </si>
  <si>
    <t>Contactor MIITSUBISHI S-N65 65A 220VAC 2NO+2NC_JP</t>
  </si>
  <si>
    <t>Contactor MIITSUBISHI S-N80 85A 220VAC 2NO+2NC_JP</t>
  </si>
  <si>
    <t>HTG</t>
  </si>
  <si>
    <t>ngoc.ntb</t>
  </si>
  <si>
    <t>Mua hàng</t>
  </si>
  <si>
    <t>Relay thứ tự pha OMRON K8AK-PM2 220-480VAC_CN</t>
  </si>
  <si>
    <t>CP DACO DCP31SSH225AMS 1P 22.5A 18KA_KR</t>
  </si>
  <si>
    <t>Relay thời gian 220V/30s 8 chân tròn + đế</t>
  </si>
  <si>
    <t>Mũi khoan 4.5mm_VN</t>
  </si>
  <si>
    <t>Mũi khoan 6mm_VN</t>
  </si>
  <si>
    <t>Mũi khoan 6.5mm_VN</t>
  </si>
  <si>
    <t>Mũi khoan 6.5mm_FR</t>
  </si>
  <si>
    <t>Mũi khoan 7.8mm_VN</t>
  </si>
  <si>
    <t>Mũi khoan 8mm_FR</t>
  </si>
  <si>
    <t>Mũi khoan 8.5mm_FR</t>
  </si>
  <si>
    <t>Mũi khoan 8.6mm_VN</t>
  </si>
  <si>
    <t>Mũi khoan 12.4mm_JP</t>
  </si>
  <si>
    <t>Mũi khoan 14mm_VN</t>
  </si>
  <si>
    <t>Mũi khoan 21mm_VN</t>
  </si>
  <si>
    <t>Mũi khoan 21.5mm_VN</t>
  </si>
  <si>
    <t>Mũi khoan 23mm_VN</t>
  </si>
  <si>
    <t>Mũi khoan 24mm_VN</t>
  </si>
  <si>
    <t>Mũi khoan 25mm_VN</t>
  </si>
  <si>
    <t>Mũi khoan 26mm_VN</t>
  </si>
  <si>
    <t>Mũi khoan 27mm_VN</t>
  </si>
  <si>
    <t>Mũi khoan 28mm_VN</t>
  </si>
  <si>
    <t>Mũi khoan 29mm_VN</t>
  </si>
  <si>
    <t>Mũi khoan 30mm_VN</t>
  </si>
  <si>
    <t>Mũi khoan 31mm_VN</t>
  </si>
  <si>
    <t>Mũi khoan 32mm_VN</t>
  </si>
  <si>
    <t>Mũi khoan 33mm_VN</t>
  </si>
  <si>
    <t>Mũi khoan 34mm_VN</t>
  </si>
  <si>
    <t>Mũi khoan 37mm_VN</t>
  </si>
  <si>
    <t>Mũi khoan 38mm_VN</t>
  </si>
  <si>
    <t>Mũi khoan 39mm_VN</t>
  </si>
  <si>
    <t>Mũi khoan 40mm_VN</t>
  </si>
  <si>
    <t>Mũi khoan 45mm_VN</t>
  </si>
  <si>
    <t>Đầu phát MECC ECP3 2L4 C_SAE4/7.5 10kVA S5 1500_IT</t>
  </si>
  <si>
    <t>Đầu phát MECC ECP3 2L4 C_SAE4/7.5 13.5kVA T5 1500_IT</t>
  </si>
  <si>
    <t>Đầu phát MECC ECP3 2L4 C_SAE4/7.5 10kVA S5 1500_IN</t>
  </si>
  <si>
    <t>Đầu phát MECC ECP3 2L4 C_SAE4/7.5 13.5kVA T5 1500_IN</t>
  </si>
  <si>
    <t>Miền Bắc</t>
  </si>
  <si>
    <t>tien.nv</t>
  </si>
  <si>
    <t>Bánh đà KOHLER CH680 24 025 04-S_US</t>
  </si>
  <si>
    <t>Mũi khoan 14mm_FR</t>
  </si>
  <si>
    <t>Mũi khoan 14.5mm_VN</t>
  </si>
  <si>
    <t>Mũi khoan 15mm_VN</t>
  </si>
  <si>
    <t>Mũi khoan 15mm_FR</t>
  </si>
  <si>
    <t>Mũi khoan 16mm_VN</t>
  </si>
  <si>
    <t>Mũi khoan 16mm_FR</t>
  </si>
  <si>
    <t>Mũi khoan 16.5mm_FR</t>
  </si>
  <si>
    <t>Mũi khoan 17mm_VN</t>
  </si>
  <si>
    <t>Mũi khoan 18mm_VN</t>
  </si>
  <si>
    <t>Mũi khoan 19mm_VN</t>
  </si>
  <si>
    <t>Mũi khoan 20mm_VN</t>
  </si>
  <si>
    <t>Mũi phay 4mm_JP</t>
  </si>
  <si>
    <t>Mũi phay 7mm SKT (vô tâm)</t>
  </si>
  <si>
    <t>Mũi phay 9mm_VN</t>
  </si>
  <si>
    <t>Mũi phay 10mm_VN</t>
  </si>
  <si>
    <t>Mũi phay 11mm_JP</t>
  </si>
  <si>
    <t>Mũi phay 13mm_VN</t>
  </si>
  <si>
    <t>Mũi phay 14mm_JP</t>
  </si>
  <si>
    <t>Mũi phay 20mm OSG EML20</t>
  </si>
  <si>
    <t>Mũi phay 22mm_VN</t>
  </si>
  <si>
    <t>Mũi doa 7mm_VN</t>
  </si>
  <si>
    <t>Mũi doa 8mm_VN</t>
  </si>
  <si>
    <t>Mũi doa 9mm_VN</t>
  </si>
  <si>
    <t>Mũi doa 10mm_VN</t>
  </si>
  <si>
    <t>Mũi doa 11mm_VN</t>
  </si>
  <si>
    <t>Mũi doa 12mm_VN</t>
  </si>
  <si>
    <t>Mũi doa 13mm_VN</t>
  </si>
  <si>
    <t>Mũi doa 14mm_VN</t>
  </si>
  <si>
    <t>Mũi doa 18mm_VN</t>
  </si>
  <si>
    <t>Mũi doa 20mm_VN</t>
  </si>
  <si>
    <t>Mũi doa 22mm_VN</t>
  </si>
  <si>
    <t>Mũi khoét 22mm_VN</t>
  </si>
  <si>
    <t>Mũi khoét 32mm_VN</t>
  </si>
  <si>
    <t>Mũi khoét 40mm_VN</t>
  </si>
  <si>
    <t>Mũi khoét 45mm_VN</t>
  </si>
  <si>
    <t>Taro M3_VN</t>
  </si>
  <si>
    <t>Taro M6-1.00</t>
  </si>
  <si>
    <t>Taro M10-1.50_VN</t>
  </si>
  <si>
    <t>Taro M12-1.50_VN</t>
  </si>
  <si>
    <t>Taro M12-1.25_VN</t>
  </si>
  <si>
    <t>Taro M18-1.50_VN</t>
  </si>
  <si>
    <t>Taro M22-1.50_VN</t>
  </si>
  <si>
    <t>Taro M27-1.50_VN</t>
  </si>
  <si>
    <t>Cán dao cắt rảnh 2mm TKGER 2525-M16</t>
  </si>
  <si>
    <t>Cán dao vạt mặt MCKNR 2525-M12</t>
  </si>
  <si>
    <t>Đá mài tay 12cm</t>
  </si>
  <si>
    <t>Bàn cắt ren ngoài M10-1.50</t>
  </si>
  <si>
    <t>Bàn cắt ren ngoài M12-1.50</t>
  </si>
  <si>
    <t>Bàn cắt ren ngoài M16-2.00</t>
  </si>
  <si>
    <t>Bàn cắt ren ngoài M18-1.50</t>
  </si>
  <si>
    <t>Bàn cắt ren ngoài M20-2.50</t>
  </si>
  <si>
    <t>Bàn cắt ren 1/8- 27G</t>
  </si>
  <si>
    <t>Hơp kim sứ định vị tán hàn bấm M5</t>
  </si>
  <si>
    <t>Hơp kim sứ định vị tán hàn bấm M6</t>
  </si>
  <si>
    <t>Đầu phát MECC ECP3 1L4 C_SAE4/7.5 8kVA S5 1500_IN</t>
  </si>
  <si>
    <t>hiiep.vt</t>
  </si>
  <si>
    <t xml:space="preserve">Thép tấm SKD11 T62 80x150 </t>
  </si>
  <si>
    <t>Done</t>
  </si>
  <si>
    <t xml:space="preserve">Thép tấm SKD11 T25 200x200 </t>
  </si>
  <si>
    <t>Anh.ttk</t>
  </si>
  <si>
    <t>Co hàn sắt phi 325mm</t>
  </si>
  <si>
    <t>Dây tín hiệu CADIVI DVV 8x1.5 0.6/1kV đen</t>
  </si>
  <si>
    <t>Dây cáp điện CADIVI CV 35 0.6/1kV vàng sọc xanh</t>
  </si>
  <si>
    <t>Dây cáp điện CADIVI CXV/FR 240 0.6/1kV đen</t>
  </si>
  <si>
    <t>Hộp máng cáp 100x600x2mm (có nắp)</t>
  </si>
  <si>
    <t>Co lên máng cáp 100x600x2mm</t>
  </si>
  <si>
    <t>Co xuống máng cáp 100x600x2mm</t>
  </si>
  <si>
    <t>Co ngang máng cáp 100x600x2mm</t>
  </si>
  <si>
    <t>dịch vụ</t>
  </si>
  <si>
    <t>tạo mới</t>
  </si>
  <si>
    <t>MCCB MERLIN 3P 1600A</t>
  </si>
  <si>
    <t>Lò xo chống rung SMB-C-750</t>
  </si>
  <si>
    <t>Khay cáp 100x200 dày 2mm</t>
  </si>
  <si>
    <t>Co ngang khay cáp 100x200 dày 2mm</t>
  </si>
  <si>
    <t>Co lên khay cáp 100x200 dày 2mm</t>
  </si>
  <si>
    <t>Co xuống khay cáp 100x200 dày 2mm</t>
  </si>
  <si>
    <t>MPĐ dầu YANMAR ME-IT YMG44SL SP 20kVA</t>
  </si>
  <si>
    <t>MPĐ xăng KOHLER HK7500DX OP 50Hz - HẬU CẦN 2021</t>
  </si>
  <si>
    <t>Dây cáp điện CADIVI CXV 4x10 0.6/1kV đen</t>
  </si>
  <si>
    <t>Bu lông bake đầu tròn M6x1.0x12</t>
  </si>
  <si>
    <t>Két nước JOHN DEERE RE68640</t>
  </si>
  <si>
    <t>Công tắc xoay 3 vị trí phi 22-IDEC_YW1S-3E02</t>
  </si>
  <si>
    <t>MCB Schneider EZ9F34106 1P 6A 4.5kA_TH</t>
  </si>
  <si>
    <t>Bộ chống sét Schneider EZ9L33620 1P-N_CN</t>
  </si>
  <si>
    <t>MCB Schneider Acit9 iC60H 2P 20A 15kA typeC_IN</t>
  </si>
  <si>
    <t>nhan.nt</t>
  </si>
  <si>
    <t>Bộ đệm đầu xylanh 24 841 02-S (23HP)</t>
  </si>
  <si>
    <t>Đệm kín bình xăng con 16211-ZF6-800 (13HP)</t>
  </si>
  <si>
    <t>Khuôn dập PAD cẩu Dynamo thuỷ</t>
  </si>
  <si>
    <t>Khuôn dập PAD lót áo Dynamo bộ lùa gió máy HK16000</t>
  </si>
  <si>
    <t>Level 1</t>
  </si>
  <si>
    <t>Level2</t>
  </si>
  <si>
    <t>Name</t>
  </si>
  <si>
    <t>Column1</t>
  </si>
  <si>
    <t>Phân loại theo định danh, đặc tính của hàng hóa, vật tư chứ không phải phân loại theo mục đích sử dụng</t>
  </si>
  <si>
    <t>Động cơ MPĐ xăng</t>
  </si>
  <si>
    <t>ống tôn sắt, thép?</t>
  </si>
  <si>
    <t>VL thô</t>
  </si>
  <si>
    <t>Động cơ MPĐ dầu</t>
  </si>
  <si>
    <t>nhớt?</t>
  </si>
  <si>
    <t>Nhiên liệu</t>
  </si>
  <si>
    <t>kềm, tua vít</t>
  </si>
  <si>
    <t>CCDC cơ khí</t>
  </si>
  <si>
    <t>Bộ điều khiển</t>
  </si>
  <si>
    <t>3.1</t>
  </si>
  <si>
    <t>Bộ điều khiển MPĐ</t>
  </si>
  <si>
    <t>mỏ hàn</t>
  </si>
  <si>
    <t>3.2</t>
  </si>
  <si>
    <t>Bộ điều khiển ATS</t>
  </si>
  <si>
    <t>cảm biến nhiệt</t>
  </si>
  <si>
    <t>Vật tư điện</t>
  </si>
  <si>
    <t>Vật liệu thô</t>
  </si>
  <si>
    <t>7.1</t>
  </si>
  <si>
    <t>Tôn</t>
  </si>
  <si>
    <t>bóng đèn</t>
  </si>
  <si>
    <t>CCDC điện</t>
  </si>
  <si>
    <t>7.2</t>
  </si>
  <si>
    <t>Sắt / thép</t>
  </si>
  <si>
    <t>tôn sắt thép gỗ, thanh đồng</t>
  </si>
  <si>
    <t>lọc dầu, lọc gió</t>
  </si>
  <si>
    <t>7.3</t>
  </si>
  <si>
    <t>Gỗ</t>
  </si>
  <si>
    <t>Mục đích: mua về để gia công</t>
  </si>
  <si>
    <t>nước giải nhiệt</t>
  </si>
  <si>
    <t>7.4</t>
  </si>
  <si>
    <t>Cao su</t>
  </si>
  <si>
    <t>Decal</t>
  </si>
  <si>
    <t>Bao bì đóng gói</t>
  </si>
  <si>
    <t>Nylon</t>
  </si>
  <si>
    <t>5.1</t>
  </si>
  <si>
    <t>Đấu dây và kết nối</t>
  </si>
  <si>
    <t>Đầu cos</t>
  </si>
  <si>
    <t>Mạch sạc</t>
  </si>
  <si>
    <t>5.2</t>
  </si>
  <si>
    <t>Chuyển đổi &amp; kiểm soát</t>
  </si>
  <si>
    <t>Dây rút</t>
  </si>
  <si>
    <t>?</t>
  </si>
  <si>
    <t>5.3</t>
  </si>
  <si>
    <t>Linh kiện điện tử</t>
  </si>
  <si>
    <t>Pin &amp; Ắc quy</t>
  </si>
  <si>
    <t>Lọc dầu lọc nhớt</t>
  </si>
  <si>
    <t>Linh kiện siết</t>
  </si>
  <si>
    <t>Bu lông</t>
  </si>
  <si>
    <t>Thiết bị lọc</t>
  </si>
  <si>
    <t>???</t>
  </si>
  <si>
    <t>Thiết bị kiểm soát dòng chảy</t>
  </si>
  <si>
    <t>Thiết bị kiểm soát mực chất lỏng</t>
  </si>
  <si>
    <t>Thiết bị kiểm soát nhiệt độ</t>
  </si>
  <si>
    <t>6.6</t>
  </si>
  <si>
    <t>Thiết bị kiểm soát áp lực</t>
  </si>
  <si>
    <t>6.7</t>
  </si>
  <si>
    <t>Thiết bị đường ống</t>
  </si>
  <si>
    <t>6.8</t>
  </si>
  <si>
    <t>Thiết bị truyền động - chuyển động quay</t>
  </si>
  <si>
    <t>6.9</t>
  </si>
  <si>
    <t>Thiết bị truyền động - chuyển động tuyến tính</t>
  </si>
  <si>
    <t>6.10</t>
  </si>
  <si>
    <t>Thiết bị truyền động - thủy lực</t>
  </si>
  <si>
    <t>6.11</t>
  </si>
  <si>
    <t>Thiết bị truyền động - khí nén</t>
  </si>
  <si>
    <t>6.12</t>
  </si>
  <si>
    <t>Roan chống thấm</t>
  </si>
  <si>
    <t>Nhiên liệu và hóa chất</t>
  </si>
  <si>
    <t>nhớt, nước giải nhiệt, sơn…</t>
  </si>
  <si>
    <t>CCDC &amp; Máy móc thiết bị</t>
  </si>
  <si>
    <t>8.1</t>
  </si>
  <si>
    <t>Công cụ dụng cụ Điện</t>
  </si>
  <si>
    <t>8.2</t>
  </si>
  <si>
    <t>Công cụ dụng cụ Cơ khí</t>
  </si>
  <si>
    <t>đá mài, chà nhám, dầu mỡ, que hàn, nhớt bôi trơn…</t>
  </si>
  <si>
    <t>Bảo hộ &amp; Thiết bị thông dụng</t>
  </si>
  <si>
    <t>9.6 &amp; 9.7</t>
  </si>
  <si>
    <t>Áp dụng các thiệt bị bảo trì phục vụ nhà máy</t>
  </si>
  <si>
    <t>Decal, tem, thùng gỗ, nameplate</t>
  </si>
  <si>
    <t>BTP</t>
  </si>
  <si>
    <t>TP</t>
  </si>
  <si>
    <t>20/12/2021</t>
  </si>
  <si>
    <t>thanh.tq</t>
  </si>
  <si>
    <t>Thùng giảm âm GVN BM400 T5</t>
  </si>
  <si>
    <t>Bộ đề JOHN DEERE RE546791</t>
  </si>
  <si>
    <t>Chu lai</t>
  </si>
  <si>
    <t>Ổ khóa đề DENKI EN 511000 SI-05 6 chân</t>
  </si>
  <si>
    <t>Lọc gió MANN C17134</t>
  </si>
  <si>
    <t>21/12/2021</t>
  </si>
  <si>
    <t xml:space="preserve">Máy cắt giấy lót Dynamo </t>
  </si>
  <si>
    <t>22/12/2021</t>
  </si>
  <si>
    <t>Lọc dầu KOHLER GM13947</t>
  </si>
  <si>
    <t>Lọc nhớt KOHLER GM13950</t>
  </si>
  <si>
    <t>Lọc nhớt KOHLER GM32057</t>
  </si>
  <si>
    <t>Lọc gió KOHLER 272981</t>
  </si>
  <si>
    <t>24/12/2021</t>
  </si>
  <si>
    <t>Khung lụa hotline size 0 cho MPĐ dầu YANMAR size 1 và size 2</t>
  </si>
  <si>
    <t>Khung lụa nhiên liệu diesel fuel supply cho MPĐ dầu</t>
  </si>
  <si>
    <t>Proc_Cate</t>
  </si>
  <si>
    <t>ProductCategory</t>
  </si>
  <si>
    <t>Product Categories</t>
  </si>
  <si>
    <t>Product Category Name</t>
  </si>
  <si>
    <t>hai.tt</t>
  </si>
  <si>
    <t>Giấy quấn 2 lớp (Hậu cần)</t>
  </si>
  <si>
    <t>kg</t>
  </si>
  <si>
    <t>Cán dao KENNAMETAL MDJNL-2525M15</t>
  </si>
  <si>
    <t>Súng vặn ốc khí nén 1/2 inch COLORA 5000</t>
  </si>
  <si>
    <t>Máy khoan hơi 3/8 inch KAWASAKI KPT-68</t>
  </si>
  <si>
    <t>31/12/2021</t>
  </si>
  <si>
    <t>Khuôn dập PAD chân đế Dynamo thuỷ 12.5-16kVA</t>
  </si>
  <si>
    <t>MPĐ dầu YANMAR GVN-YM8 S5 SP 8kVA</t>
  </si>
  <si>
    <t>MPĐ dầu YANMAR GVN-YM10 T5 SP 10kVA</t>
  </si>
  <si>
    <t>MPĐ dầu YANMAR GVN-YM10 S5 SP 10kVA</t>
  </si>
  <si>
    <t>MPĐ dầu YANMAR GVN-YM13 T5 SP 13kVA</t>
  </si>
  <si>
    <t>MPĐ dầu YANMAR GVN-YM13 S5 SP 13kVA</t>
  </si>
  <si>
    <t>MPĐ dầu YANMAR GVN-YM17 T5 SP 17kVA</t>
  </si>
  <si>
    <t>MPĐ dầu YANMAR GVN-YM15 S5 SP 15kVA</t>
  </si>
  <si>
    <t>MPĐ dầu YANMAR GVN-YM20 T5 SP 20kVA</t>
  </si>
  <si>
    <t>MPĐ dầu YANMAR GVN-YM23 S5 SP 23kVA</t>
  </si>
  <si>
    <t>MPĐ dầu YANMAR GVN-YM25 S5 SP 25kVA</t>
  </si>
  <si>
    <t>MPĐ dầu YANMAR GVN-YM30 T5 SP 30kVA</t>
  </si>
  <si>
    <t>MPĐ dầu YANMAR GVN-YM31 S5 SP 31kVA</t>
  </si>
  <si>
    <t>MPĐ dầu YANMAR GVN-YM41 T5 SP 41kVA</t>
  </si>
  <si>
    <t>MPĐ dầu YANMAR GVN-YM35 S5 SP 35kVA</t>
  </si>
  <si>
    <t>MPĐ dầu YANMAR GVN-YM50 T5 SP 50kVA</t>
  </si>
  <si>
    <t>MPĐ dầu YANMAR GVN-YM42 S5 SP 42kVA</t>
  </si>
  <si>
    <t>GVN-YM8S_10T5 SP-1 Đế</t>
  </si>
  <si>
    <t>GVN-YM10S_13T5 SP-1 Đế</t>
  </si>
  <si>
    <t>GVN-YM13S_17T5 SP-1 Đế</t>
  </si>
  <si>
    <t>GVN-YM15S5 SP-1 Đế</t>
  </si>
  <si>
    <t>GVN-YM20T5 SP-1 Đế</t>
  </si>
  <si>
    <t>GVN-YM23S5 SP-1 Đế</t>
  </si>
  <si>
    <t>GVN-YM25S5 SP-1 Đế</t>
  </si>
  <si>
    <t>GVN-YM30T5 SP-1 Đế</t>
  </si>
  <si>
    <t>GVN-YM31S_41T5 SP-1 Đế</t>
  </si>
  <si>
    <t>GVN-YM35S5 SP-1 Đế</t>
  </si>
  <si>
    <t>GVN-YM50T5 SP-1 Đế</t>
  </si>
  <si>
    <t>GVN-YM42S5 SP-1 Đế</t>
  </si>
  <si>
    <t>GVN-YM8-10S_10-13T5 SP-2 Thùng giảm âm</t>
  </si>
  <si>
    <t>GVN-YM13-15S_17-20T5 SP-2 Thùng giảm âm</t>
  </si>
  <si>
    <t>GVN-YM23-31S_30-41T5 SP-2 Thùng giảm âm</t>
  </si>
  <si>
    <t>GVN-YM35-42S_50T5 SP-2 Thùng giảm âm</t>
  </si>
  <si>
    <t>GVN-YM8S_10T5 SP-3 Pô lửa</t>
  </si>
  <si>
    <t>GVN-YM10S_13T5 SP-3 Pô lửa</t>
  </si>
  <si>
    <t>GVN-YM13S_17T5 SP-3 Pô lửa</t>
  </si>
  <si>
    <t>GVN-YM15S_20T5 SP-3 Pô lửa</t>
  </si>
  <si>
    <t>GVN-YM23-25S_30T5 SP-3 Pô lửa</t>
  </si>
  <si>
    <t>GVN-YM31S_41T5 SP-3 Pô lửa</t>
  </si>
  <si>
    <t>GVN-YM35S_50T5 SP-3 Pô lửa</t>
  </si>
  <si>
    <t>GVN-YM42S5 SP-3 Pô lửa</t>
  </si>
  <si>
    <t>GVN-YM8-10S5 SP-5 Tủ động lực</t>
  </si>
  <si>
    <t>GVN-YM10-13T5 SP-5 Tủ động lực</t>
  </si>
  <si>
    <t>GVN-YM13S5 SP-5 Tủ động lực</t>
  </si>
  <si>
    <t>GVN-YM17-20T5 SP-5 Tủ động lực</t>
  </si>
  <si>
    <t>GVN-YM15S5 SP-5 Tủ động lực</t>
  </si>
  <si>
    <t>GVN-YM23-31S5 SP-5 Tủ động lực</t>
  </si>
  <si>
    <t>GVN-YM30-41T5 SP-5 Tủ động lực</t>
  </si>
  <si>
    <t>GVN-YM35S5 SP-5 Tủ động lực</t>
  </si>
  <si>
    <t>GVN-YM50T5 SP-5 Tủ động lực</t>
  </si>
  <si>
    <t>GVN-YM42S5 SP-5 Tủ động lực</t>
  </si>
  <si>
    <t>GVN-YM8-42S_10-50T5 SP-4 Tủ điều khiển</t>
  </si>
  <si>
    <t>Bán thành phẩm tủ điều khiển/ khác?</t>
  </si>
  <si>
    <t>Bán thành phẩm taplo cơ khí (tủ điều khiển)</t>
  </si>
  <si>
    <t>GVN-YM8S_10T5 SP PVSX</t>
  </si>
  <si>
    <t>GVN-YM10S_13T5 SP PVSX</t>
  </si>
  <si>
    <t>GVN-YM13S_17T5 SP PVSX</t>
  </si>
  <si>
    <t>GVN-YM15S5 SP PVSX</t>
  </si>
  <si>
    <t>GVN-YM20T5 SP PVSX</t>
  </si>
  <si>
    <t>GVN-YM23S5 SP PVSX</t>
  </si>
  <si>
    <t>GVN-YM25S5 SP PVSX</t>
  </si>
  <si>
    <t>GVN-YM30T5 SP PVSX</t>
  </si>
  <si>
    <t>GVN-YM31S_41T5 SP PVSX</t>
  </si>
  <si>
    <t>GVN-YM35S5 SP PVSX</t>
  </si>
  <si>
    <t>GVN-YM50T5 SP PVSX</t>
  </si>
  <si>
    <t>GVN-YM42S5 SP PVSX</t>
  </si>
  <si>
    <t xml:space="preserve">GVN-YM8 S5-SP DSE4520 Phần điện máy </t>
  </si>
  <si>
    <t xml:space="preserve">GVN-YM10 S5-SP DSE4520 Phần điện máy </t>
  </si>
  <si>
    <t xml:space="preserve">GVN-YM13 S5-SP DSE4520 Phần điện máy </t>
  </si>
  <si>
    <t xml:space="preserve">GVN-YM15 S5-SP DSE4520 Phần điện máy </t>
  </si>
  <si>
    <t xml:space="preserve">GVN-YM23 S5-SP DSE4520 Phần điện máy </t>
  </si>
  <si>
    <t xml:space="preserve">GVN-YM25 S5-SP DSE4520 Phần điện máy </t>
  </si>
  <si>
    <t xml:space="preserve">GVN-YM31 S5-SP DSE4520 Phần điện máy </t>
  </si>
  <si>
    <t xml:space="preserve">GVN-YM35 S5-SP DSE4520 Phần điện máy </t>
  </si>
  <si>
    <t xml:space="preserve">GVN-YM42 S5-SP DSE4520 Phần điện máy </t>
  </si>
  <si>
    <t xml:space="preserve">GVN-YM10 T5-SP DSE4520 Phần điện máy </t>
  </si>
  <si>
    <t xml:space="preserve">GVN-YM13 T5-SP DSE4520 Phần điện máy </t>
  </si>
  <si>
    <t xml:space="preserve">GVN-YM17 T5-SP DSE4520 Phần điện máy </t>
  </si>
  <si>
    <t xml:space="preserve">GVN-YM20 T5-SP DSE4520 Phần điện máy </t>
  </si>
  <si>
    <t xml:space="preserve">GVN-YM30 T5-SP DSE4520 Phần điện máy </t>
  </si>
  <si>
    <t xml:space="preserve">GVN-YM41 T5-SP DSE4520 Phần điện máy </t>
  </si>
  <si>
    <t xml:space="preserve">GVN-YM50 T5-SP DSE4520 Phần điện máy </t>
  </si>
  <si>
    <t xml:space="preserve">GVN-FM60 T5-SP DSE4520 Phần điện máy </t>
  </si>
  <si>
    <t xml:space="preserve">GVN-FM80 T5-SP DSE4520 Phần điện máy </t>
  </si>
  <si>
    <t xml:space="preserve">GVN-FM120 T5-SP DSE4520 Phần điện máy </t>
  </si>
  <si>
    <t xml:space="preserve">GVN-FM150 T5-SP DSE4520 Phần điện máy </t>
  </si>
  <si>
    <t xml:space="preserve">GVN-FM200 T5-SP DSE7320 Phần điện máy </t>
  </si>
  <si>
    <t xml:space="preserve">GVN-FM300 T5-SP DSE7320 Phần điện máy </t>
  </si>
  <si>
    <t xml:space="preserve">GVN-FM350 T5-SP DSE7320 Phần điện máy </t>
  </si>
  <si>
    <t xml:space="preserve">GVN-FM400 T5-SP DSE7320 Phần điện máy </t>
  </si>
  <si>
    <t xml:space="preserve">GVN-YM8S-YM42 S5-SP DSE4520 Taplo điện </t>
  </si>
  <si>
    <t xml:space="preserve">GVN-YM10T-YM50 T5-SP DSE4520 Taplo điện </t>
  </si>
  <si>
    <t xml:space="preserve">GVN-FM200 T5-SP DSE7320 Taplo điện </t>
  </si>
  <si>
    <t xml:space="preserve">GVN-FM300T-FM400 T5-SP DSE7320 Taplo điện </t>
  </si>
  <si>
    <t xml:space="preserve">GVN-M8S-M10 S5-SP Bộ dây dynamo </t>
  </si>
  <si>
    <t xml:space="preserve">GVN-M13S-M15 S5-SP Bộ dây dynamo  </t>
  </si>
  <si>
    <t xml:space="preserve">GVN-M23S-M42 S5-SP Bộ dây dynamo </t>
  </si>
  <si>
    <t xml:space="preserve">GVN-M10T-M13 T5-SP Bộ dây dynamo  </t>
  </si>
  <si>
    <t xml:space="preserve">GVN-M17T-M30 T5-SP Bộ dây dynamo </t>
  </si>
  <si>
    <t xml:space="preserve">GVN-M41T-M50 T5-SP Bộ dây dynamo  </t>
  </si>
  <si>
    <t xml:space="preserve">GVN-M60T-M80 T5-SP Bộ dây dynamo </t>
  </si>
  <si>
    <t xml:space="preserve">GVN-M200T-M350 T5-SP Bộ dây dynamo  </t>
  </si>
  <si>
    <t xml:space="preserve">GVN-M400 T5-SP Bộ dây dynamo  </t>
  </si>
  <si>
    <t xml:space="preserve">GVN-Y8S-Y20 T5-SP Bộ dây điện máy  </t>
  </si>
  <si>
    <t xml:space="preserve">GVN-Y23S-Y41 T5-SP Bộ dây điện máy  </t>
  </si>
  <si>
    <t xml:space="preserve">GVN-Y35S-Y50 T5-SP Bộ dây điện máy  </t>
  </si>
  <si>
    <t xml:space="preserve">GVN-F120T-F150 T5-SP Bộ dây điện máy  </t>
  </si>
  <si>
    <t xml:space="preserve">GVN-F200 T5-SP Bộ dây điện máy  </t>
  </si>
  <si>
    <t xml:space="preserve">GVN-F300T-F400 T5-SP Bộ dây điện máy  </t>
  </si>
  <si>
    <t>206</t>
  </si>
  <si>
    <t>207</t>
  </si>
  <si>
    <t>linh.lm</t>
  </si>
  <si>
    <t>Động cơ BAUDOUIN 4M06G55/5_SAE3/11.5 48kW 1500_CN</t>
  </si>
  <si>
    <t>Đầu phát MECC ECP32 1M4 C_SAE3/11.5 50kVA T5 1500_CN</t>
  </si>
  <si>
    <t>GVN-YM8-10S_10-13T5 SP-2 Thùng giảm âm_TN</t>
  </si>
  <si>
    <t>GVN-YM13-15S_17-20T5 SP-2 Thùng giảm âm_TN</t>
  </si>
  <si>
    <t>GVN-YM23-31S_30-41T5 SP-2 Thùng giảm âm_TN</t>
  </si>
  <si>
    <t>GVN-YM35-42S_50T5 SP-2 Thùng giảm âm_TN</t>
  </si>
  <si>
    <t>GVN-YM8S_10T5 SP-3 Pô lửa_TN</t>
  </si>
  <si>
    <t>GVN-YM10S_13T5 SP-3 Pô lửa_TN</t>
  </si>
  <si>
    <t>GVN-YM13S_17T5 SP-3 Pô lửa_TN</t>
  </si>
  <si>
    <t>GVN-YM15S_20T5 SP-3 Pô lửa_TN</t>
  </si>
  <si>
    <t>GVN-YM23-25S_30T5 SP-3 Pô lửa_TN</t>
  </si>
  <si>
    <t>GVN-YM31S_41T5 SP-3 Pô lửa_TN</t>
  </si>
  <si>
    <t>GVN-YM35S_50T5 SP-3 Pô lửa_TN</t>
  </si>
  <si>
    <t>GVN-YM42S5 SP-3 Pô lửa_TN</t>
  </si>
  <si>
    <t>Đầu điều khiển SOCOMEC 1600A-Atys-4P-DE</t>
  </si>
  <si>
    <t>BTP_Yanmar YMG32TL Soundproof 50Hz 7320</t>
  </si>
  <si>
    <t>hiep.vt</t>
  </si>
  <si>
    <t>sản xuất</t>
  </si>
  <si>
    <t>Bộ điều khiển điện tử trung tâm ECU VOLVO 21631327</t>
  </si>
  <si>
    <t>Decal QR Code</t>
  </si>
  <si>
    <t>Đầu phát MECC ECP32 3S4 B_SAE3/11.5 45kVA T5 1500_IT</t>
  </si>
  <si>
    <t>MPĐ dầu YANMAR ME-IT GVN-YM41 T5 SP (thiếu Dynamo)</t>
  </si>
  <si>
    <t>299</t>
  </si>
  <si>
    <t>Loại (quy tắc mới)</t>
  </si>
  <si>
    <t>Vật tư cơ khí</t>
  </si>
  <si>
    <t>Nhiên liệu &amp; Hóa chât</t>
  </si>
  <si>
    <t>Tên gọi (cũ)</t>
  </si>
  <si>
    <t>BTP Phần điện máy</t>
  </si>
  <si>
    <t>BTP Đế</t>
  </si>
  <si>
    <t>BTP Thùng giảm âm</t>
  </si>
  <si>
    <t>BTP Tủ điều khiển</t>
  </si>
  <si>
    <t>BTP Taplo điện</t>
  </si>
  <si>
    <t>BTP Bộ dây dynamo / Bộ dây điện máy</t>
  </si>
  <si>
    <t>BTP Gia công chế tạo</t>
  </si>
  <si>
    <t>BTP PVSX</t>
  </si>
  <si>
    <t>BTP Thành phẩm thiếu part</t>
  </si>
  <si>
    <t>BTP rotor dynamo</t>
  </si>
  <si>
    <t>BTP stator dynamo</t>
  </si>
  <si>
    <t>BTP khác dynamo</t>
  </si>
  <si>
    <t>BTP rotor motor</t>
  </si>
  <si>
    <t>BTP stator motor</t>
  </si>
  <si>
    <t>BTP khác motor</t>
  </si>
  <si>
    <t>BTP điện tủ ATS</t>
  </si>
  <si>
    <t>BTP cơ khí tủ ATS</t>
  </si>
  <si>
    <t>BTP điện tủ hòa pha</t>
  </si>
  <si>
    <t>BTP cơ khí tủ hòa pha</t>
  </si>
  <si>
    <t>MPĐ xăng</t>
  </si>
  <si>
    <t>MPĐ dầu</t>
  </si>
  <si>
    <t>New</t>
  </si>
  <si>
    <t>Mobin đánh lửa KOHLER 24 584 45-S</t>
  </si>
  <si>
    <t>Cuộn stator mạch sạc KOHLER 23 78 78-S</t>
  </si>
  <si>
    <t>Roan bệ lắp lọc nhớt KOHLER 24 153 21-S</t>
  </si>
  <si>
    <t>Bộ roan máy KOHLER 24-841 02-S</t>
  </si>
  <si>
    <t>Bugi đánh lửa KOHLER 12 132 02-S</t>
  </si>
  <si>
    <t>Cao su nối KOHLER 25 158 11-S</t>
  </si>
  <si>
    <t>Mobin đánh lửa KOHLER 17 584 03-S</t>
  </si>
  <si>
    <t>Bugi đánh lửa KOHLER 25 132 14-S</t>
  </si>
  <si>
    <t>Nắp lọc khí KOHLER 17 094 67-S</t>
  </si>
  <si>
    <t>Lắp đặt</t>
  </si>
  <si>
    <t>Bồn dầu trụ ngang 10m3 - dày 5ly</t>
  </si>
  <si>
    <t>Khuôn dập PAD bô lửa 7500</t>
  </si>
  <si>
    <t>15/1/2022</t>
  </si>
  <si>
    <t>Thanh.llt</t>
  </si>
  <si>
    <t>Vít phong sắt M10x80</t>
  </si>
  <si>
    <t>lắp đặt</t>
  </si>
  <si>
    <t>Bồn dầu trụ ngang 5m3 (bồn âm) - dày 5ly</t>
  </si>
  <si>
    <t>Bồn dầu vuông 10m3 - dày 5ly</t>
  </si>
  <si>
    <t>Bình xăng con HONDA 16100-Z9E-033</t>
  </si>
  <si>
    <t>Bình xăng con HONDA 16100-Z9E-864</t>
  </si>
  <si>
    <t>Cuộn sạc HONDA 31630-Z6L-801</t>
  </si>
  <si>
    <t>Bình xăng con HONDA 16100-ZDK-003</t>
  </si>
  <si>
    <t>Cuộn dây đánh lửa HONDA 30500-ZDK-004</t>
  </si>
  <si>
    <t>Mâm giật HONDA 28400-ZDK-003</t>
  </si>
  <si>
    <t>Bao che cánh quạt HONDA 19610-ZE1-010ZP</t>
  </si>
  <si>
    <t>Thép tấm SKD11 T25x300x150</t>
  </si>
  <si>
    <t>Mũi khoan NACHI 4.8mm</t>
  </si>
  <si>
    <t>Mũi khoan NACHI 5.8mm</t>
  </si>
  <si>
    <t>Mũi khoan NACHI 8.8mm</t>
  </si>
  <si>
    <t>Mũi khoan NACHI 9.8mm</t>
  </si>
  <si>
    <t>Mũi doa 5mm</t>
  </si>
  <si>
    <t>Mũi doa 6mm</t>
  </si>
  <si>
    <t>Ty đục lỗ SKD11 D9xL80</t>
  </si>
  <si>
    <t>Ty đục lỗ SKD11 D10xL80</t>
  </si>
  <si>
    <t>Ty đục lỗ SKD11 D11xL80</t>
  </si>
  <si>
    <t>Nhựa PU D50</t>
  </si>
  <si>
    <t>Mũi phay hợp kim 4mm GM-4E D4.0S</t>
  </si>
  <si>
    <t>Mũi phay cầu 10mm 2F-R5xd10xL75</t>
  </si>
  <si>
    <t>Taplo điện HK16000SDX Spr 50Hz-CP Domino (Hậu cần 2021)</t>
  </si>
  <si>
    <t>Động cơ DOOSAN DP180LBF_SAE1/14 540kW 1500_KR</t>
  </si>
  <si>
    <t>Đầu phát MECC ECO40 2L4 C_SAE1/14 625kVA T5 1500_CN</t>
  </si>
  <si>
    <t>Đầu phát MECC ECP3 2L/4_SAE4/7.5 14kVA T5 1500_UK</t>
  </si>
  <si>
    <t>thien.hv</t>
  </si>
  <si>
    <t>BTP_Tủ hòa pha HT6A320-2A(2x1600A + Aty3200A)F</t>
  </si>
  <si>
    <t>Bộ chuyển nguồn SOCOMEC ATYS d_3P 3200A 230VAC 95333320_FR</t>
  </si>
  <si>
    <t>18/02/2022</t>
  </si>
  <si>
    <t>Đầu cặp mũi taro đuôi BT40-WF12</t>
  </si>
  <si>
    <t>Máy mài góc Bosch GWS6-100S</t>
  </si>
  <si>
    <t>Động cơ DOOSAN DB180LA_SAE1/14 502kW 1500_KR</t>
  </si>
  <si>
    <t>Đầu phát MECC ECO40 1L4 C_SAE1/14 550kVA T5 1500_CN</t>
  </si>
  <si>
    <t>18/2/2022</t>
  </si>
  <si>
    <t>Cuộn dây đánh lửa 30500-ZN1-003 (20HP)</t>
  </si>
  <si>
    <t>Cuộn dây đánh lửa 30550-ZN1-003 (20HP)</t>
  </si>
  <si>
    <t>Cuộn sạc 31630-ZN1-003 (20HP)</t>
  </si>
  <si>
    <t>Thang cáp W300 x H100xT2xL2500_VN</t>
  </si>
  <si>
    <t>Co xuống thang cáp 300x100 dày 2ly</t>
  </si>
  <si>
    <t>met</t>
  </si>
  <si>
    <t>cai</t>
  </si>
  <si>
    <t>22/02/2022</t>
  </si>
  <si>
    <t xml:space="preserve"> Đầu phát MECC ECO38 2L4 A_SAE1/14 300kVA T5 1500_IT</t>
  </si>
  <si>
    <t>23/02/2022</t>
  </si>
  <si>
    <t>Dây hàn lõi thuốc Kiswel K-71T</t>
  </si>
  <si>
    <t>Béc hàn MIG 1.0mm</t>
  </si>
  <si>
    <t>25/02/2022</t>
  </si>
  <si>
    <t>phu.ll</t>
  </si>
  <si>
    <t>Đầu phát MECC ECP32 2M4 C_SAE3/11.5 62.5kVA T5 1500_CN</t>
  </si>
  <si>
    <t>Đầu phát MECC ECP32 1S4 C_SAE3/11.5 37.5kVA T5 1500_CN</t>
  </si>
  <si>
    <t>Đầu phát MECC ECP32 2S4 C_SAE3/11.5 45kVA T5 1500_CN</t>
  </si>
  <si>
    <t>Đầu phát MECC ECP32 2L4 C_SAE3/11.5 82.5kVA T5 1500_CN</t>
  </si>
  <si>
    <t>Đầu phát MECC ECP34 1M4 C_SAE3/11.5 125kVA T5 1500_CN</t>
  </si>
  <si>
    <t>Đầu phát MECC ECO38 2S4 C_SAE3/11.5 200kVA T5 1500_CN</t>
  </si>
  <si>
    <t>Đầu phát MECC ECO38 1L4 C_SAE1/14 300kVA T5 1500_CN</t>
  </si>
  <si>
    <t>Đầu phát MECC ECO38 2L4 C_SAE1/14 350kVA T5 1500_CN</t>
  </si>
  <si>
    <t>Đầu phát MECC ECO43 1M4 A_SAE0/18 1025kVA T5 1500_CN</t>
  </si>
  <si>
    <t>Đầu phát MECC ECO46 1S4 A_SAE0/18 1500kVA T5 1500_CN</t>
  </si>
  <si>
    <t>Đầu phát MECC ECO46 1.5S4 A_SAE0/18 1650kVA T5 1500_CN</t>
  </si>
  <si>
    <t>Đầu phát MECC ECO46 1L4 A_SAE00/21 2100kVA T5 1500_CN</t>
  </si>
  <si>
    <t>Đầu phát MECC ECO40 3S4 C_SAE1/14 500kVA T5 1500_CN</t>
  </si>
  <si>
    <t>Đầu phát MECC ECO40 3L4 C_SAE1/14 680kVA T5 1500_CN</t>
  </si>
  <si>
    <t>Đầu phát MECC ECO40 VL4 C_SAE1/14 750kVA T5 1500_CN</t>
  </si>
  <si>
    <t>Đầu phát MECC ECO43 1S4 A_SAE0/18 800kVA T5 1500_CN</t>
  </si>
  <si>
    <t>Đầu phát MECC ECO43 2S4 A_SAE0/18 930kVA T5 1500_CN</t>
  </si>
  <si>
    <t>Động cơ BAUDOUIN 4M06G44/5_SAE3/11.5 37kW 1500_CN</t>
  </si>
  <si>
    <t>Động cơ BAUDOUIN 4M06G50/5_SAE3/11.5 44kW 1500_CN</t>
  </si>
  <si>
    <t>Động cơ BAUDOUIN 4M06G35/5_SAE3/11.5 30kW 1500_CN</t>
  </si>
  <si>
    <t>Động cơ BAUDOUIN 4M11G120/5_SAE3/11.5 98kW 1500_CN</t>
  </si>
  <si>
    <t>Động cơ BAUDOUIN 6M16G220/5_SAE1/14 187kW 1500_CN</t>
  </si>
  <si>
    <t>Động cơ BAUDOUIN 6M16G275/5_SAE1/14 240kW 1500_CN</t>
  </si>
  <si>
    <t>Động cơ BAUDOUIN 6M16G350/5_SAE1/14 291kW 1500_CN</t>
  </si>
  <si>
    <t>Động cơ BAUDOUIN 12M26G1100/5_SAE0/18 889kW 1500_CN</t>
  </si>
  <si>
    <t>Động cơ BAUDOUIN 16M33G1700/5_SAE0/18 1390kW 1500_CN</t>
  </si>
  <si>
    <t>Động cơ BAUDOUIN 16M33G1900/5_SAE0/18 1530kW 1500_CN</t>
  </si>
  <si>
    <t>Động cơ BAUDOUIN 12M55G2300/5_SAE00/21 1850kW 1500_CN</t>
  </si>
  <si>
    <t>Động cơ DOOSAN DP158LDF_SAE1/14 464kW 1500_KR</t>
  </si>
  <si>
    <t>Động cơ DOOSAN DP222LBF_SAE1/14 604kW 1500_KR</t>
  </si>
  <si>
    <t>Động cơ DOOSAN DP222LCF_SAE1/14 657kW 1500_KR</t>
  </si>
  <si>
    <t>Động cơ DOOSAN DP222CB_SAE0/18 705kW 1500_KR</t>
  </si>
  <si>
    <t>Động cơ DOOSAN DP222CC_SAE0/18 790kW 1500_KR</t>
  </si>
  <si>
    <t>28/02/2022</t>
  </si>
  <si>
    <t>Đầu phát MECC ECO40 2S4 B_SAE1/14 450kVA T5 1500_CN</t>
  </si>
  <si>
    <t>Động cơ FPT NEF67TE8P.S550_SAE3/11.5 216kW 1500_IT</t>
  </si>
  <si>
    <t>Động cơ BAUDOUIN 4M10G70/5_SAE3/11.5 60kW 1500_CN</t>
  </si>
  <si>
    <t>Bộ chuyển nguồn ATS OSUNG (OSEMCO) 3P -600A OSS-66 TN</t>
  </si>
  <si>
    <t>Bộ điều khiển MPĐ SICES GC250_IT</t>
  </si>
  <si>
    <t>Bộ điều khiển MPĐ SICES GC315Link_IT</t>
  </si>
  <si>
    <t>Bộ Antenna GPS/GSM SICES GC315Link_IT     </t>
  </si>
  <si>
    <t>dich vu</t>
  </si>
  <si>
    <t>Dây cáp điện CVV/DSTA-4X95-0.6//1kV</t>
  </si>
  <si>
    <t>Bộ Động cơ PERKINS 1106A-70TAG4 , Két Nước_UK</t>
  </si>
  <si>
    <t>101000035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</si>
</sst>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D9D9D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2" fillId="10" borderId="0" applyNumberFormat="0" applyBorder="0" applyAlignment="0" applyProtection="0"/>
  </cellStyleXfs>
  <cellXfs count="106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Alignment="1">
      <alignment horizontal="left"/>
    </xf>
    <xf numFmtId="0" fontId="0" fillId="0" borderId="0" xfId="0" quotePrefix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quotePrefix="1" applyBorder="1"/>
    <xf numFmtId="0" fontId="0" fillId="0" borderId="3" xfId="0" quotePrefix="1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0" fontId="0" fillId="4" borderId="9" xfId="0" applyFill="1" applyBorder="1"/>
    <xf numFmtId="49" fontId="0" fillId="5" borderId="0" xfId="0" applyNumberFormat="1" applyFill="1" applyAlignment="1">
      <alignment horizontal="left"/>
    </xf>
    <xf numFmtId="49" fontId="0" fillId="6" borderId="0" xfId="0" applyNumberFormat="1" applyFill="1" applyAlignment="1">
      <alignment horizontal="left"/>
    </xf>
    <xf numFmtId="0" fontId="0" fillId="0" borderId="10" xfId="0" applyBorder="1"/>
    <xf numFmtId="0" fontId="4" fillId="0" borderId="0" xfId="0" applyFont="1"/>
    <xf numFmtId="49" fontId="0" fillId="5" borderId="9" xfId="0" applyNumberFormat="1" applyFill="1" applyBorder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0" fillId="0" borderId="2" xfId="0" quotePrefix="1" applyBorder="1"/>
    <xf numFmtId="0" fontId="0" fillId="0" borderId="0" xfId="0" applyFont="1" applyAlignment="1">
      <alignment horizontal="center"/>
    </xf>
    <xf numFmtId="0" fontId="4" fillId="0" borderId="0" xfId="0" applyFont="1" applyBorder="1" applyAlignment="1" applyProtection="1">
      <alignment horizontal="left" vertical="center"/>
      <protection locked="0"/>
    </xf>
    <xf numFmtId="0" fontId="8" fillId="8" borderId="0" xfId="0" applyFont="1" applyFill="1"/>
    <xf numFmtId="0" fontId="0" fillId="9" borderId="0" xfId="0" applyFill="1"/>
    <xf numFmtId="0" fontId="0" fillId="9" borderId="9" xfId="0" applyNumberFormat="1" applyFill="1" applyBorder="1"/>
    <xf numFmtId="0" fontId="0" fillId="0" borderId="9" xfId="0" applyNumberFormat="1" applyBorder="1"/>
    <xf numFmtId="0" fontId="0" fillId="9" borderId="9" xfId="0" quotePrefix="1" applyNumberFormat="1" applyFill="1" applyBorder="1"/>
    <xf numFmtId="0" fontId="0" fillId="0" borderId="9" xfId="0" quotePrefix="1" applyNumberForma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4" fillId="0" borderId="0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horizontal="left" vertical="center"/>
      <protection locked="0"/>
    </xf>
    <xf numFmtId="0" fontId="0" fillId="0" borderId="0" xfId="0" applyNumberFormat="1" applyFont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3" fillId="0" borderId="0" xfId="0" applyFont="1"/>
    <xf numFmtId="0" fontId="0" fillId="11" borderId="0" xfId="0" applyFill="1"/>
    <xf numFmtId="0" fontId="1" fillId="11" borderId="0" xfId="0" applyFont="1" applyFill="1"/>
    <xf numFmtId="49" fontId="14" fillId="0" borderId="0" xfId="2" applyNumberFormat="1" applyFont="1" applyFill="1" applyBorder="1" applyAlignment="1">
      <alignment horizontal="center" vertical="center"/>
    </xf>
    <xf numFmtId="0" fontId="0" fillId="0" borderId="0" xfId="2" applyNumberFormat="1" applyFont="1" applyFill="1" applyBorder="1" applyAlignment="1">
      <alignment horizontal="center" vertical="center"/>
    </xf>
    <xf numFmtId="0" fontId="1" fillId="0" borderId="0" xfId="0" applyFont="1"/>
    <xf numFmtId="0" fontId="0" fillId="12" borderId="0" xfId="2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left" vertical="center"/>
    </xf>
    <xf numFmtId="49" fontId="0" fillId="13" borderId="0" xfId="2" applyNumberFormat="1" applyFont="1" applyFill="1" applyAlignment="1">
      <alignment horizontal="left" vertical="center"/>
    </xf>
    <xf numFmtId="49" fontId="11" fillId="13" borderId="0" xfId="2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2" applyNumberFormat="1" applyFont="1" applyFill="1" applyAlignment="1">
      <alignment horizontal="left" vertical="center"/>
    </xf>
    <xf numFmtId="49" fontId="0" fillId="0" borderId="0" xfId="2" applyNumberFormat="1" applyFont="1" applyFill="1" applyAlignment="1">
      <alignment horizontal="center" vertical="center"/>
    </xf>
    <xf numFmtId="0" fontId="0" fillId="0" borderId="0" xfId="2" applyFont="1" applyFill="1" applyAlignment="1">
      <alignment horizontal="left" vertical="center"/>
    </xf>
    <xf numFmtId="0" fontId="10" fillId="6" borderId="10" xfId="0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Border="1" applyAlignment="1" applyProtection="1">
      <alignment horizontal="center" vertical="center"/>
      <protection locked="0"/>
    </xf>
    <xf numFmtId="0" fontId="0" fillId="9" borderId="0" xfId="0" applyFill="1" applyBorder="1"/>
    <xf numFmtId="0" fontId="0" fillId="0" borderId="0" xfId="0" applyBorder="1"/>
    <xf numFmtId="0" fontId="1" fillId="9" borderId="0" xfId="0" applyFont="1" applyFill="1"/>
    <xf numFmtId="0" fontId="1" fillId="9" borderId="9" xfId="0" applyNumberFormat="1" applyFont="1" applyFill="1" applyBorder="1"/>
    <xf numFmtId="49" fontId="1" fillId="3" borderId="0" xfId="0" applyNumberFormat="1" applyFont="1" applyFill="1" applyAlignment="1">
      <alignment horizontal="left"/>
    </xf>
    <xf numFmtId="49" fontId="1" fillId="4" borderId="0" xfId="0" applyNumberFormat="1" applyFont="1" applyFill="1" applyAlignment="1">
      <alignment horizontal="left"/>
    </xf>
    <xf numFmtId="49" fontId="1" fillId="5" borderId="0" xfId="0" applyNumberFormat="1" applyFont="1" applyFill="1" applyAlignment="1">
      <alignment horizontal="left"/>
    </xf>
    <xf numFmtId="49" fontId="1" fillId="6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4" borderId="9" xfId="0" applyFont="1" applyFill="1" applyBorder="1"/>
    <xf numFmtId="0" fontId="1" fillId="4" borderId="9" xfId="0" quotePrefix="1" applyFont="1" applyFill="1" applyBorder="1"/>
    <xf numFmtId="49" fontId="1" fillId="5" borderId="9" xfId="0" applyNumberFormat="1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14" borderId="3" xfId="0" applyNumberFormat="1" applyFont="1" applyFill="1" applyBorder="1" applyAlignment="1">
      <alignment horizontal="center"/>
    </xf>
    <xf numFmtId="0" fontId="4" fillId="14" borderId="0" xfId="0" applyFont="1" applyFill="1" applyBorder="1" applyAlignment="1">
      <alignment horizontal="center"/>
    </xf>
    <xf numFmtId="0" fontId="4" fillId="14" borderId="0" xfId="0" applyFont="1" applyFill="1" applyBorder="1" applyAlignment="1">
      <alignment horizontal="left" vertical="center"/>
    </xf>
    <xf numFmtId="0" fontId="4" fillId="14" borderId="5" xfId="0" applyFont="1" applyFill="1" applyBorder="1" applyAlignment="1">
      <alignment horizontal="center"/>
    </xf>
    <xf numFmtId="0" fontId="4" fillId="14" borderId="0" xfId="0" applyFont="1" applyFill="1" applyAlignment="1">
      <alignment horizontal="left" vertical="center"/>
    </xf>
    <xf numFmtId="0" fontId="4" fillId="14" borderId="0" xfId="0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4" fillId="9" borderId="3" xfId="0" applyNumberFormat="1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1" fillId="9" borderId="0" xfId="0" applyNumberFormat="1" applyFont="1" applyFill="1" applyAlignment="1">
      <alignment horizontal="center"/>
    </xf>
    <xf numFmtId="0" fontId="4" fillId="9" borderId="0" xfId="0" applyFont="1" applyFill="1" applyAlignment="1">
      <alignment horizontal="left" vertical="center"/>
    </xf>
    <xf numFmtId="0" fontId="4" fillId="15" borderId="0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7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</cellXfs>
  <cellStyles count="3">
    <cellStyle name="Good" xfId="2" builtinId="26"/>
    <cellStyle name="Normal" xfId="0" builtinId="0"/>
    <cellStyle name="Normal 2" xfId="1" xr:uid="{770AB93D-C6C3-497A-A1E1-DE52458C9B27}"/>
  </cellStyles>
  <dxfs count="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</font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i/>
      </font>
      <alignment horizontal="center" vertical="bottom" textRotation="0" wrapText="0" indent="0" justifyLastLine="0" shrinkToFit="0" readingOrder="0"/>
    </dxf>
    <dxf>
      <font>
        <b/>
        <i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114300</xdr:rowOff>
    </xdr:to>
    <xdr:sp macro="" textlink="">
      <xdr:nvSpPr>
        <xdr:cNvPr id="2" name="avatar">
          <a:extLst>
            <a:ext uri="{FF2B5EF4-FFF2-40B4-BE49-F238E27FC236}">
              <a16:creationId xmlns:a16="http://schemas.microsoft.com/office/drawing/2014/main" id="{B3855C33-EA73-4F46-84C6-7978EE1D8E5E}"/>
            </a:ext>
          </a:extLst>
        </xdr:cNvPr>
        <xdr:cNvSpPr>
          <a:spLocks noChangeAspect="1" noChangeArrowheads="1"/>
        </xdr:cNvSpPr>
      </xdr:nvSpPr>
      <xdr:spPr bwMode="auto">
        <a:xfrm>
          <a:off x="11620500" y="45720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7AB0EE8-9694-46E8-821F-1F5CAC3DB0E4}" name="Table10" displayName="Table10" ref="A1:L1596" totalsRowShown="0" headerRowDxfId="67">
  <autoFilter ref="A1:L1596" xr:uid="{87AB0EE8-9694-46E8-821F-1F5CAC3DB0E4}"/>
  <tableColumns count="12">
    <tableColumn id="1" xr3:uid="{116D6079-8306-4DAD-ABA7-112C45A597C1}" name="Request Date" dataDxfId="66"/>
    <tableColumn id="2" xr3:uid="{3BED77DA-C101-4F1F-A4A0-67064283A634}" name="Site" dataDxfId="65"/>
    <tableColumn id="3" xr3:uid="{20FDE98A-4C28-448F-88DF-66BEC0BF2453}" name="Requester" dataDxfId="64"/>
    <tableColumn id="4" xr3:uid="{1123EBEE-A450-4589-B25E-718B1F494A46}" name="Purpose" dataDxfId="63"/>
    <tableColumn id="5" xr3:uid="{8B824B33-52F7-458C-99DF-80CA80A83B8F}" name="Need" dataDxfId="62"/>
    <tableColumn id="6" xr3:uid="{D735848F-53FA-4077-B3FC-9551B9FB783A}" name="Item Code" dataDxfId="61"/>
    <tableColumn id="7" xr3:uid="{E76500A2-C221-493A-B99C-FE5635827B06}" name="Item Name"/>
    <tableColumn id="8" xr3:uid="{1E300977-D373-4F2D-9779-03001FFD0985}" name="Unit" dataDxfId="60"/>
    <tableColumn id="9" xr3:uid="{0BBA0BA0-418A-40BC-B2B2-6F6D042E5EE2}" name="Length" dataDxfId="59"/>
    <tableColumn id="10" xr3:uid="{0D5A6E55-E301-450E-A0CC-DCD2DCCFC77B}" name="Status" dataDxfId="58"/>
    <tableColumn id="11" xr3:uid="{83DA5C54-EAB4-4835-86CE-7F283C7E5F14}" name="Item Group" dataDxfId="57"/>
    <tableColumn id="12" xr3:uid="{61D0F208-DBAB-41E7-A788-BA6A1112D640}" name="STT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F7212D-BA50-40DD-8A8F-9513B274DEDB}" name="Table11" displayName="Table11" ref="A1:U2" totalsRowShown="0" headerRowDxfId="55" dataDxfId="53" headerRowBorderDxfId="54" tableBorderDxfId="52" totalsRowBorderDxfId="51">
  <autoFilter ref="A1:U2" xr:uid="{54F7212D-BA50-40DD-8A8F-9513B274DEDB}"/>
  <tableColumns count="21">
    <tableColumn id="1" xr3:uid="{D92C710B-02C6-4161-BB14-411697E0D7DB}" name="Item Number" dataDxfId="2"/>
    <tableColumn id="2" xr3:uid="{981F95F0-CD5B-425B-98EE-7977ECB97DC3}" name="Item Name" dataDxfId="1"/>
    <tableColumn id="3" xr3:uid="{0AF8F149-3D5D-49F9-B876-104B5004B5D9}" name="UOM" dataDxfId="0"/>
    <tableColumn id="4" xr3:uid="{0DB57C83-8CB2-4A8D-8C12-EFE85DF7CC6D}" name="Item Type" dataDxfId="50">
      <calculatedColumnFormula>LEFT(A2,1)</calculatedColumnFormula>
    </tableColumn>
    <tableColumn id="5" xr3:uid="{97847551-5322-4E9F-BEB7-5C94284C5D56}" name="Item Group" dataDxfId="49">
      <calculatedColumnFormula>LEFT(A2,3)</calculatedColumnFormula>
    </tableColumn>
    <tableColumn id="6" xr3:uid="{9EDF2A57-7F57-4568-BED4-221FD41E8CC3}" name="Item Group System" dataDxfId="48">
      <calculatedColumnFormula>IFERROR(VLOOKUP(Table11[[#This Row],[Item Group]],Table24[],2,0),"")</calculatedColumnFormula>
    </tableColumn>
    <tableColumn id="7" xr3:uid="{D1EC5DDC-6867-4A29-BBD5-9773F7724418}" name="Item Model Group" dataDxfId="47">
      <calculatedColumnFormula>IFERROR(VLOOKUP(Table11[[#This Row],[Item Group]],Table24[],3,0),"")</calculatedColumnFormula>
    </tableColumn>
    <tableColumn id="8" xr3:uid="{8C1B41BB-B3D0-4D8D-8148-45854FF48751}" name="Storage Dimension Group" dataDxfId="46">
      <calculatedColumnFormula>IFERROR(VLOOKUP(Table11[[#This Row],[Item Type]],Table7[],6,0),"")</calculatedColumnFormula>
    </tableColumn>
    <tableColumn id="9" xr3:uid="{CFFB1422-2650-4FE7-8373-6E1C54EA1EAE}" name="Tracking Dimension Group" dataDxfId="45">
      <calculatedColumnFormula>IFERROR(VLOOKUP(Table11[[#This Row],[Item Type]],Table7[],2,0),"")</calculatedColumnFormula>
    </tableColumn>
    <tableColumn id="10" xr3:uid="{F26CE6E9-741B-45C8-A3DD-3596AD4F13B9}" name="Item Sales Tax Group" dataDxfId="44">
      <calculatedColumnFormula>IFERROR(VLOOKUP(Table11[[#This Row],[Item Type]],Table7[],3,0),"")</calculatedColumnFormula>
    </tableColumn>
    <tableColumn id="11" xr3:uid="{8BDDED7C-7ECC-4A0B-97F5-FD9CEE399F05}" name="Product Dimension Group" dataDxfId="43">
      <calculatedColumnFormula>IFERROR(IF(VLOOKUP(Table11[[#This Row],[Item Type]],Table7[],9,0)="", "", VLOOKUP(Table11[[#This Row],[Item Type]],Table7[],9,0)), "")</calculatedColumnFormula>
    </tableColumn>
    <tableColumn id="12" xr3:uid="{5EEF6E04-6195-444A-8E57-E0E0CDBC8FB6}" name="Product Subtype" dataDxfId="42">
      <calculatedColumnFormula>IFERROR(VLOOKUP(Table11[[#This Row],[Item Type]],Table7[],4,0),"")</calculatedColumnFormula>
    </tableColumn>
    <tableColumn id="13" xr3:uid="{54763ECD-FCA0-42B5-B66E-CE8692271B4C}" name="Product Type" dataDxfId="41">
      <calculatedColumnFormula>IFERROR(VLOOKUP(Table11[[#This Row],[Item Type]],Table7[],7,0),"")</calculatedColumnFormula>
    </tableColumn>
    <tableColumn id="14" xr3:uid="{437DB5B7-2E41-4704-AB17-46749EEA8AAC}" name="Production Type" dataDxfId="40">
      <calculatedColumnFormula>IFERROR(VLOOKUP(Table11[[#This Row],[Item Type]],Table7[],5,0),"")</calculatedColumnFormula>
    </tableColumn>
    <tableColumn id="15" xr3:uid="{11596B65-DF89-4EA0-AF0C-2FF39502D23A}" name="Variant Config" dataDxfId="39">
      <calculatedColumnFormula>IFERROR(IF(VLOOKUP(Table11[[#This Row],[Item Type]],Table7[],10,0)="", "", VLOOKUP(Table11[[#This Row],[Item Type]],Table7[],10,0)), "")</calculatedColumnFormula>
    </tableColumn>
    <tableColumn id="16" xr3:uid="{4BF13D10-FCAC-4919-A58C-3677C64A7154}" name="ISCATCHWEIGHTPRODUCT" dataDxfId="38">
      <calculatedColumnFormula>IFERROR(VLOOKUP(Table11[[#This Row],[Item Type]],Table7[],8,0),"")</calculatedColumnFormula>
    </tableColumn>
    <tableColumn id="17" xr3:uid="{901D3393-9964-4D11-8990-A41744267068}" name="ISPRODUCTKIT" dataDxfId="37">
      <calculatedColumnFormula>IFERROR(VLOOKUP(Table11[[#This Row],[Item Type]],Table7[],8,0),"")</calculatedColumnFormula>
    </tableColumn>
    <tableColumn id="18" xr3:uid="{CC9029C8-3098-4029-8FF5-5F58DF58A95F}" name="Product Line F8" dataDxfId="36">
      <calculatedColumnFormula>IFERROR(VLOOKUP(Table11[[#This Row],[Item Group]],Table24[],4,0),"")</calculatedColumnFormula>
    </tableColumn>
    <tableColumn id="19" xr3:uid="{50902AF2-8005-4FC2-A64D-D068B5335AB6}" name="Project Categories" dataDxfId="35">
      <calculatedColumnFormula>IFERROR(IF(VLOOKUP(Table11[[#This Row],[Item Type]],Table7[],11,0)="", "", VLOOKUP(Table11[[#This Row],[Item Type]],Table7[],11,0)), "")</calculatedColumnFormula>
    </tableColumn>
    <tableColumn id="20" xr3:uid="{6494BACA-D498-49BB-BF4B-BC5095030340}" name="Product Categories" dataDxfId="34">
      <calculatedColumnFormula>IFERROR(IF(VLOOKUP(Table11[[#This Row],[Item Type]],Table7[],12,0)="", "", VLOOKUP(Table11[[#This Row],[Item Type]],Table7[],12,0)), "")</calculatedColumnFormula>
    </tableColumn>
    <tableColumn id="22" xr3:uid="{BE867C0C-BC8E-4156-8D08-7A0C646491BD}" name="Product Category Name" dataDxfId="33">
      <calculatedColumnFormula>IFERROR(IF(VLOOKUP(Table11[[#This Row],[Item Group]],Table24[],5,0)="", "", VLOOKUP(Table11[[#This Row],[Item Group]],Table24[],5,0)), "")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W1:AB49" totalsRowShown="0" dataDxfId="32">
  <autoFilter ref="W1:AB49" xr:uid="{00000000-0009-0000-0100-000003000000}"/>
  <tableColumns count="6">
    <tableColumn id="3" xr3:uid="{00000000-0010-0000-0100-000003000000}" name="ItemGroup" dataDxfId="31"/>
    <tableColumn id="5" xr3:uid="{5E376BD2-1094-49A1-B1AF-683F680BD2EC}" name="OldItemGroup" dataDxfId="30"/>
    <tableColumn id="1" xr3:uid="{00000000-0010-0000-0100-000001000000}" name="ItemModelGroup" dataDxfId="29"/>
    <tableColumn id="4" xr3:uid="{70EE4B42-44CC-41ED-9B33-64351570B708}" name="ProductLineF8" dataDxfId="28"/>
    <tableColumn id="2" xr3:uid="{A245AB93-C199-41EC-81D3-629FE397BE38}" name="ProductCategory" dataDxfId="27"/>
    <tableColumn id="6" xr3:uid="{38D029B7-5AD8-43F4-9E33-DA7CF800F716}" name="Loại (quy tắc mới)" dataDxfId="2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T1:U42" totalsRowShown="0">
  <autoFilter ref="T1:U42" xr:uid="{00000000-0009-0000-0100-000004000000}"/>
  <tableColumns count="2">
    <tableColumn id="1" xr3:uid="{00000000-0010-0000-0200-000001000000}" name="UOMcode"/>
    <tableColumn id="2" xr3:uid="{00000000-0010-0000-0200-000002000000}" name="UOM 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D1:AE3" totalsRowShown="0">
  <autoFilter ref="AD1:AE3" xr:uid="{00000000-0009-0000-0100-000002000000}"/>
  <tableColumns count="2">
    <tableColumn id="1" xr3:uid="{00000000-0010-0000-0300-000001000000}" name="Storage Group"/>
    <tableColumn id="2" xr3:uid="{00000000-0010-0000-0300-000002000000}" name="Storage Group Numb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G1:AH7" totalsRowShown="0">
  <autoFilter ref="AG1:AH7" xr:uid="{00000000-0009-0000-0100-000005000000}"/>
  <tableColumns count="2">
    <tableColumn id="1" xr3:uid="{00000000-0010-0000-0400-000001000000}" name="Traking Group"/>
    <tableColumn id="2" xr3:uid="{00000000-0010-0000-0400-000002000000}" name="Tracking Group Numbe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A7C9B9-B9F3-4F38-822D-FB3B493E4EB8}" name="Table6" displayName="Table6" ref="A2:B7" totalsRowShown="0" headerRowDxfId="25" headerRowBorderDxfId="24" tableBorderDxfId="23">
  <autoFilter ref="A2:B7" xr:uid="{75574C3B-4F72-49A2-BDA1-2B08CD30D01E}"/>
  <tableColumns count="2">
    <tableColumn id="1" xr3:uid="{66B28106-E7D9-4E2D-9329-E573FF61B439}" name="Site" dataDxfId="22"/>
    <tableColumn id="2" xr3:uid="{542D6F17-2CD8-4DB9-9AFD-0C821499032B}" name="sitecode" dataDxfId="21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67004B5-ADD7-4EDE-B9E3-717CEBBF4D7E}" name="Table7" displayName="Table7" ref="D2:O9" totalsRowShown="0" headerRowDxfId="20" headerRowBorderDxfId="19" tableBorderDxfId="18" totalsRowBorderDxfId="17">
  <autoFilter ref="D2:O9" xr:uid="{10AF1453-8A01-4562-835E-C4592D549115}"/>
  <tableColumns count="12">
    <tableColumn id="2" xr3:uid="{8F979C0E-8A83-4148-8955-EC08053C9C57}" name="Typecode" dataDxfId="16"/>
    <tableColumn id="4" xr3:uid="{435524DC-909E-4AA5-8BFE-BA94F5A11E9A}" name="TrackingDimension"/>
    <tableColumn id="5" xr3:uid="{3F2F0A51-DB7E-4FAA-A32F-D4D159DB7CB2}" name="SalesTaxGroup"/>
    <tableColumn id="6" xr3:uid="{B3BEB288-3117-43D6-9FBA-578E5ADD95C1}" name="ProductSubtype"/>
    <tableColumn id="3" xr3:uid="{ED70D840-2D4D-4BD9-91AC-D3646C0512D0}" name="ProductionType"/>
    <tableColumn id="1" xr3:uid="{A0889C8B-885D-4484-8DD0-F687B5EE7217}" name="StorageDimesion"/>
    <tableColumn id="7" xr3:uid="{2D630F7A-9684-4585-A09E-9359CD3C0625}" name="ProductType"/>
    <tableColumn id="8" xr3:uid="{D38D26E7-1B50-44F4-9A5B-0F03FAA54414}" name="IS"/>
    <tableColumn id="9" xr3:uid="{40DFC2ED-2406-42F0-AD84-D58C87FCE16B}" name="ProductDimension"/>
    <tableColumn id="10" xr3:uid="{C18F030D-EA5A-48FB-BC0D-3DBF07AE5E8D}" name="VariantConfig"/>
    <tableColumn id="11" xr3:uid="{13BA8FF5-3274-48EB-A233-8398BCF9EC45}" name="ProjectCategoryID"/>
    <tableColumn id="12" xr3:uid="{7C1C0093-3BB4-4BD5-96C6-87D4B7A4DEEF}" name="Proc_Cat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3BC1B17-BA1D-4825-864E-C47280DEBF77}" name="Table8" displayName="Table8" ref="AJ2:AP19" totalsRowShown="0" headerRowDxfId="15">
  <autoFilter ref="AJ2:AP19" xr:uid="{E3BC1B17-BA1D-4825-864E-C47280DEBF77}"/>
  <tableColumns count="7">
    <tableColumn id="1" xr3:uid="{B14D19BA-2E19-4AF2-B8B0-7469BF250B95}" name="Nguyên vật liệu" dataDxfId="14"/>
    <tableColumn id="2" xr3:uid="{050D3F97-71A6-4C6F-BB94-8A48D06C1679}" name="Bán thành phẩm"/>
    <tableColumn id="3" xr3:uid="{55F74D00-87D3-4A23-9D58-B181AC1BC3FE}" name="Thành phẩm"/>
    <tableColumn id="4" xr3:uid="{D7886A83-5645-46D5-994E-CDD59DDAAA8D}" name="Hàng hóa"/>
    <tableColumn id="5" xr3:uid="{9D98B4F8-A5E5-46AA-839C-EDE42DE881E5}" name="Vật tư phụ tùng"/>
    <tableColumn id="6" xr3:uid="{79F348C3-3B55-4BAC-894C-1DE29C89A9E2}" name="Công cụ dụng cụ"/>
    <tableColumn id="7" xr3:uid="{7714DFCB-ADB8-4684-AFF1-E248747FF410}" name="Tài sản cố định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3129665-5407-4CA7-BACE-C6DA81F786F8}" name="Table513" displayName="Table513" ref="H14:I255" totalsRowShown="0">
  <autoFilter ref="H14:I255" xr:uid="{C3129665-5407-4CA7-BACE-C6DA81F786F8}"/>
  <tableColumns count="2">
    <tableColumn id="1" xr3:uid="{05EEA317-5835-4A39-ABF0-6BD6C82080C7}" name="Tên Quốc gia/ Vùng lãnh thổ"/>
    <tableColumn id="2" xr3:uid="{416DC77E-9F98-4926-A587-6CCA61070879}" name="Tên viết tắ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2B96774-B2B2-425F-B396-351532600C5C}" name="Table210" displayName="Table210" ref="K14:M52" totalsRowShown="0" headerRowDxfId="13" tableBorderDxfId="12">
  <autoFilter ref="K14:M52" xr:uid="{22B96774-B2B2-425F-B396-351532600C5C}"/>
  <tableColumns count="3">
    <tableColumn id="1" xr3:uid="{7A7FE53C-F896-4B83-ACD0-A5AEB018C6C7}" name="IG Mới" dataDxfId="11"/>
    <tableColumn id="2" xr3:uid="{7B983B16-D73D-426F-8A61-37FA33EB0520}" name="IG Cũ" dataDxfId="10"/>
    <tableColumn id="3" xr3:uid="{700FDEBD-FFED-42DF-A8DA-9E7C8C0F81B4}" name="Tên gọi (cũ)" dataDxfId="9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AC6CD0-1A40-4B89-AEA4-B5681D8D45F9}" name="Table52" displayName="Table52" ref="E1:I56" totalsRowShown="0">
  <autoFilter ref="E1:I56" xr:uid="{0F940D49-D5E1-48C9-B7E0-314C7EBA1833}"/>
  <tableColumns count="5">
    <tableColumn id="1" xr3:uid="{72B37802-F77D-44DE-8335-F131315181D7}" name="Level 1" dataDxfId="6"/>
    <tableColumn id="2" xr3:uid="{3105747D-4864-49E6-9BA1-F4479680E030}" name="Description" dataDxfId="5"/>
    <tableColumn id="3" xr3:uid="{4FBCB0B7-43D2-4401-8D8D-C8BCB1A401E5}" name="Level2" dataDxfId="4"/>
    <tableColumn id="4" xr3:uid="{65F8D777-5B11-4D1C-9AA1-799025FB89F1}" name="Name" dataDxfId="3"/>
    <tableColumn id="5" xr3:uid="{F47F2EB2-1FFB-4122-9D39-B510E74991D2}" name="Column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1F07-BF71-471E-ABF7-33BBBF544D0A}">
  <sheetPr>
    <tabColor theme="5" tint="0.59999389629810485"/>
  </sheetPr>
  <dimension ref="A1:L1596"/>
  <sheetViews>
    <sheetView workbookViewId="0">
      <pane ySplit="1" topLeftCell="A1565" activePane="bottomLeft" state="frozen"/>
      <selection pane="bottomLeft" activeCell="F1596" sqref="F1596:H1596"/>
    </sheetView>
  </sheetViews>
  <sheetFormatPr defaultRowHeight="15" x14ac:dyDescent="0.25"/>
  <cols>
    <col min="1" max="1" width="17.140625" style="21" customWidth="1"/>
    <col min="2" max="2" width="11.85546875" style="22" customWidth="1"/>
    <col min="3" max="3" width="15.42578125" style="22" customWidth="1"/>
    <col min="4" max="4" width="13" style="22" customWidth="1"/>
    <col min="5" max="5" width="11.140625" style="22" customWidth="1"/>
    <col min="6" max="6" width="16.42578125" style="24" customWidth="1"/>
    <col min="7" max="7" width="68.140625" bestFit="1" customWidth="1"/>
    <col min="8" max="8" width="10.85546875" style="22" customWidth="1"/>
    <col min="9" max="9" width="9.28515625" style="22" bestFit="1" customWidth="1"/>
    <col min="10" max="10" width="10.42578125" style="22" customWidth="1"/>
    <col min="11" max="11" width="13.42578125" style="27" bestFit="1" customWidth="1"/>
    <col min="12" max="12" width="9.140625" style="26"/>
  </cols>
  <sheetData>
    <row r="1" spans="1:12" s="23" customFormat="1" x14ac:dyDescent="0.25">
      <c r="A1" s="21" t="s">
        <v>0</v>
      </c>
      <c r="B1" s="22" t="s">
        <v>45</v>
      </c>
      <c r="C1" s="22" t="s">
        <v>1</v>
      </c>
      <c r="D1" s="22" t="s">
        <v>2</v>
      </c>
      <c r="E1" s="22" t="s">
        <v>384</v>
      </c>
      <c r="F1" s="24" t="s">
        <v>442</v>
      </c>
      <c r="G1" s="23" t="s">
        <v>3</v>
      </c>
      <c r="H1" s="22" t="s">
        <v>424</v>
      </c>
      <c r="I1" s="22" t="s">
        <v>386</v>
      </c>
      <c r="J1" s="22" t="s">
        <v>385</v>
      </c>
      <c r="K1" s="27" t="s">
        <v>8</v>
      </c>
      <c r="L1" s="26" t="s">
        <v>455</v>
      </c>
    </row>
    <row r="2" spans="1:12" x14ac:dyDescent="0.25">
      <c r="F2" s="25">
        <v>200000001</v>
      </c>
      <c r="G2" t="s">
        <v>994</v>
      </c>
      <c r="K2" s="28">
        <v>200</v>
      </c>
      <c r="L2" s="26">
        <v>1</v>
      </c>
    </row>
    <row r="3" spans="1:12" x14ac:dyDescent="0.25">
      <c r="F3" s="25">
        <v>200000002</v>
      </c>
      <c r="G3" t="s">
        <v>995</v>
      </c>
      <c r="K3" s="28">
        <v>200</v>
      </c>
      <c r="L3" s="26">
        <v>2</v>
      </c>
    </row>
    <row r="4" spans="1:12" x14ac:dyDescent="0.25">
      <c r="F4" s="25">
        <v>200000003</v>
      </c>
      <c r="G4" t="s">
        <v>996</v>
      </c>
      <c r="K4" s="28">
        <v>200</v>
      </c>
      <c r="L4" s="26">
        <v>3</v>
      </c>
    </row>
    <row r="5" spans="1:12" x14ac:dyDescent="0.25">
      <c r="F5" s="25">
        <v>230000001</v>
      </c>
      <c r="G5" t="s">
        <v>997</v>
      </c>
      <c r="K5" s="28">
        <v>230</v>
      </c>
      <c r="L5" s="26">
        <v>1</v>
      </c>
    </row>
    <row r="6" spans="1:12" x14ac:dyDescent="0.25">
      <c r="F6" s="25">
        <v>308400858</v>
      </c>
      <c r="G6" t="s">
        <v>998</v>
      </c>
      <c r="L6" s="26" t="s">
        <v>456</v>
      </c>
    </row>
    <row r="7" spans="1:12" x14ac:dyDescent="0.25">
      <c r="F7" s="25">
        <v>106000001</v>
      </c>
      <c r="G7" t="s">
        <v>999</v>
      </c>
      <c r="H7" s="22" t="s">
        <v>27</v>
      </c>
      <c r="K7" s="28">
        <v>106</v>
      </c>
      <c r="L7" s="26">
        <v>1</v>
      </c>
    </row>
    <row r="8" spans="1:12" x14ac:dyDescent="0.25">
      <c r="F8" s="25">
        <v>107000001</v>
      </c>
      <c r="G8" t="s">
        <v>1000</v>
      </c>
      <c r="H8" s="22" t="s">
        <v>101</v>
      </c>
      <c r="K8" s="28">
        <v>107</v>
      </c>
      <c r="L8" s="26">
        <v>1</v>
      </c>
    </row>
    <row r="9" spans="1:12" x14ac:dyDescent="0.25">
      <c r="F9" s="25">
        <v>107000002</v>
      </c>
      <c r="G9" t="s">
        <v>1001</v>
      </c>
      <c r="H9" s="22" t="s">
        <v>91</v>
      </c>
      <c r="K9" s="28">
        <v>107</v>
      </c>
      <c r="L9" s="26">
        <v>2</v>
      </c>
    </row>
    <row r="10" spans="1:12" x14ac:dyDescent="0.25">
      <c r="F10" s="25">
        <v>107000003</v>
      </c>
      <c r="G10" t="s">
        <v>1002</v>
      </c>
      <c r="H10" s="22" t="s">
        <v>91</v>
      </c>
      <c r="K10" s="28">
        <v>107</v>
      </c>
      <c r="L10" s="26">
        <v>3</v>
      </c>
    </row>
    <row r="11" spans="1:12" x14ac:dyDescent="0.25">
      <c r="F11" s="25">
        <v>107000004</v>
      </c>
      <c r="G11" t="s">
        <v>1003</v>
      </c>
      <c r="H11" s="22" t="s">
        <v>91</v>
      </c>
      <c r="K11" s="28">
        <v>107</v>
      </c>
      <c r="L11" s="26">
        <v>4</v>
      </c>
    </row>
    <row r="12" spans="1:12" x14ac:dyDescent="0.25">
      <c r="F12" s="25">
        <v>107000005</v>
      </c>
      <c r="G12" t="s">
        <v>1004</v>
      </c>
      <c r="H12" s="22" t="s">
        <v>101</v>
      </c>
      <c r="K12" s="28">
        <v>107</v>
      </c>
      <c r="L12" s="26">
        <v>5</v>
      </c>
    </row>
    <row r="13" spans="1:12" x14ac:dyDescent="0.25">
      <c r="F13" s="25">
        <v>203000001</v>
      </c>
      <c r="G13" t="s">
        <v>1005</v>
      </c>
      <c r="H13" s="22" t="s">
        <v>91</v>
      </c>
      <c r="K13" s="28">
        <v>203</v>
      </c>
      <c r="L13" s="26">
        <v>1</v>
      </c>
    </row>
    <row r="14" spans="1:12" x14ac:dyDescent="0.25">
      <c r="F14" s="25">
        <v>308400859</v>
      </c>
      <c r="G14" t="s">
        <v>1006</v>
      </c>
      <c r="H14" s="22" t="s">
        <v>26</v>
      </c>
      <c r="L14" s="26" t="s">
        <v>456</v>
      </c>
    </row>
    <row r="15" spans="1:12" x14ac:dyDescent="0.25">
      <c r="F15" s="25">
        <v>308400860</v>
      </c>
      <c r="G15" t="s">
        <v>1007</v>
      </c>
      <c r="H15" s="22" t="s">
        <v>26</v>
      </c>
      <c r="L15" s="26" t="s">
        <v>456</v>
      </c>
    </row>
    <row r="16" spans="1:12" x14ac:dyDescent="0.25">
      <c r="F16" s="25">
        <v>308400861</v>
      </c>
      <c r="G16" t="s">
        <v>1008</v>
      </c>
      <c r="H16" s="22" t="s">
        <v>26</v>
      </c>
      <c r="L16" s="26" t="s">
        <v>456</v>
      </c>
    </row>
    <row r="17" spans="6:12" x14ac:dyDescent="0.25">
      <c r="F17" s="25">
        <v>308400862</v>
      </c>
      <c r="G17" t="s">
        <v>1009</v>
      </c>
      <c r="H17" s="22" t="s">
        <v>26</v>
      </c>
      <c r="L17" s="26" t="s">
        <v>456</v>
      </c>
    </row>
    <row r="18" spans="6:12" x14ac:dyDescent="0.25">
      <c r="F18" s="25">
        <v>308400863</v>
      </c>
      <c r="G18" t="s">
        <v>1010</v>
      </c>
      <c r="H18" s="22" t="s">
        <v>26</v>
      </c>
      <c r="L18" s="26" t="s">
        <v>456</v>
      </c>
    </row>
    <row r="19" spans="6:12" x14ac:dyDescent="0.25">
      <c r="F19" s="25">
        <v>308400864</v>
      </c>
      <c r="G19" t="s">
        <v>1011</v>
      </c>
      <c r="H19" s="22" t="s">
        <v>26</v>
      </c>
      <c r="L19" s="26" t="s">
        <v>456</v>
      </c>
    </row>
    <row r="20" spans="6:12" x14ac:dyDescent="0.25">
      <c r="F20" s="25">
        <v>308400865</v>
      </c>
      <c r="G20" t="s">
        <v>1012</v>
      </c>
      <c r="H20" s="22" t="s">
        <v>26</v>
      </c>
      <c r="L20" s="26" t="s">
        <v>456</v>
      </c>
    </row>
    <row r="21" spans="6:12" x14ac:dyDescent="0.25">
      <c r="F21" s="25">
        <v>308400866</v>
      </c>
      <c r="G21" t="s">
        <v>1013</v>
      </c>
      <c r="H21" s="22" t="s">
        <v>26</v>
      </c>
      <c r="L21" s="26" t="s">
        <v>456</v>
      </c>
    </row>
    <row r="22" spans="6:12" x14ac:dyDescent="0.25">
      <c r="F22" s="25">
        <v>308400867</v>
      </c>
      <c r="G22" t="s">
        <v>1014</v>
      </c>
      <c r="H22" s="22" t="s">
        <v>26</v>
      </c>
      <c r="L22" s="26" t="s">
        <v>456</v>
      </c>
    </row>
    <row r="23" spans="6:12" x14ac:dyDescent="0.25">
      <c r="F23" s="25">
        <v>308400868</v>
      </c>
      <c r="G23" t="s">
        <v>1015</v>
      </c>
      <c r="H23" s="22" t="s">
        <v>26</v>
      </c>
      <c r="L23" s="26" t="s">
        <v>456</v>
      </c>
    </row>
    <row r="24" spans="6:12" x14ac:dyDescent="0.25">
      <c r="F24" s="25">
        <v>308400869</v>
      </c>
      <c r="G24" t="s">
        <v>1016</v>
      </c>
      <c r="H24" s="22" t="s">
        <v>26</v>
      </c>
      <c r="L24" s="26" t="s">
        <v>456</v>
      </c>
    </row>
    <row r="25" spans="6:12" x14ac:dyDescent="0.25">
      <c r="F25" s="25">
        <v>308400870</v>
      </c>
      <c r="G25" t="s">
        <v>1017</v>
      </c>
      <c r="H25" s="22" t="s">
        <v>26</v>
      </c>
      <c r="L25" s="26" t="s">
        <v>456</v>
      </c>
    </row>
    <row r="26" spans="6:12" x14ac:dyDescent="0.25">
      <c r="F26" s="25">
        <v>308400871</v>
      </c>
      <c r="G26" t="s">
        <v>1018</v>
      </c>
      <c r="H26" s="22" t="s">
        <v>26</v>
      </c>
      <c r="L26" s="26" t="s">
        <v>456</v>
      </c>
    </row>
    <row r="27" spans="6:12" x14ac:dyDescent="0.25">
      <c r="F27" s="25">
        <v>308400872</v>
      </c>
      <c r="G27" t="s">
        <v>1019</v>
      </c>
      <c r="H27" s="22" t="s">
        <v>26</v>
      </c>
      <c r="L27" s="26" t="s">
        <v>456</v>
      </c>
    </row>
    <row r="28" spans="6:12" x14ac:dyDescent="0.25">
      <c r="F28" s="25">
        <v>107000006</v>
      </c>
      <c r="G28" t="s">
        <v>1020</v>
      </c>
      <c r="H28" s="22" t="s">
        <v>101</v>
      </c>
      <c r="K28" s="28">
        <v>107</v>
      </c>
      <c r="L28" s="26">
        <v>6</v>
      </c>
    </row>
    <row r="29" spans="6:12" x14ac:dyDescent="0.25">
      <c r="F29" s="25">
        <v>107000007</v>
      </c>
      <c r="G29" t="s">
        <v>1021</v>
      </c>
      <c r="H29" s="22" t="s">
        <v>101</v>
      </c>
      <c r="K29" s="28">
        <v>107</v>
      </c>
      <c r="L29" s="26">
        <v>7</v>
      </c>
    </row>
    <row r="30" spans="6:12" x14ac:dyDescent="0.25">
      <c r="F30" s="25">
        <v>107000008</v>
      </c>
      <c r="G30" t="s">
        <v>1022</v>
      </c>
      <c r="H30" s="22" t="s">
        <v>101</v>
      </c>
      <c r="K30" s="28">
        <v>107</v>
      </c>
      <c r="L30" s="26">
        <v>8</v>
      </c>
    </row>
    <row r="31" spans="6:12" x14ac:dyDescent="0.25">
      <c r="F31" s="25">
        <v>107000009</v>
      </c>
      <c r="G31" t="s">
        <v>1023</v>
      </c>
      <c r="H31" s="22" t="s">
        <v>101</v>
      </c>
      <c r="K31" s="28">
        <v>107</v>
      </c>
      <c r="L31" s="26">
        <v>9</v>
      </c>
    </row>
    <row r="32" spans="6:12" x14ac:dyDescent="0.25">
      <c r="F32" s="25">
        <v>107000010</v>
      </c>
      <c r="G32" t="s">
        <v>1024</v>
      </c>
      <c r="H32" s="22" t="s">
        <v>101</v>
      </c>
      <c r="K32" s="28">
        <v>107</v>
      </c>
      <c r="L32" s="26">
        <v>10</v>
      </c>
    </row>
    <row r="33" spans="6:12" x14ac:dyDescent="0.25">
      <c r="F33" s="25">
        <v>107000011</v>
      </c>
      <c r="G33" t="s">
        <v>1025</v>
      </c>
      <c r="H33" s="22" t="s">
        <v>101</v>
      </c>
      <c r="K33" s="28">
        <v>107</v>
      </c>
      <c r="L33" s="26">
        <v>11</v>
      </c>
    </row>
    <row r="34" spans="6:12" x14ac:dyDescent="0.25">
      <c r="F34" s="25">
        <v>107000012</v>
      </c>
      <c r="G34" t="s">
        <v>1026</v>
      </c>
      <c r="H34" s="22" t="s">
        <v>101</v>
      </c>
      <c r="K34" s="28">
        <v>107</v>
      </c>
      <c r="L34" s="26">
        <v>12</v>
      </c>
    </row>
    <row r="35" spans="6:12" x14ac:dyDescent="0.25">
      <c r="F35" s="25">
        <v>107000013</v>
      </c>
      <c r="G35" t="s">
        <v>1027</v>
      </c>
      <c r="H35" s="22" t="s">
        <v>91</v>
      </c>
      <c r="K35" s="28">
        <v>107</v>
      </c>
      <c r="L35" s="26">
        <v>13</v>
      </c>
    </row>
    <row r="36" spans="6:12" x14ac:dyDescent="0.25">
      <c r="F36" s="25">
        <v>107000014</v>
      </c>
      <c r="G36" t="s">
        <v>1028</v>
      </c>
      <c r="H36" s="22" t="s">
        <v>101</v>
      </c>
      <c r="K36" s="28">
        <v>107</v>
      </c>
      <c r="L36" s="26">
        <v>14</v>
      </c>
    </row>
    <row r="37" spans="6:12" x14ac:dyDescent="0.25">
      <c r="F37" s="25">
        <v>107000015</v>
      </c>
      <c r="G37" t="s">
        <v>1029</v>
      </c>
      <c r="H37" s="22" t="s">
        <v>101</v>
      </c>
      <c r="K37" s="28">
        <v>107</v>
      </c>
      <c r="L37" s="26">
        <v>15</v>
      </c>
    </row>
    <row r="38" spans="6:12" x14ac:dyDescent="0.25">
      <c r="F38" s="25">
        <v>107000016</v>
      </c>
      <c r="G38" t="s">
        <v>1030</v>
      </c>
      <c r="H38" s="22" t="s">
        <v>101</v>
      </c>
      <c r="K38" s="28">
        <v>107</v>
      </c>
      <c r="L38" s="26">
        <v>16</v>
      </c>
    </row>
    <row r="39" spans="6:12" x14ac:dyDescent="0.25">
      <c r="F39" s="25">
        <v>107000017</v>
      </c>
      <c r="G39" t="s">
        <v>1031</v>
      </c>
      <c r="H39" s="22" t="s">
        <v>91</v>
      </c>
      <c r="K39" s="28">
        <v>107</v>
      </c>
      <c r="L39" s="26">
        <v>17</v>
      </c>
    </row>
    <row r="40" spans="6:12" x14ac:dyDescent="0.25">
      <c r="F40" s="25">
        <v>107000018</v>
      </c>
      <c r="G40" t="s">
        <v>1032</v>
      </c>
      <c r="H40" s="22" t="s">
        <v>101</v>
      </c>
      <c r="K40" s="28">
        <v>107</v>
      </c>
      <c r="L40" s="26">
        <v>18</v>
      </c>
    </row>
    <row r="41" spans="6:12" x14ac:dyDescent="0.25">
      <c r="F41" s="25">
        <v>107000019</v>
      </c>
      <c r="G41" t="s">
        <v>1033</v>
      </c>
      <c r="H41" s="22" t="s">
        <v>101</v>
      </c>
      <c r="K41" s="28">
        <v>107</v>
      </c>
      <c r="L41" s="26">
        <v>19</v>
      </c>
    </row>
    <row r="42" spans="6:12" x14ac:dyDescent="0.25">
      <c r="F42" s="25">
        <v>107000020</v>
      </c>
      <c r="G42" t="s">
        <v>1034</v>
      </c>
      <c r="H42" s="22" t="s">
        <v>101</v>
      </c>
      <c r="K42" s="28">
        <v>107</v>
      </c>
      <c r="L42" s="26">
        <v>20</v>
      </c>
    </row>
    <row r="43" spans="6:12" x14ac:dyDescent="0.25">
      <c r="F43" s="25">
        <v>107000021</v>
      </c>
      <c r="G43" t="s">
        <v>1035</v>
      </c>
      <c r="H43" s="22" t="s">
        <v>101</v>
      </c>
      <c r="K43" s="28">
        <v>107</v>
      </c>
      <c r="L43" s="26">
        <v>21</v>
      </c>
    </row>
    <row r="44" spans="6:12" x14ac:dyDescent="0.25">
      <c r="F44" s="25">
        <v>107000022</v>
      </c>
      <c r="G44" t="s">
        <v>1036</v>
      </c>
      <c r="H44" s="22" t="s">
        <v>101</v>
      </c>
      <c r="K44" s="28">
        <v>107</v>
      </c>
      <c r="L44" s="26">
        <v>22</v>
      </c>
    </row>
    <row r="45" spans="6:12" x14ac:dyDescent="0.25">
      <c r="F45" s="25">
        <v>107000023</v>
      </c>
      <c r="G45" t="s">
        <v>1037</v>
      </c>
      <c r="H45" s="22" t="s">
        <v>101</v>
      </c>
      <c r="K45" s="28">
        <v>107</v>
      </c>
      <c r="L45" s="26">
        <v>23</v>
      </c>
    </row>
    <row r="46" spans="6:12" x14ac:dyDescent="0.25">
      <c r="F46" s="25">
        <v>107000024</v>
      </c>
      <c r="G46" t="s">
        <v>1038</v>
      </c>
      <c r="H46" s="22" t="s">
        <v>101</v>
      </c>
      <c r="K46" s="28">
        <v>107</v>
      </c>
      <c r="L46" s="26">
        <v>24</v>
      </c>
    </row>
    <row r="47" spans="6:12" x14ac:dyDescent="0.25">
      <c r="F47" s="25">
        <v>107000025</v>
      </c>
      <c r="G47" t="s">
        <v>1039</v>
      </c>
      <c r="H47" s="22" t="s">
        <v>101</v>
      </c>
      <c r="K47" s="28">
        <v>107</v>
      </c>
      <c r="L47" s="26">
        <v>25</v>
      </c>
    </row>
    <row r="48" spans="6:12" x14ac:dyDescent="0.25">
      <c r="F48" s="25">
        <v>107000026</v>
      </c>
      <c r="G48" t="s">
        <v>1040</v>
      </c>
      <c r="H48" s="22" t="s">
        <v>101</v>
      </c>
      <c r="K48" s="28">
        <v>107</v>
      </c>
      <c r="L48" s="26">
        <v>26</v>
      </c>
    </row>
    <row r="49" spans="6:12" x14ac:dyDescent="0.25">
      <c r="F49" s="25">
        <v>107000027</v>
      </c>
      <c r="G49" t="s">
        <v>1041</v>
      </c>
      <c r="H49" s="22" t="s">
        <v>101</v>
      </c>
      <c r="K49" s="28">
        <v>107</v>
      </c>
      <c r="L49" s="26">
        <v>27</v>
      </c>
    </row>
    <row r="50" spans="6:12" x14ac:dyDescent="0.25">
      <c r="F50" s="25">
        <v>107000028</v>
      </c>
      <c r="G50" t="s">
        <v>1042</v>
      </c>
      <c r="H50" s="22" t="s">
        <v>101</v>
      </c>
      <c r="K50" s="28">
        <v>107</v>
      </c>
      <c r="L50" s="26">
        <v>28</v>
      </c>
    </row>
    <row r="51" spans="6:12" x14ac:dyDescent="0.25">
      <c r="F51" s="25">
        <v>107000029</v>
      </c>
      <c r="G51" t="s">
        <v>1043</v>
      </c>
      <c r="H51" s="22" t="s">
        <v>101</v>
      </c>
      <c r="K51" s="28">
        <v>107</v>
      </c>
      <c r="L51" s="26">
        <v>29</v>
      </c>
    </row>
    <row r="52" spans="6:12" x14ac:dyDescent="0.25">
      <c r="F52" s="25">
        <v>107000030</v>
      </c>
      <c r="G52" t="s">
        <v>1044</v>
      </c>
      <c r="H52" s="22" t="s">
        <v>101</v>
      </c>
      <c r="K52" s="28">
        <v>107</v>
      </c>
      <c r="L52" s="26">
        <v>30</v>
      </c>
    </row>
    <row r="53" spans="6:12" x14ac:dyDescent="0.25">
      <c r="F53" s="25">
        <v>107000031</v>
      </c>
      <c r="G53" t="s">
        <v>1045</v>
      </c>
      <c r="H53" s="22" t="s">
        <v>101</v>
      </c>
      <c r="K53" s="28">
        <v>107</v>
      </c>
      <c r="L53" s="26">
        <v>31</v>
      </c>
    </row>
    <row r="54" spans="6:12" x14ac:dyDescent="0.25">
      <c r="F54" s="25">
        <v>107000032</v>
      </c>
      <c r="G54" t="s">
        <v>1046</v>
      </c>
      <c r="H54" s="22" t="s">
        <v>101</v>
      </c>
      <c r="K54" s="28">
        <v>107</v>
      </c>
      <c r="L54" s="26">
        <v>32</v>
      </c>
    </row>
    <row r="55" spans="6:12" x14ac:dyDescent="0.25">
      <c r="F55" s="25">
        <v>107000033</v>
      </c>
      <c r="G55" t="s">
        <v>1047</v>
      </c>
      <c r="H55" s="22" t="s">
        <v>101</v>
      </c>
      <c r="K55" s="28">
        <v>107</v>
      </c>
      <c r="L55" s="26">
        <v>33</v>
      </c>
    </row>
    <row r="56" spans="6:12" x14ac:dyDescent="0.25">
      <c r="F56" s="25">
        <v>107000034</v>
      </c>
      <c r="G56" t="s">
        <v>1048</v>
      </c>
      <c r="H56" s="22" t="s">
        <v>101</v>
      </c>
      <c r="K56" s="28">
        <v>107</v>
      </c>
      <c r="L56" s="26">
        <v>34</v>
      </c>
    </row>
    <row r="57" spans="6:12" x14ac:dyDescent="0.25">
      <c r="F57" s="25">
        <v>107000035</v>
      </c>
      <c r="G57" t="s">
        <v>1049</v>
      </c>
      <c r="H57" s="22" t="s">
        <v>101</v>
      </c>
      <c r="K57" s="28">
        <v>107</v>
      </c>
      <c r="L57" s="26">
        <v>35</v>
      </c>
    </row>
    <row r="58" spans="6:12" x14ac:dyDescent="0.25">
      <c r="F58" s="25">
        <v>107000036</v>
      </c>
      <c r="G58" t="s">
        <v>1050</v>
      </c>
      <c r="H58" s="22" t="s">
        <v>101</v>
      </c>
      <c r="K58" s="28">
        <v>107</v>
      </c>
      <c r="L58" s="26">
        <v>36</v>
      </c>
    </row>
    <row r="59" spans="6:12" x14ac:dyDescent="0.25">
      <c r="F59" s="25">
        <v>107000037</v>
      </c>
      <c r="G59" t="s">
        <v>1051</v>
      </c>
      <c r="H59" s="22" t="s">
        <v>101</v>
      </c>
      <c r="K59" s="28">
        <v>107</v>
      </c>
      <c r="L59" s="26">
        <v>37</v>
      </c>
    </row>
    <row r="60" spans="6:12" x14ac:dyDescent="0.25">
      <c r="F60" s="25">
        <v>107000038</v>
      </c>
      <c r="G60" t="s">
        <v>1052</v>
      </c>
      <c r="H60" s="22" t="s">
        <v>101</v>
      </c>
      <c r="K60" s="28">
        <v>107</v>
      </c>
      <c r="L60" s="26">
        <v>38</v>
      </c>
    </row>
    <row r="61" spans="6:12" x14ac:dyDescent="0.25">
      <c r="F61" s="25">
        <v>107000039</v>
      </c>
      <c r="G61" t="s">
        <v>1053</v>
      </c>
      <c r="H61" s="22" t="s">
        <v>101</v>
      </c>
      <c r="K61" s="28">
        <v>107</v>
      </c>
      <c r="L61" s="26">
        <v>39</v>
      </c>
    </row>
    <row r="62" spans="6:12" x14ac:dyDescent="0.25">
      <c r="F62" s="25">
        <v>107000040</v>
      </c>
      <c r="G62" t="s">
        <v>1054</v>
      </c>
      <c r="H62" s="22" t="s">
        <v>101</v>
      </c>
      <c r="K62" s="28">
        <v>107</v>
      </c>
      <c r="L62" s="26">
        <v>40</v>
      </c>
    </row>
    <row r="63" spans="6:12" x14ac:dyDescent="0.25">
      <c r="F63" s="25">
        <v>107000041</v>
      </c>
      <c r="G63" t="s">
        <v>1055</v>
      </c>
      <c r="H63" s="22" t="s">
        <v>101</v>
      </c>
      <c r="K63" s="28">
        <v>107</v>
      </c>
      <c r="L63" s="26">
        <v>41</v>
      </c>
    </row>
    <row r="64" spans="6:12" x14ac:dyDescent="0.25">
      <c r="F64" s="25">
        <v>107000042</v>
      </c>
      <c r="G64" t="s">
        <v>1056</v>
      </c>
      <c r="H64" s="22" t="s">
        <v>101</v>
      </c>
      <c r="K64" s="28">
        <v>107</v>
      </c>
      <c r="L64" s="26">
        <v>42</v>
      </c>
    </row>
    <row r="65" spans="6:12" x14ac:dyDescent="0.25">
      <c r="F65" s="25">
        <v>107000043</v>
      </c>
      <c r="G65" t="s">
        <v>1057</v>
      </c>
      <c r="H65" s="22" t="s">
        <v>101</v>
      </c>
      <c r="K65" s="28">
        <v>107</v>
      </c>
      <c r="L65" s="26">
        <v>43</v>
      </c>
    </row>
    <row r="66" spans="6:12" x14ac:dyDescent="0.25">
      <c r="F66" s="25">
        <v>107000044</v>
      </c>
      <c r="G66" t="s">
        <v>1058</v>
      </c>
      <c r="H66" s="22" t="s">
        <v>101</v>
      </c>
      <c r="K66" s="28">
        <v>107</v>
      </c>
      <c r="L66" s="26">
        <v>44</v>
      </c>
    </row>
    <row r="67" spans="6:12" x14ac:dyDescent="0.25">
      <c r="F67" s="25">
        <v>107000045</v>
      </c>
      <c r="G67" t="s">
        <v>1059</v>
      </c>
      <c r="H67" s="22" t="s">
        <v>91</v>
      </c>
      <c r="K67" s="28">
        <v>107</v>
      </c>
      <c r="L67" s="26">
        <v>45</v>
      </c>
    </row>
    <row r="68" spans="6:12" x14ac:dyDescent="0.25">
      <c r="F68" s="25">
        <v>107000046</v>
      </c>
      <c r="G68" t="s">
        <v>1060</v>
      </c>
      <c r="H68" s="22" t="s">
        <v>101</v>
      </c>
      <c r="K68" s="28">
        <v>107</v>
      </c>
      <c r="L68" s="26">
        <v>46</v>
      </c>
    </row>
    <row r="69" spans="6:12" x14ac:dyDescent="0.25">
      <c r="F69" s="25">
        <v>107000047</v>
      </c>
      <c r="G69" t="s">
        <v>1061</v>
      </c>
      <c r="H69" s="22" t="s">
        <v>101</v>
      </c>
      <c r="K69" s="28">
        <v>107</v>
      </c>
      <c r="L69" s="26">
        <v>47</v>
      </c>
    </row>
    <row r="70" spans="6:12" x14ac:dyDescent="0.25">
      <c r="F70" s="25">
        <v>107000048</v>
      </c>
      <c r="G70" t="s">
        <v>1062</v>
      </c>
      <c r="H70" s="22" t="s">
        <v>101</v>
      </c>
      <c r="K70" s="28">
        <v>107</v>
      </c>
      <c r="L70" s="26">
        <v>48</v>
      </c>
    </row>
    <row r="71" spans="6:12" x14ac:dyDescent="0.25">
      <c r="F71" s="25">
        <v>308400874</v>
      </c>
      <c r="G71" t="s">
        <v>1063</v>
      </c>
      <c r="H71" s="22" t="s">
        <v>26</v>
      </c>
      <c r="L71" s="26" t="s">
        <v>456</v>
      </c>
    </row>
    <row r="72" spans="6:12" x14ac:dyDescent="0.25">
      <c r="F72" s="25">
        <v>308400875</v>
      </c>
      <c r="G72" t="s">
        <v>1064</v>
      </c>
      <c r="H72" s="22" t="s">
        <v>26</v>
      </c>
      <c r="L72" s="26" t="s">
        <v>456</v>
      </c>
    </row>
    <row r="73" spans="6:12" x14ac:dyDescent="0.25">
      <c r="F73" s="25">
        <v>308400873</v>
      </c>
      <c r="G73" t="s">
        <v>1065</v>
      </c>
      <c r="H73" s="22" t="s">
        <v>26</v>
      </c>
      <c r="L73" s="26" t="s">
        <v>456</v>
      </c>
    </row>
    <row r="74" spans="6:12" x14ac:dyDescent="0.25">
      <c r="F74" s="25">
        <v>107000049</v>
      </c>
      <c r="G74" t="s">
        <v>1066</v>
      </c>
      <c r="H74" s="22" t="s">
        <v>101</v>
      </c>
      <c r="K74" s="28">
        <v>107</v>
      </c>
      <c r="L74" s="26">
        <v>49</v>
      </c>
    </row>
    <row r="75" spans="6:12" x14ac:dyDescent="0.25">
      <c r="F75" s="25">
        <v>107000050</v>
      </c>
      <c r="G75" t="s">
        <v>1067</v>
      </c>
      <c r="H75" s="22" t="s">
        <v>101</v>
      </c>
      <c r="K75" s="28">
        <v>107</v>
      </c>
      <c r="L75" s="26">
        <v>50</v>
      </c>
    </row>
    <row r="76" spans="6:12" x14ac:dyDescent="0.25">
      <c r="F76" s="25">
        <v>107000051</v>
      </c>
      <c r="G76" t="s">
        <v>1068</v>
      </c>
      <c r="H76" s="22" t="s">
        <v>101</v>
      </c>
      <c r="K76" s="28">
        <v>107</v>
      </c>
      <c r="L76" s="26">
        <v>51</v>
      </c>
    </row>
    <row r="77" spans="6:12" x14ac:dyDescent="0.25">
      <c r="F77" s="25">
        <v>107000052</v>
      </c>
      <c r="G77" t="s">
        <v>1069</v>
      </c>
      <c r="H77" s="22" t="s">
        <v>101</v>
      </c>
      <c r="K77" s="28">
        <v>107</v>
      </c>
      <c r="L77" s="26">
        <v>52</v>
      </c>
    </row>
    <row r="78" spans="6:12" x14ac:dyDescent="0.25">
      <c r="F78" s="25">
        <v>107000053</v>
      </c>
      <c r="G78" t="s">
        <v>1070</v>
      </c>
      <c r="H78" s="22" t="s">
        <v>101</v>
      </c>
      <c r="K78" s="28">
        <v>107</v>
      </c>
      <c r="L78" s="26">
        <v>53</v>
      </c>
    </row>
    <row r="79" spans="6:12" x14ac:dyDescent="0.25">
      <c r="F79" s="25">
        <v>107000054</v>
      </c>
      <c r="G79" t="s">
        <v>1071</v>
      </c>
      <c r="H79" s="22" t="s">
        <v>101</v>
      </c>
      <c r="K79" s="28">
        <v>107</v>
      </c>
      <c r="L79" s="26">
        <v>54</v>
      </c>
    </row>
    <row r="80" spans="6:12" x14ac:dyDescent="0.25">
      <c r="F80" s="25">
        <v>107000055</v>
      </c>
      <c r="G80" t="s">
        <v>1072</v>
      </c>
      <c r="H80" s="22" t="s">
        <v>101</v>
      </c>
      <c r="K80" s="28">
        <v>107</v>
      </c>
      <c r="L80" s="26">
        <v>55</v>
      </c>
    </row>
    <row r="81" spans="1:12" x14ac:dyDescent="0.25">
      <c r="A81" s="21" t="s">
        <v>387</v>
      </c>
      <c r="F81" s="25">
        <v>107000056</v>
      </c>
      <c r="G81" t="s">
        <v>1073</v>
      </c>
      <c r="H81" s="22" t="s">
        <v>101</v>
      </c>
      <c r="K81" s="28">
        <v>107</v>
      </c>
      <c r="L81" s="26">
        <v>56</v>
      </c>
    </row>
    <row r="82" spans="1:12" x14ac:dyDescent="0.25">
      <c r="A82" s="21" t="s">
        <v>387</v>
      </c>
      <c r="C82" s="22" t="s">
        <v>388</v>
      </c>
      <c r="F82" s="25">
        <v>308400876</v>
      </c>
      <c r="G82" t="s">
        <v>1074</v>
      </c>
      <c r="H82" s="22" t="s">
        <v>26</v>
      </c>
      <c r="L82" s="26" t="s">
        <v>456</v>
      </c>
    </row>
    <row r="83" spans="1:12" x14ac:dyDescent="0.25">
      <c r="A83" s="21" t="s">
        <v>387</v>
      </c>
      <c r="C83" s="22" t="s">
        <v>389</v>
      </c>
      <c r="F83" s="25">
        <v>106000002</v>
      </c>
      <c r="G83" t="s">
        <v>1075</v>
      </c>
      <c r="H83" s="22" t="s">
        <v>101</v>
      </c>
      <c r="K83" s="28">
        <v>106</v>
      </c>
      <c r="L83" s="26">
        <v>2</v>
      </c>
    </row>
    <row r="84" spans="1:12" x14ac:dyDescent="0.25">
      <c r="A84" s="21" t="s">
        <v>387</v>
      </c>
      <c r="C84" s="22" t="s">
        <v>389</v>
      </c>
      <c r="F84" s="25">
        <v>401000001</v>
      </c>
      <c r="G84" t="s">
        <v>1076</v>
      </c>
      <c r="H84" s="22" t="s">
        <v>91</v>
      </c>
      <c r="K84" s="28">
        <v>401</v>
      </c>
      <c r="L84" s="26">
        <v>1</v>
      </c>
    </row>
    <row r="85" spans="1:12" x14ac:dyDescent="0.25">
      <c r="A85" s="21" t="s">
        <v>387</v>
      </c>
      <c r="C85" s="22" t="s">
        <v>389</v>
      </c>
      <c r="F85" s="25">
        <v>101000001</v>
      </c>
      <c r="G85" t="s">
        <v>1077</v>
      </c>
      <c r="H85" s="22" t="s">
        <v>101</v>
      </c>
      <c r="K85" s="28">
        <v>101</v>
      </c>
      <c r="L85" s="26">
        <v>1</v>
      </c>
    </row>
    <row r="86" spans="1:12" x14ac:dyDescent="0.25">
      <c r="A86" s="21">
        <v>44083</v>
      </c>
      <c r="C86" s="22" t="s">
        <v>390</v>
      </c>
      <c r="F86" s="25">
        <v>303000001</v>
      </c>
      <c r="G86" t="s">
        <v>1078</v>
      </c>
      <c r="H86" s="22" t="s">
        <v>101</v>
      </c>
      <c r="K86" s="28">
        <v>303</v>
      </c>
      <c r="L86" s="26">
        <v>1</v>
      </c>
    </row>
    <row r="87" spans="1:12" x14ac:dyDescent="0.25">
      <c r="A87" s="21">
        <v>44083</v>
      </c>
      <c r="C87" s="22" t="s">
        <v>390</v>
      </c>
      <c r="F87" s="25">
        <v>303000002</v>
      </c>
      <c r="G87" t="s">
        <v>1079</v>
      </c>
      <c r="H87" s="22" t="s">
        <v>101</v>
      </c>
      <c r="K87" s="28">
        <v>303</v>
      </c>
      <c r="L87" s="26">
        <v>2</v>
      </c>
    </row>
    <row r="88" spans="1:12" x14ac:dyDescent="0.25">
      <c r="A88" s="21">
        <v>44083</v>
      </c>
      <c r="C88" s="22" t="s">
        <v>390</v>
      </c>
      <c r="F88" s="25">
        <v>303000003</v>
      </c>
      <c r="G88" t="s">
        <v>1080</v>
      </c>
      <c r="H88" s="22" t="s">
        <v>101</v>
      </c>
      <c r="K88" s="28">
        <v>303</v>
      </c>
      <c r="L88" s="26">
        <v>3</v>
      </c>
    </row>
    <row r="89" spans="1:12" x14ac:dyDescent="0.25">
      <c r="A89" s="21">
        <v>44083</v>
      </c>
      <c r="C89" s="22" t="s">
        <v>390</v>
      </c>
      <c r="F89" s="25">
        <v>303000004</v>
      </c>
      <c r="G89" t="s">
        <v>1081</v>
      </c>
      <c r="H89" s="22" t="s">
        <v>101</v>
      </c>
      <c r="K89" s="28">
        <v>303</v>
      </c>
      <c r="L89" s="26">
        <v>4</v>
      </c>
    </row>
    <row r="90" spans="1:12" x14ac:dyDescent="0.25">
      <c r="A90" s="21">
        <v>44083</v>
      </c>
      <c r="C90" s="22" t="s">
        <v>390</v>
      </c>
      <c r="F90" s="25">
        <v>303000005</v>
      </c>
      <c r="G90" t="s">
        <v>1082</v>
      </c>
      <c r="H90" s="22" t="s">
        <v>101</v>
      </c>
      <c r="K90" s="28">
        <v>303</v>
      </c>
      <c r="L90" s="26">
        <v>5</v>
      </c>
    </row>
    <row r="91" spans="1:12" x14ac:dyDescent="0.25">
      <c r="A91" s="21">
        <v>44083</v>
      </c>
      <c r="C91" s="22" t="s">
        <v>390</v>
      </c>
      <c r="F91" s="25">
        <v>303000006</v>
      </c>
      <c r="G91" t="s">
        <v>1083</v>
      </c>
      <c r="H91" s="22" t="s">
        <v>101</v>
      </c>
      <c r="K91" s="27">
        <v>303</v>
      </c>
      <c r="L91" s="26">
        <v>6</v>
      </c>
    </row>
    <row r="92" spans="1:12" x14ac:dyDescent="0.25">
      <c r="F92" s="25">
        <v>106000003</v>
      </c>
      <c r="G92" t="s">
        <v>1084</v>
      </c>
      <c r="K92" s="28">
        <v>106</v>
      </c>
      <c r="L92" s="26">
        <v>3</v>
      </c>
    </row>
    <row r="93" spans="1:12" x14ac:dyDescent="0.25">
      <c r="F93" s="25">
        <v>106000004</v>
      </c>
      <c r="G93" t="s">
        <v>1085</v>
      </c>
      <c r="K93" s="28">
        <v>106</v>
      </c>
      <c r="L93" s="26">
        <v>4</v>
      </c>
    </row>
    <row r="94" spans="1:12" x14ac:dyDescent="0.25">
      <c r="F94" s="25">
        <v>105000001</v>
      </c>
      <c r="G94" t="s">
        <v>1086</v>
      </c>
      <c r="K94" s="28">
        <v>105</v>
      </c>
      <c r="L94" s="26">
        <v>1</v>
      </c>
    </row>
    <row r="95" spans="1:12" x14ac:dyDescent="0.25">
      <c r="F95" s="25">
        <v>107000057</v>
      </c>
      <c r="G95" t="s">
        <v>1087</v>
      </c>
      <c r="K95" s="28">
        <v>107</v>
      </c>
      <c r="L95" s="26">
        <v>57</v>
      </c>
    </row>
    <row r="96" spans="1:12" x14ac:dyDescent="0.25">
      <c r="F96" s="25">
        <v>106000005</v>
      </c>
      <c r="G96" t="s">
        <v>1088</v>
      </c>
      <c r="K96" s="28">
        <v>106</v>
      </c>
      <c r="L96" s="26">
        <v>5</v>
      </c>
    </row>
    <row r="97" spans="1:12" x14ac:dyDescent="0.25">
      <c r="F97" s="25">
        <v>107000058</v>
      </c>
      <c r="G97" t="s">
        <v>1089</v>
      </c>
      <c r="K97" s="28">
        <v>107</v>
      </c>
      <c r="L97" s="26">
        <v>58</v>
      </c>
    </row>
    <row r="98" spans="1:12" x14ac:dyDescent="0.25">
      <c r="A98" s="21">
        <v>44089</v>
      </c>
      <c r="C98" s="22" t="s">
        <v>391</v>
      </c>
      <c r="F98" s="25">
        <v>102000001</v>
      </c>
      <c r="G98" t="s">
        <v>1090</v>
      </c>
      <c r="H98" s="22" t="s">
        <v>101</v>
      </c>
      <c r="K98" s="28">
        <v>102</v>
      </c>
      <c r="L98" s="26">
        <v>1</v>
      </c>
    </row>
    <row r="99" spans="1:12" x14ac:dyDescent="0.25">
      <c r="A99" s="21">
        <v>44089</v>
      </c>
      <c r="C99" s="22" t="s">
        <v>391</v>
      </c>
      <c r="F99" s="25">
        <v>102000002</v>
      </c>
      <c r="G99" t="s">
        <v>1091</v>
      </c>
      <c r="H99" s="22" t="s">
        <v>101</v>
      </c>
      <c r="K99" s="28">
        <v>102</v>
      </c>
      <c r="L99" s="26">
        <v>2</v>
      </c>
    </row>
    <row r="100" spans="1:12" x14ac:dyDescent="0.25">
      <c r="A100" s="21">
        <v>44089</v>
      </c>
      <c r="C100" s="22" t="s">
        <v>391</v>
      </c>
      <c r="F100" s="25">
        <v>102000003</v>
      </c>
      <c r="G100" t="s">
        <v>1092</v>
      </c>
      <c r="H100" s="22" t="s">
        <v>101</v>
      </c>
      <c r="K100" s="28">
        <v>102</v>
      </c>
      <c r="L100" s="26">
        <v>3</v>
      </c>
    </row>
    <row r="101" spans="1:12" x14ac:dyDescent="0.25">
      <c r="A101" s="21">
        <v>44089</v>
      </c>
      <c r="C101" s="22" t="s">
        <v>392</v>
      </c>
      <c r="F101" s="25">
        <v>105000002</v>
      </c>
      <c r="G101" t="s">
        <v>1093</v>
      </c>
      <c r="H101" s="22" t="s">
        <v>181</v>
      </c>
      <c r="K101" s="28">
        <v>105</v>
      </c>
      <c r="L101" s="26">
        <v>2</v>
      </c>
    </row>
    <row r="102" spans="1:12" x14ac:dyDescent="0.25">
      <c r="A102" s="21">
        <v>44089</v>
      </c>
      <c r="C102" s="22" t="s">
        <v>393</v>
      </c>
      <c r="F102" s="25">
        <v>107000059</v>
      </c>
      <c r="G102" t="s">
        <v>1094</v>
      </c>
      <c r="H102" s="22" t="s">
        <v>101</v>
      </c>
      <c r="K102" s="28">
        <v>107</v>
      </c>
      <c r="L102" s="26">
        <v>59</v>
      </c>
    </row>
    <row r="103" spans="1:12" x14ac:dyDescent="0.25">
      <c r="A103" s="21">
        <v>44089</v>
      </c>
      <c r="C103" s="22" t="s">
        <v>393</v>
      </c>
      <c r="F103" s="25">
        <v>107000060</v>
      </c>
      <c r="G103" t="s">
        <v>1095</v>
      </c>
      <c r="H103" s="22" t="s">
        <v>101</v>
      </c>
      <c r="K103" s="28">
        <v>107</v>
      </c>
      <c r="L103" s="26">
        <v>60</v>
      </c>
    </row>
    <row r="104" spans="1:12" x14ac:dyDescent="0.25">
      <c r="A104" s="21">
        <v>44089</v>
      </c>
      <c r="C104" s="22" t="s">
        <v>393</v>
      </c>
      <c r="F104" s="25">
        <v>107000061</v>
      </c>
      <c r="G104" t="s">
        <v>1096</v>
      </c>
      <c r="H104" s="22" t="s">
        <v>101</v>
      </c>
      <c r="K104" s="28">
        <v>107</v>
      </c>
      <c r="L104" s="26">
        <v>61</v>
      </c>
    </row>
    <row r="105" spans="1:12" x14ac:dyDescent="0.25">
      <c r="A105" s="21">
        <v>44089</v>
      </c>
      <c r="C105" s="22" t="s">
        <v>393</v>
      </c>
      <c r="F105" s="25">
        <v>107000062</v>
      </c>
      <c r="G105" t="s">
        <v>1097</v>
      </c>
      <c r="H105" s="22" t="s">
        <v>101</v>
      </c>
      <c r="K105" s="28">
        <v>107</v>
      </c>
      <c r="L105" s="26">
        <v>62</v>
      </c>
    </row>
    <row r="106" spans="1:12" x14ac:dyDescent="0.25">
      <c r="A106" s="21">
        <v>44089</v>
      </c>
      <c r="C106" s="22" t="s">
        <v>393</v>
      </c>
      <c r="F106" s="25">
        <v>107000063</v>
      </c>
      <c r="G106" t="s">
        <v>1098</v>
      </c>
      <c r="H106" s="22" t="s">
        <v>91</v>
      </c>
      <c r="K106" s="28">
        <v>107</v>
      </c>
      <c r="L106" s="26">
        <v>63</v>
      </c>
    </row>
    <row r="107" spans="1:12" x14ac:dyDescent="0.25">
      <c r="A107" s="21">
        <v>44089</v>
      </c>
      <c r="C107" s="22" t="s">
        <v>393</v>
      </c>
      <c r="F107" s="25">
        <v>107000064</v>
      </c>
      <c r="G107" t="s">
        <v>1099</v>
      </c>
      <c r="H107" s="22" t="s">
        <v>101</v>
      </c>
      <c r="K107" s="28">
        <v>107</v>
      </c>
      <c r="L107" s="26">
        <v>64</v>
      </c>
    </row>
    <row r="108" spans="1:12" x14ac:dyDescent="0.25">
      <c r="A108" s="21">
        <v>44089</v>
      </c>
      <c r="C108" s="22" t="s">
        <v>393</v>
      </c>
      <c r="F108" s="25">
        <v>107000065</v>
      </c>
      <c r="G108" t="s">
        <v>1100</v>
      </c>
      <c r="H108" s="22" t="s">
        <v>101</v>
      </c>
      <c r="K108" s="28">
        <v>107</v>
      </c>
      <c r="L108" s="26">
        <v>65</v>
      </c>
    </row>
    <row r="109" spans="1:12" x14ac:dyDescent="0.25">
      <c r="A109" s="21">
        <v>44089</v>
      </c>
      <c r="C109" s="22" t="s">
        <v>393</v>
      </c>
      <c r="F109" s="25">
        <v>107000066</v>
      </c>
      <c r="G109" t="s">
        <v>1101</v>
      </c>
      <c r="H109" s="22" t="s">
        <v>101</v>
      </c>
      <c r="K109" s="28">
        <v>107</v>
      </c>
      <c r="L109" s="26">
        <v>66</v>
      </c>
    </row>
    <row r="110" spans="1:12" x14ac:dyDescent="0.25">
      <c r="A110" s="21">
        <v>44089</v>
      </c>
      <c r="C110" s="22" t="s">
        <v>393</v>
      </c>
      <c r="F110" s="25">
        <v>107000067</v>
      </c>
      <c r="G110" t="s">
        <v>1102</v>
      </c>
      <c r="H110" s="22" t="s">
        <v>101</v>
      </c>
      <c r="K110" s="28">
        <v>107</v>
      </c>
      <c r="L110" s="26">
        <v>67</v>
      </c>
    </row>
    <row r="111" spans="1:12" x14ac:dyDescent="0.25">
      <c r="A111" s="21">
        <v>44089</v>
      </c>
      <c r="C111" s="22" t="s">
        <v>393</v>
      </c>
      <c r="F111" s="25">
        <v>107000068</v>
      </c>
      <c r="G111" t="s">
        <v>1103</v>
      </c>
      <c r="H111" s="22" t="s">
        <v>101</v>
      </c>
      <c r="K111" s="28">
        <v>107</v>
      </c>
      <c r="L111" s="26">
        <v>68</v>
      </c>
    </row>
    <row r="112" spans="1:12" x14ac:dyDescent="0.25">
      <c r="A112" s="21">
        <v>44089</v>
      </c>
      <c r="C112" s="22" t="s">
        <v>393</v>
      </c>
      <c r="F112" s="25">
        <v>107000069</v>
      </c>
      <c r="G112" t="s">
        <v>1104</v>
      </c>
      <c r="H112" s="22" t="s">
        <v>101</v>
      </c>
      <c r="K112" s="28">
        <v>107</v>
      </c>
      <c r="L112" s="26">
        <v>69</v>
      </c>
    </row>
    <row r="113" spans="1:12" x14ac:dyDescent="0.25">
      <c r="A113" s="21">
        <v>44089</v>
      </c>
      <c r="C113" s="22" t="s">
        <v>393</v>
      </c>
      <c r="F113" s="25">
        <v>107000070</v>
      </c>
      <c r="G113" t="s">
        <v>1105</v>
      </c>
      <c r="H113" s="22" t="s">
        <v>101</v>
      </c>
      <c r="K113" s="28">
        <v>107</v>
      </c>
      <c r="L113" s="26">
        <v>70</v>
      </c>
    </row>
    <row r="114" spans="1:12" x14ac:dyDescent="0.25">
      <c r="A114" s="21">
        <v>44089</v>
      </c>
      <c r="C114" s="22" t="s">
        <v>393</v>
      </c>
      <c r="F114" s="25">
        <v>107000071</v>
      </c>
      <c r="G114" t="s">
        <v>1106</v>
      </c>
      <c r="H114" s="22" t="s">
        <v>101</v>
      </c>
      <c r="K114" s="28">
        <v>107</v>
      </c>
      <c r="L114" s="26">
        <v>71</v>
      </c>
    </row>
    <row r="115" spans="1:12" x14ac:dyDescent="0.25">
      <c r="A115" s="21">
        <v>44089</v>
      </c>
      <c r="C115" s="22" t="s">
        <v>393</v>
      </c>
      <c r="F115" s="25">
        <v>107000072</v>
      </c>
      <c r="G115" t="s">
        <v>1107</v>
      </c>
      <c r="H115" s="22" t="s">
        <v>101</v>
      </c>
      <c r="K115" s="28">
        <v>107</v>
      </c>
      <c r="L115" s="26">
        <v>72</v>
      </c>
    </row>
    <row r="116" spans="1:12" x14ac:dyDescent="0.25">
      <c r="A116" s="21">
        <v>44089</v>
      </c>
      <c r="C116" s="22" t="s">
        <v>393</v>
      </c>
      <c r="F116" s="25">
        <v>107000073</v>
      </c>
      <c r="G116" t="s">
        <v>1108</v>
      </c>
      <c r="H116" s="22" t="s">
        <v>101</v>
      </c>
      <c r="K116" s="28">
        <v>107</v>
      </c>
      <c r="L116" s="26">
        <v>73</v>
      </c>
    </row>
    <row r="117" spans="1:12" x14ac:dyDescent="0.25">
      <c r="A117" s="21">
        <v>44089</v>
      </c>
      <c r="C117" s="22" t="s">
        <v>393</v>
      </c>
      <c r="F117" s="25">
        <v>107000074</v>
      </c>
      <c r="G117" t="s">
        <v>1109</v>
      </c>
      <c r="H117" s="22" t="s">
        <v>101</v>
      </c>
      <c r="K117" s="28">
        <v>107</v>
      </c>
      <c r="L117" s="26">
        <v>74</v>
      </c>
    </row>
    <row r="118" spans="1:12" x14ac:dyDescent="0.25">
      <c r="A118" s="21">
        <v>44089</v>
      </c>
      <c r="C118" s="22" t="s">
        <v>393</v>
      </c>
      <c r="F118" s="25">
        <v>107000075</v>
      </c>
      <c r="G118" t="s">
        <v>1110</v>
      </c>
      <c r="H118" s="22" t="s">
        <v>101</v>
      </c>
      <c r="K118" s="28">
        <v>107</v>
      </c>
      <c r="L118" s="26">
        <v>75</v>
      </c>
    </row>
    <row r="119" spans="1:12" x14ac:dyDescent="0.25">
      <c r="A119" s="21">
        <v>44089</v>
      </c>
      <c r="C119" s="22" t="s">
        <v>393</v>
      </c>
      <c r="F119" s="25">
        <v>107000076</v>
      </c>
      <c r="G119" t="s">
        <v>1111</v>
      </c>
      <c r="H119" s="22" t="s">
        <v>101</v>
      </c>
      <c r="K119" s="28">
        <v>107</v>
      </c>
      <c r="L119" s="26">
        <v>76</v>
      </c>
    </row>
    <row r="120" spans="1:12" x14ac:dyDescent="0.25">
      <c r="A120" s="21">
        <v>44089</v>
      </c>
      <c r="C120" s="22" t="s">
        <v>393</v>
      </c>
      <c r="F120" s="25">
        <v>107000077</v>
      </c>
      <c r="G120" t="s">
        <v>1112</v>
      </c>
      <c r="H120" s="22" t="s">
        <v>101</v>
      </c>
      <c r="K120" s="28">
        <v>107</v>
      </c>
      <c r="L120" s="26">
        <v>77</v>
      </c>
    </row>
    <row r="121" spans="1:12" x14ac:dyDescent="0.25">
      <c r="A121" s="21">
        <v>44089</v>
      </c>
      <c r="C121" s="22" t="s">
        <v>393</v>
      </c>
      <c r="F121" s="25">
        <v>107000078</v>
      </c>
      <c r="G121" t="s">
        <v>1113</v>
      </c>
      <c r="H121" s="22" t="s">
        <v>101</v>
      </c>
      <c r="K121" s="28">
        <v>107</v>
      </c>
      <c r="L121" s="26">
        <v>78</v>
      </c>
    </row>
    <row r="122" spans="1:12" x14ac:dyDescent="0.25">
      <c r="A122" s="21">
        <v>44089</v>
      </c>
      <c r="C122" s="22" t="s">
        <v>393</v>
      </c>
      <c r="F122" s="25">
        <v>107000079</v>
      </c>
      <c r="G122" t="s">
        <v>1114</v>
      </c>
      <c r="H122" s="22" t="s">
        <v>101</v>
      </c>
      <c r="K122" s="28">
        <v>107</v>
      </c>
      <c r="L122" s="26">
        <v>79</v>
      </c>
    </row>
    <row r="123" spans="1:12" x14ac:dyDescent="0.25">
      <c r="A123" s="21">
        <v>44089</v>
      </c>
      <c r="C123" s="22" t="s">
        <v>393</v>
      </c>
      <c r="F123" s="25">
        <v>107000080</v>
      </c>
      <c r="G123" t="s">
        <v>1115</v>
      </c>
      <c r="H123" s="22" t="s">
        <v>101</v>
      </c>
      <c r="K123" s="28">
        <v>107</v>
      </c>
      <c r="L123" s="26">
        <v>80</v>
      </c>
    </row>
    <row r="124" spans="1:12" x14ac:dyDescent="0.25">
      <c r="A124" s="21">
        <v>44089</v>
      </c>
      <c r="C124" s="22" t="s">
        <v>393</v>
      </c>
      <c r="F124" s="25">
        <v>107000081</v>
      </c>
      <c r="G124" t="s">
        <v>1116</v>
      </c>
      <c r="H124" s="22" t="s">
        <v>101</v>
      </c>
      <c r="K124" s="28">
        <v>107</v>
      </c>
      <c r="L124" s="26">
        <v>81</v>
      </c>
    </row>
    <row r="125" spans="1:12" x14ac:dyDescent="0.25">
      <c r="A125" s="21">
        <v>44089</v>
      </c>
      <c r="C125" s="22" t="s">
        <v>393</v>
      </c>
      <c r="F125" s="25">
        <v>107000082</v>
      </c>
      <c r="G125" t="s">
        <v>1117</v>
      </c>
      <c r="H125" s="22" t="s">
        <v>101</v>
      </c>
      <c r="K125" s="28">
        <v>107</v>
      </c>
      <c r="L125" s="26">
        <v>82</v>
      </c>
    </row>
    <row r="126" spans="1:12" x14ac:dyDescent="0.25">
      <c r="A126" s="21">
        <v>44089</v>
      </c>
      <c r="C126" s="22" t="s">
        <v>393</v>
      </c>
      <c r="F126" s="25">
        <v>107000083</v>
      </c>
      <c r="G126" t="s">
        <v>1118</v>
      </c>
      <c r="H126" s="22" t="s">
        <v>101</v>
      </c>
      <c r="K126" s="28">
        <v>107</v>
      </c>
      <c r="L126" s="26">
        <v>83</v>
      </c>
    </row>
    <row r="127" spans="1:12" x14ac:dyDescent="0.25">
      <c r="F127" s="25">
        <v>106000006</v>
      </c>
      <c r="G127" t="s">
        <v>1119</v>
      </c>
      <c r="H127" s="22" t="s">
        <v>101</v>
      </c>
      <c r="K127" s="28">
        <v>106</v>
      </c>
      <c r="L127" s="26">
        <v>6</v>
      </c>
    </row>
    <row r="128" spans="1:12" x14ac:dyDescent="0.25">
      <c r="F128" s="25">
        <v>109000001</v>
      </c>
      <c r="G128" t="s">
        <v>1120</v>
      </c>
      <c r="H128" s="22" t="s">
        <v>181</v>
      </c>
      <c r="K128" s="28">
        <v>109</v>
      </c>
      <c r="L128" s="26">
        <v>1</v>
      </c>
    </row>
    <row r="129" spans="1:12" x14ac:dyDescent="0.25">
      <c r="A129" s="21">
        <v>44090</v>
      </c>
      <c r="C129" s="22" t="s">
        <v>393</v>
      </c>
      <c r="F129" s="25">
        <v>107000084</v>
      </c>
      <c r="G129" t="s">
        <v>1121</v>
      </c>
      <c r="H129" s="22" t="s">
        <v>101</v>
      </c>
      <c r="K129" s="28">
        <v>107</v>
      </c>
      <c r="L129" s="26">
        <v>84</v>
      </c>
    </row>
    <row r="130" spans="1:12" x14ac:dyDescent="0.25">
      <c r="F130" s="25">
        <v>107000085</v>
      </c>
      <c r="G130" t="s">
        <v>1122</v>
      </c>
      <c r="H130" s="22" t="s">
        <v>101</v>
      </c>
      <c r="K130" s="28">
        <v>107</v>
      </c>
      <c r="L130" s="26">
        <v>85</v>
      </c>
    </row>
    <row r="131" spans="1:12" x14ac:dyDescent="0.25">
      <c r="F131" s="25">
        <v>109000002</v>
      </c>
      <c r="G131" t="s">
        <v>1123</v>
      </c>
      <c r="H131" s="22" t="s">
        <v>162</v>
      </c>
      <c r="K131" s="28">
        <v>109</v>
      </c>
      <c r="L131" s="26">
        <v>2</v>
      </c>
    </row>
    <row r="132" spans="1:12" x14ac:dyDescent="0.25">
      <c r="F132" s="25">
        <v>107000086</v>
      </c>
      <c r="G132" t="s">
        <v>1124</v>
      </c>
      <c r="H132" s="22" t="s">
        <v>101</v>
      </c>
      <c r="K132" s="28">
        <v>107</v>
      </c>
      <c r="L132" s="26">
        <v>86</v>
      </c>
    </row>
    <row r="133" spans="1:12" x14ac:dyDescent="0.25">
      <c r="A133" s="21">
        <v>44095</v>
      </c>
      <c r="C133" s="22" t="s">
        <v>394</v>
      </c>
      <c r="F133" s="25">
        <v>302000001</v>
      </c>
      <c r="G133" t="s">
        <v>1125</v>
      </c>
      <c r="H133" s="22" t="s">
        <v>26</v>
      </c>
      <c r="K133" s="28">
        <v>302</v>
      </c>
      <c r="L133" s="26">
        <v>1</v>
      </c>
    </row>
    <row r="134" spans="1:12" x14ac:dyDescent="0.25">
      <c r="A134" s="21">
        <v>44095</v>
      </c>
      <c r="C134" s="22" t="s">
        <v>394</v>
      </c>
      <c r="F134" s="25">
        <v>204000001</v>
      </c>
      <c r="G134" t="s">
        <v>1126</v>
      </c>
      <c r="H134" s="22" t="s">
        <v>91</v>
      </c>
      <c r="K134" s="28">
        <v>204</v>
      </c>
      <c r="L134" s="26">
        <v>1</v>
      </c>
    </row>
    <row r="135" spans="1:12" x14ac:dyDescent="0.25">
      <c r="A135" s="21">
        <v>44095</v>
      </c>
      <c r="C135" s="22" t="s">
        <v>394</v>
      </c>
      <c r="F135" s="25">
        <v>105000003</v>
      </c>
      <c r="G135" t="s">
        <v>1127</v>
      </c>
      <c r="H135" s="22" t="s">
        <v>91</v>
      </c>
      <c r="K135" s="28">
        <v>105</v>
      </c>
      <c r="L135" s="26">
        <v>3</v>
      </c>
    </row>
    <row r="136" spans="1:12" x14ac:dyDescent="0.25">
      <c r="A136" s="21">
        <v>44095</v>
      </c>
      <c r="C136" s="22" t="s">
        <v>394</v>
      </c>
      <c r="F136" s="25">
        <v>105000004</v>
      </c>
      <c r="G136" t="s">
        <v>1128</v>
      </c>
      <c r="H136" s="22" t="s">
        <v>91</v>
      </c>
      <c r="K136" s="28">
        <v>105</v>
      </c>
      <c r="L136" s="26">
        <v>4</v>
      </c>
    </row>
    <row r="137" spans="1:12" x14ac:dyDescent="0.25">
      <c r="A137" s="21">
        <v>44095</v>
      </c>
      <c r="C137" s="22" t="s">
        <v>394</v>
      </c>
      <c r="F137" s="25">
        <v>105000005</v>
      </c>
      <c r="G137" t="s">
        <v>1129</v>
      </c>
      <c r="H137" s="22" t="s">
        <v>101</v>
      </c>
      <c r="K137" s="28">
        <v>105</v>
      </c>
      <c r="L137" s="26">
        <v>5</v>
      </c>
    </row>
    <row r="138" spans="1:12" x14ac:dyDescent="0.25">
      <c r="A138" s="21">
        <v>44095</v>
      </c>
      <c r="C138" s="22" t="s">
        <v>394</v>
      </c>
      <c r="F138" s="25">
        <v>105000006</v>
      </c>
      <c r="G138" t="s">
        <v>1130</v>
      </c>
      <c r="H138" s="22" t="s">
        <v>425</v>
      </c>
      <c r="K138" s="28">
        <v>105</v>
      </c>
      <c r="L138" s="26">
        <v>6</v>
      </c>
    </row>
    <row r="139" spans="1:12" x14ac:dyDescent="0.25">
      <c r="A139" s="21">
        <v>44095</v>
      </c>
      <c r="C139" s="22" t="s">
        <v>395</v>
      </c>
      <c r="F139" s="25">
        <v>302000002</v>
      </c>
      <c r="G139" t="s">
        <v>1131</v>
      </c>
      <c r="H139" s="22" t="s">
        <v>26</v>
      </c>
      <c r="K139" s="28">
        <v>302</v>
      </c>
      <c r="L139" s="26">
        <v>2</v>
      </c>
    </row>
    <row r="140" spans="1:12" x14ac:dyDescent="0.25">
      <c r="A140" s="21">
        <v>44097</v>
      </c>
      <c r="C140" s="22" t="s">
        <v>393</v>
      </c>
      <c r="F140" s="25">
        <v>105000007</v>
      </c>
      <c r="G140" t="s">
        <v>1132</v>
      </c>
      <c r="H140" s="22" t="s">
        <v>201</v>
      </c>
      <c r="K140" s="28">
        <v>105</v>
      </c>
      <c r="L140" s="26">
        <v>7</v>
      </c>
    </row>
    <row r="141" spans="1:12" x14ac:dyDescent="0.25">
      <c r="A141" s="21">
        <v>44097</v>
      </c>
      <c r="C141" s="22" t="s">
        <v>396</v>
      </c>
      <c r="F141" s="25">
        <v>106000007</v>
      </c>
      <c r="G141" t="s">
        <v>1133</v>
      </c>
      <c r="H141" s="22" t="s">
        <v>101</v>
      </c>
      <c r="K141" s="28">
        <v>106</v>
      </c>
      <c r="L141" s="26">
        <v>7</v>
      </c>
    </row>
    <row r="142" spans="1:12" x14ac:dyDescent="0.25">
      <c r="A142" s="21">
        <v>44098</v>
      </c>
      <c r="C142" s="22" t="s">
        <v>393</v>
      </c>
      <c r="F142" s="25">
        <v>107000087</v>
      </c>
      <c r="G142" t="s">
        <v>1134</v>
      </c>
      <c r="H142" s="22" t="s">
        <v>101</v>
      </c>
      <c r="K142" s="28">
        <v>107</v>
      </c>
      <c r="L142" s="26">
        <v>87</v>
      </c>
    </row>
    <row r="143" spans="1:12" x14ac:dyDescent="0.25">
      <c r="A143" s="21">
        <v>44098</v>
      </c>
      <c r="C143" s="22" t="s">
        <v>393</v>
      </c>
      <c r="F143" s="25">
        <v>105000008</v>
      </c>
      <c r="G143" t="s">
        <v>1135</v>
      </c>
      <c r="H143" s="22" t="s">
        <v>101</v>
      </c>
      <c r="K143" s="28">
        <v>105</v>
      </c>
      <c r="L143" s="26">
        <v>8</v>
      </c>
    </row>
    <row r="144" spans="1:12" x14ac:dyDescent="0.25">
      <c r="A144" s="21">
        <v>44098</v>
      </c>
      <c r="C144" s="22" t="s">
        <v>393</v>
      </c>
      <c r="F144" s="25">
        <v>107000088</v>
      </c>
      <c r="G144" t="s">
        <v>1136</v>
      </c>
      <c r="H144" s="22" t="s">
        <v>101</v>
      </c>
      <c r="K144" s="28">
        <v>107</v>
      </c>
      <c r="L144" s="26">
        <v>88</v>
      </c>
    </row>
    <row r="145" spans="1:12" x14ac:dyDescent="0.25">
      <c r="A145" s="21">
        <v>44098</v>
      </c>
      <c r="C145" s="22" t="s">
        <v>393</v>
      </c>
      <c r="F145" s="25">
        <v>107000089</v>
      </c>
      <c r="G145" t="s">
        <v>1137</v>
      </c>
      <c r="H145" s="22" t="s">
        <v>101</v>
      </c>
      <c r="K145" s="28">
        <v>107</v>
      </c>
      <c r="L145" s="26">
        <v>89</v>
      </c>
    </row>
    <row r="146" spans="1:12" x14ac:dyDescent="0.25">
      <c r="A146" s="21">
        <v>44098</v>
      </c>
      <c r="C146" s="22" t="s">
        <v>393</v>
      </c>
      <c r="F146" s="25">
        <v>107000090</v>
      </c>
      <c r="G146" t="s">
        <v>1138</v>
      </c>
      <c r="H146" s="22" t="s">
        <v>101</v>
      </c>
      <c r="K146" s="28">
        <v>107</v>
      </c>
      <c r="L146" s="26">
        <v>90</v>
      </c>
    </row>
    <row r="147" spans="1:12" x14ac:dyDescent="0.25">
      <c r="A147" s="21">
        <v>44098</v>
      </c>
      <c r="C147" s="22" t="s">
        <v>393</v>
      </c>
      <c r="F147" s="25">
        <v>107000091</v>
      </c>
      <c r="G147" t="s">
        <v>1139</v>
      </c>
      <c r="H147" s="22" t="s">
        <v>101</v>
      </c>
      <c r="K147" s="28">
        <v>107</v>
      </c>
      <c r="L147" s="26">
        <v>91</v>
      </c>
    </row>
    <row r="148" spans="1:12" x14ac:dyDescent="0.25">
      <c r="A148" s="21">
        <v>44098</v>
      </c>
      <c r="C148" s="22" t="s">
        <v>393</v>
      </c>
      <c r="F148" s="25">
        <v>107000092</v>
      </c>
      <c r="G148" t="s">
        <v>1140</v>
      </c>
      <c r="H148" s="22" t="s">
        <v>101</v>
      </c>
      <c r="K148" s="28">
        <v>107</v>
      </c>
      <c r="L148" s="26">
        <v>92</v>
      </c>
    </row>
    <row r="149" spans="1:12" x14ac:dyDescent="0.25">
      <c r="A149" s="21">
        <v>44098</v>
      </c>
      <c r="C149" s="22" t="s">
        <v>393</v>
      </c>
      <c r="F149" s="25">
        <v>105000009</v>
      </c>
      <c r="G149" t="s">
        <v>1141</v>
      </c>
      <c r="H149" s="22" t="s">
        <v>201</v>
      </c>
      <c r="K149" s="28">
        <v>105</v>
      </c>
      <c r="L149" s="26">
        <v>9</v>
      </c>
    </row>
    <row r="150" spans="1:12" x14ac:dyDescent="0.25">
      <c r="A150" s="21">
        <v>44098</v>
      </c>
      <c r="C150" s="22" t="s">
        <v>393</v>
      </c>
      <c r="F150" s="25">
        <v>107000093</v>
      </c>
      <c r="G150" t="s">
        <v>1142</v>
      </c>
      <c r="H150" s="22" t="s">
        <v>101</v>
      </c>
      <c r="K150" s="28">
        <v>107</v>
      </c>
      <c r="L150" s="26">
        <v>93</v>
      </c>
    </row>
    <row r="151" spans="1:12" x14ac:dyDescent="0.25">
      <c r="A151" s="21">
        <v>44098</v>
      </c>
      <c r="C151" s="22" t="s">
        <v>393</v>
      </c>
      <c r="F151" s="25">
        <v>107000094</v>
      </c>
      <c r="G151" t="s">
        <v>1143</v>
      </c>
      <c r="H151" s="22" t="s">
        <v>101</v>
      </c>
      <c r="K151" s="28">
        <v>107</v>
      </c>
      <c r="L151" s="26">
        <v>94</v>
      </c>
    </row>
    <row r="152" spans="1:12" x14ac:dyDescent="0.25">
      <c r="A152" s="21">
        <v>44098</v>
      </c>
      <c r="C152" s="22" t="s">
        <v>397</v>
      </c>
      <c r="F152" s="25">
        <v>101000002</v>
      </c>
      <c r="G152" t="s">
        <v>1144</v>
      </c>
      <c r="H152" s="22" t="s">
        <v>101</v>
      </c>
      <c r="K152" s="28">
        <v>101</v>
      </c>
      <c r="L152" s="26">
        <v>2</v>
      </c>
    </row>
    <row r="153" spans="1:12" x14ac:dyDescent="0.25">
      <c r="A153" s="21">
        <v>44098</v>
      </c>
      <c r="C153" s="22" t="s">
        <v>397</v>
      </c>
      <c r="F153" s="25">
        <v>101000003</v>
      </c>
      <c r="G153" t="s">
        <v>1145</v>
      </c>
      <c r="H153" s="22" t="s">
        <v>101</v>
      </c>
      <c r="K153" s="28">
        <v>101</v>
      </c>
      <c r="L153" s="26">
        <v>3</v>
      </c>
    </row>
    <row r="154" spans="1:12" x14ac:dyDescent="0.25">
      <c r="A154" s="21">
        <v>44098</v>
      </c>
      <c r="C154" s="22" t="s">
        <v>397</v>
      </c>
      <c r="F154" s="25">
        <v>102000004</v>
      </c>
      <c r="G154" t="s">
        <v>1146</v>
      </c>
      <c r="H154" s="22" t="s">
        <v>101</v>
      </c>
      <c r="K154" s="28">
        <v>102</v>
      </c>
      <c r="L154" s="26">
        <v>4</v>
      </c>
    </row>
    <row r="155" spans="1:12" x14ac:dyDescent="0.25">
      <c r="A155" s="21">
        <v>44098</v>
      </c>
      <c r="C155" s="22" t="s">
        <v>397</v>
      </c>
      <c r="F155" s="25">
        <v>102000005</v>
      </c>
      <c r="G155" t="s">
        <v>1147</v>
      </c>
      <c r="H155" s="22" t="s">
        <v>101</v>
      </c>
      <c r="K155" s="28">
        <v>102</v>
      </c>
      <c r="L155" s="26">
        <v>5</v>
      </c>
    </row>
    <row r="156" spans="1:12" x14ac:dyDescent="0.25">
      <c r="A156" s="21">
        <v>44098</v>
      </c>
      <c r="C156" s="22" t="s">
        <v>393</v>
      </c>
      <c r="F156" s="25">
        <v>107000095</v>
      </c>
      <c r="G156" t="s">
        <v>1148</v>
      </c>
      <c r="H156" s="22" t="s">
        <v>101</v>
      </c>
      <c r="K156" s="28">
        <v>107</v>
      </c>
      <c r="L156" s="26">
        <v>95</v>
      </c>
    </row>
    <row r="157" spans="1:12" x14ac:dyDescent="0.25">
      <c r="A157" s="21">
        <v>44110</v>
      </c>
      <c r="C157" s="22" t="s">
        <v>398</v>
      </c>
      <c r="F157" s="25">
        <v>110000001</v>
      </c>
      <c r="G157" t="s">
        <v>1149</v>
      </c>
      <c r="H157" s="22" t="s">
        <v>101</v>
      </c>
      <c r="K157" s="28">
        <v>110</v>
      </c>
      <c r="L157" s="26">
        <v>1</v>
      </c>
    </row>
    <row r="158" spans="1:12" x14ac:dyDescent="0.25">
      <c r="A158" s="21">
        <v>44110</v>
      </c>
      <c r="C158" s="22" t="s">
        <v>393</v>
      </c>
      <c r="F158" s="25">
        <v>105000010</v>
      </c>
      <c r="G158" t="s">
        <v>1150</v>
      </c>
      <c r="H158" s="22" t="s">
        <v>201</v>
      </c>
      <c r="K158" s="28">
        <v>105</v>
      </c>
      <c r="L158" s="26">
        <v>10</v>
      </c>
    </row>
    <row r="159" spans="1:12" x14ac:dyDescent="0.25">
      <c r="A159" s="21">
        <v>44110</v>
      </c>
      <c r="C159" s="22" t="s">
        <v>393</v>
      </c>
      <c r="F159" s="25">
        <v>107000096</v>
      </c>
      <c r="G159" t="s">
        <v>1151</v>
      </c>
      <c r="H159" s="22" t="s">
        <v>101</v>
      </c>
      <c r="K159" s="28">
        <v>107</v>
      </c>
      <c r="L159" s="26">
        <v>96</v>
      </c>
    </row>
    <row r="160" spans="1:12" x14ac:dyDescent="0.25">
      <c r="A160" s="21">
        <v>44111</v>
      </c>
      <c r="C160" s="22" t="s">
        <v>393</v>
      </c>
      <c r="F160" s="25">
        <v>107000097</v>
      </c>
      <c r="G160" t="s">
        <v>1152</v>
      </c>
      <c r="H160" s="22" t="s">
        <v>101</v>
      </c>
      <c r="K160" s="28">
        <v>107</v>
      </c>
      <c r="L160" s="26">
        <v>97</v>
      </c>
    </row>
    <row r="161" spans="1:12" x14ac:dyDescent="0.25">
      <c r="A161" s="21">
        <v>44111</v>
      </c>
      <c r="C161" s="22" t="s">
        <v>393</v>
      </c>
      <c r="F161" s="25">
        <v>107000098</v>
      </c>
      <c r="G161" t="s">
        <v>1153</v>
      </c>
      <c r="H161" s="22" t="s">
        <v>101</v>
      </c>
      <c r="K161" s="28">
        <v>107</v>
      </c>
      <c r="L161" s="26">
        <v>98</v>
      </c>
    </row>
    <row r="162" spans="1:12" x14ac:dyDescent="0.25">
      <c r="A162" s="21">
        <v>44111</v>
      </c>
      <c r="C162" s="22" t="s">
        <v>393</v>
      </c>
      <c r="F162" s="25">
        <v>107000099</v>
      </c>
      <c r="G162" t="s">
        <v>1154</v>
      </c>
      <c r="H162" s="22" t="s">
        <v>101</v>
      </c>
      <c r="K162" s="28">
        <v>107</v>
      </c>
      <c r="L162" s="26">
        <v>99</v>
      </c>
    </row>
    <row r="163" spans="1:12" x14ac:dyDescent="0.25">
      <c r="A163" s="21">
        <v>44111</v>
      </c>
      <c r="C163" s="22" t="s">
        <v>393</v>
      </c>
      <c r="F163" s="25">
        <v>107000100</v>
      </c>
      <c r="G163" t="s">
        <v>1155</v>
      </c>
      <c r="H163" s="22" t="s">
        <v>101</v>
      </c>
      <c r="K163" s="28">
        <v>107</v>
      </c>
      <c r="L163" s="26">
        <v>100</v>
      </c>
    </row>
    <row r="164" spans="1:12" x14ac:dyDescent="0.25">
      <c r="A164" s="21">
        <v>44113</v>
      </c>
      <c r="C164" s="22" t="s">
        <v>396</v>
      </c>
      <c r="F164" s="25">
        <v>109000003</v>
      </c>
      <c r="G164" t="s">
        <v>1156</v>
      </c>
      <c r="H164" s="22" t="s">
        <v>181</v>
      </c>
      <c r="K164" s="28">
        <v>109</v>
      </c>
      <c r="L164" s="26">
        <v>3</v>
      </c>
    </row>
    <row r="165" spans="1:12" x14ac:dyDescent="0.25">
      <c r="A165" s="21">
        <v>44113</v>
      </c>
      <c r="C165" s="22" t="s">
        <v>393</v>
      </c>
      <c r="F165" s="25">
        <v>107000101</v>
      </c>
      <c r="G165" t="s">
        <v>1157</v>
      </c>
      <c r="H165" s="22" t="s">
        <v>101</v>
      </c>
      <c r="K165" s="28">
        <v>107</v>
      </c>
      <c r="L165" s="26">
        <v>101</v>
      </c>
    </row>
    <row r="166" spans="1:12" x14ac:dyDescent="0.25">
      <c r="A166" s="21">
        <v>44113</v>
      </c>
      <c r="C166" s="22" t="s">
        <v>393</v>
      </c>
      <c r="F166" s="25">
        <v>107000102</v>
      </c>
      <c r="G166" t="s">
        <v>1158</v>
      </c>
      <c r="H166" s="22" t="s">
        <v>101</v>
      </c>
      <c r="K166" s="28">
        <v>107</v>
      </c>
      <c r="L166" s="26">
        <v>102</v>
      </c>
    </row>
    <row r="167" spans="1:12" x14ac:dyDescent="0.25">
      <c r="A167" s="21">
        <v>44113</v>
      </c>
      <c r="C167" s="22" t="s">
        <v>393</v>
      </c>
      <c r="F167" s="25">
        <v>107000103</v>
      </c>
      <c r="G167" t="s">
        <v>1159</v>
      </c>
      <c r="H167" s="22" t="s">
        <v>101</v>
      </c>
      <c r="K167" s="28">
        <v>107</v>
      </c>
      <c r="L167" s="26">
        <v>103</v>
      </c>
    </row>
    <row r="168" spans="1:12" x14ac:dyDescent="0.25">
      <c r="A168" s="21">
        <v>44113</v>
      </c>
      <c r="C168" s="22" t="s">
        <v>393</v>
      </c>
      <c r="F168" s="25">
        <v>107000104</v>
      </c>
      <c r="G168" t="s">
        <v>1160</v>
      </c>
      <c r="H168" s="22" t="s">
        <v>101</v>
      </c>
      <c r="K168" s="28">
        <v>107</v>
      </c>
      <c r="L168" s="26">
        <v>104</v>
      </c>
    </row>
    <row r="169" spans="1:12" x14ac:dyDescent="0.25">
      <c r="A169" s="21">
        <v>44120</v>
      </c>
      <c r="C169" s="22" t="s">
        <v>399</v>
      </c>
      <c r="F169" s="25">
        <v>105000011</v>
      </c>
      <c r="G169" t="s">
        <v>1161</v>
      </c>
      <c r="H169" s="22" t="s">
        <v>101</v>
      </c>
      <c r="K169" s="28">
        <v>105</v>
      </c>
      <c r="L169" s="26">
        <v>11</v>
      </c>
    </row>
    <row r="170" spans="1:12" x14ac:dyDescent="0.25">
      <c r="A170" s="21">
        <v>44120</v>
      </c>
      <c r="C170" s="22" t="s">
        <v>400</v>
      </c>
      <c r="F170" s="25">
        <v>107000105</v>
      </c>
      <c r="G170" t="s">
        <v>1162</v>
      </c>
      <c r="H170" s="22" t="s">
        <v>101</v>
      </c>
      <c r="K170" s="28">
        <v>107</v>
      </c>
      <c r="L170" s="26">
        <v>105</v>
      </c>
    </row>
    <row r="171" spans="1:12" x14ac:dyDescent="0.25">
      <c r="A171" s="21">
        <v>44120</v>
      </c>
      <c r="C171" s="22" t="s">
        <v>400</v>
      </c>
      <c r="F171" s="25">
        <v>107000106</v>
      </c>
      <c r="G171" t="s">
        <v>1163</v>
      </c>
      <c r="H171" s="22" t="s">
        <v>101</v>
      </c>
      <c r="K171" s="28">
        <v>107</v>
      </c>
      <c r="L171" s="26">
        <v>106</v>
      </c>
    </row>
    <row r="172" spans="1:12" x14ac:dyDescent="0.25">
      <c r="A172" s="21">
        <v>44120</v>
      </c>
      <c r="C172" s="22" t="s">
        <v>400</v>
      </c>
      <c r="F172" s="25">
        <v>107000107</v>
      </c>
      <c r="G172" t="s">
        <v>1164</v>
      </c>
      <c r="H172" s="22" t="s">
        <v>101</v>
      </c>
      <c r="K172" s="28">
        <v>107</v>
      </c>
      <c r="L172" s="26">
        <v>107</v>
      </c>
    </row>
    <row r="173" spans="1:12" x14ac:dyDescent="0.25">
      <c r="A173" s="21">
        <v>44120</v>
      </c>
      <c r="C173" s="22" t="s">
        <v>400</v>
      </c>
      <c r="F173" s="25">
        <v>107000108</v>
      </c>
      <c r="G173" t="s">
        <v>1165</v>
      </c>
      <c r="H173" s="22" t="s">
        <v>101</v>
      </c>
      <c r="K173" s="28">
        <v>107</v>
      </c>
      <c r="L173" s="26">
        <v>108</v>
      </c>
    </row>
    <row r="174" spans="1:12" x14ac:dyDescent="0.25">
      <c r="A174" s="21">
        <v>44120</v>
      </c>
      <c r="C174" s="22" t="s">
        <v>400</v>
      </c>
      <c r="F174" s="25">
        <v>107000109</v>
      </c>
      <c r="G174" t="s">
        <v>1166</v>
      </c>
      <c r="H174" s="22" t="s">
        <v>101</v>
      </c>
      <c r="K174" s="28">
        <v>107</v>
      </c>
      <c r="L174" s="26">
        <v>109</v>
      </c>
    </row>
    <row r="175" spans="1:12" x14ac:dyDescent="0.25">
      <c r="A175" s="21">
        <v>44123</v>
      </c>
      <c r="C175" s="22" t="s">
        <v>394</v>
      </c>
      <c r="F175" s="25">
        <v>200000004</v>
      </c>
      <c r="G175" t="s">
        <v>1167</v>
      </c>
      <c r="H175" s="22" t="s">
        <v>91</v>
      </c>
      <c r="K175" s="28">
        <v>200</v>
      </c>
      <c r="L175" s="26">
        <v>4</v>
      </c>
    </row>
    <row r="176" spans="1:12" x14ac:dyDescent="0.25">
      <c r="A176" s="21">
        <v>44123</v>
      </c>
      <c r="C176" s="22" t="s">
        <v>394</v>
      </c>
      <c r="F176" s="25">
        <v>200000005</v>
      </c>
      <c r="G176" t="s">
        <v>1168</v>
      </c>
      <c r="H176" s="22" t="s">
        <v>91</v>
      </c>
      <c r="K176" s="28">
        <v>200</v>
      </c>
      <c r="L176" s="26">
        <v>5</v>
      </c>
    </row>
    <row r="177" spans="1:12" x14ac:dyDescent="0.25">
      <c r="A177" s="21">
        <v>44123</v>
      </c>
      <c r="C177" s="22" t="s">
        <v>394</v>
      </c>
      <c r="F177" s="25">
        <v>200000006</v>
      </c>
      <c r="G177" t="s">
        <v>1169</v>
      </c>
      <c r="H177" s="22" t="s">
        <v>91</v>
      </c>
      <c r="K177" s="28">
        <v>200</v>
      </c>
      <c r="L177" s="26">
        <v>6</v>
      </c>
    </row>
    <row r="178" spans="1:12" x14ac:dyDescent="0.25">
      <c r="A178" s="21">
        <v>44123</v>
      </c>
      <c r="C178" s="22" t="s">
        <v>394</v>
      </c>
      <c r="F178" s="25">
        <v>200000007</v>
      </c>
      <c r="G178" t="s">
        <v>1170</v>
      </c>
      <c r="H178" s="22" t="s">
        <v>91</v>
      </c>
      <c r="K178" s="28">
        <v>200</v>
      </c>
      <c r="L178" s="26">
        <v>7</v>
      </c>
    </row>
    <row r="179" spans="1:12" x14ac:dyDescent="0.25">
      <c r="A179" s="21">
        <v>44123</v>
      </c>
      <c r="C179" s="22" t="s">
        <v>394</v>
      </c>
      <c r="F179" s="25">
        <v>200000008</v>
      </c>
      <c r="G179" t="s">
        <v>1171</v>
      </c>
      <c r="H179" s="22" t="s">
        <v>91</v>
      </c>
      <c r="K179" s="28">
        <v>200</v>
      </c>
      <c r="L179" s="26">
        <v>8</v>
      </c>
    </row>
    <row r="180" spans="1:12" x14ac:dyDescent="0.25">
      <c r="A180" s="21">
        <v>44123</v>
      </c>
      <c r="C180" s="22" t="s">
        <v>394</v>
      </c>
      <c r="F180" s="25">
        <v>200000009</v>
      </c>
      <c r="G180" t="s">
        <v>1172</v>
      </c>
      <c r="H180" s="22" t="s">
        <v>91</v>
      </c>
      <c r="K180" s="28">
        <v>200</v>
      </c>
      <c r="L180" s="26">
        <v>9</v>
      </c>
    </row>
    <row r="181" spans="1:12" x14ac:dyDescent="0.25">
      <c r="A181" s="21">
        <v>44123</v>
      </c>
      <c r="C181" s="22" t="s">
        <v>394</v>
      </c>
      <c r="F181" s="25">
        <v>200000010</v>
      </c>
      <c r="G181" t="s">
        <v>1173</v>
      </c>
      <c r="H181" s="22" t="s">
        <v>91</v>
      </c>
      <c r="K181" s="28">
        <v>200</v>
      </c>
      <c r="L181" s="26">
        <v>10</v>
      </c>
    </row>
    <row r="182" spans="1:12" x14ac:dyDescent="0.25">
      <c r="A182" s="21">
        <v>44123</v>
      </c>
      <c r="C182" s="22" t="s">
        <v>394</v>
      </c>
      <c r="F182" s="25">
        <v>201000001</v>
      </c>
      <c r="G182" t="s">
        <v>1174</v>
      </c>
      <c r="H182" s="22" t="s">
        <v>91</v>
      </c>
      <c r="K182" s="28">
        <v>201</v>
      </c>
      <c r="L182" s="26">
        <v>1</v>
      </c>
    </row>
    <row r="183" spans="1:12" x14ac:dyDescent="0.25">
      <c r="A183" s="21">
        <v>44123</v>
      </c>
      <c r="C183" s="22" t="s">
        <v>394</v>
      </c>
      <c r="F183" s="25">
        <v>202000001</v>
      </c>
      <c r="G183" t="s">
        <v>1175</v>
      </c>
      <c r="H183" s="22" t="s">
        <v>91</v>
      </c>
      <c r="K183" s="28">
        <v>202</v>
      </c>
      <c r="L183" s="26">
        <v>1</v>
      </c>
    </row>
    <row r="184" spans="1:12" x14ac:dyDescent="0.25">
      <c r="A184" s="21">
        <v>44123</v>
      </c>
      <c r="C184" s="22" t="s">
        <v>394</v>
      </c>
      <c r="F184" s="25">
        <v>204000002</v>
      </c>
      <c r="G184" t="s">
        <v>1176</v>
      </c>
      <c r="H184" s="22" t="s">
        <v>91</v>
      </c>
      <c r="K184" s="28">
        <v>204</v>
      </c>
      <c r="L184" s="26">
        <v>2</v>
      </c>
    </row>
    <row r="185" spans="1:12" x14ac:dyDescent="0.25">
      <c r="A185" s="21">
        <v>44123</v>
      </c>
      <c r="C185" s="22" t="s">
        <v>394</v>
      </c>
      <c r="F185" s="25">
        <v>203000002</v>
      </c>
      <c r="G185" t="s">
        <v>1177</v>
      </c>
      <c r="H185" s="22" t="s">
        <v>91</v>
      </c>
      <c r="K185" s="28">
        <v>203</v>
      </c>
      <c r="L185" s="26">
        <v>2</v>
      </c>
    </row>
    <row r="186" spans="1:12" x14ac:dyDescent="0.25">
      <c r="A186" s="21">
        <v>44126</v>
      </c>
      <c r="C186" s="22" t="s">
        <v>394</v>
      </c>
      <c r="F186" s="25">
        <v>105000012</v>
      </c>
      <c r="G186" t="s">
        <v>1178</v>
      </c>
      <c r="H186" s="22" t="s">
        <v>201</v>
      </c>
      <c r="K186" s="28">
        <v>105</v>
      </c>
      <c r="L186" s="26">
        <v>12</v>
      </c>
    </row>
    <row r="187" spans="1:12" x14ac:dyDescent="0.25">
      <c r="A187" s="21">
        <v>44126</v>
      </c>
      <c r="C187" s="22" t="s">
        <v>393</v>
      </c>
      <c r="F187" s="25">
        <v>107000110</v>
      </c>
      <c r="G187" t="s">
        <v>1179</v>
      </c>
      <c r="H187" s="22" t="s">
        <v>101</v>
      </c>
      <c r="K187" s="28">
        <v>107</v>
      </c>
      <c r="L187" s="26">
        <v>110</v>
      </c>
    </row>
    <row r="188" spans="1:12" x14ac:dyDescent="0.25">
      <c r="A188" s="21">
        <v>44126</v>
      </c>
      <c r="C188" s="22" t="s">
        <v>393</v>
      </c>
      <c r="F188" s="25">
        <v>107000111</v>
      </c>
      <c r="G188" t="s">
        <v>1180</v>
      </c>
      <c r="H188" s="22" t="s">
        <v>101</v>
      </c>
      <c r="K188" s="28">
        <v>107</v>
      </c>
      <c r="L188" s="26">
        <v>111</v>
      </c>
    </row>
    <row r="189" spans="1:12" x14ac:dyDescent="0.25">
      <c r="A189" s="21">
        <v>44126</v>
      </c>
      <c r="C189" s="22" t="s">
        <v>393</v>
      </c>
      <c r="F189" s="25">
        <v>107000112</v>
      </c>
      <c r="G189" t="s">
        <v>1181</v>
      </c>
      <c r="H189" s="22" t="s">
        <v>101</v>
      </c>
      <c r="K189" s="28">
        <v>107</v>
      </c>
      <c r="L189" s="26">
        <v>112</v>
      </c>
    </row>
    <row r="190" spans="1:12" x14ac:dyDescent="0.25">
      <c r="A190" s="21">
        <v>44127</v>
      </c>
      <c r="C190" s="22" t="s">
        <v>393</v>
      </c>
      <c r="F190" s="25">
        <v>301000001</v>
      </c>
      <c r="G190" t="s">
        <v>1182</v>
      </c>
      <c r="H190" s="22" t="s">
        <v>26</v>
      </c>
      <c r="K190" s="28">
        <v>301</v>
      </c>
      <c r="L190" s="26">
        <v>1</v>
      </c>
    </row>
    <row r="191" spans="1:12" x14ac:dyDescent="0.25">
      <c r="A191" s="21">
        <v>44127</v>
      </c>
      <c r="C191" s="22" t="s">
        <v>391</v>
      </c>
      <c r="F191" s="25">
        <v>106000008</v>
      </c>
      <c r="G191" t="s">
        <v>1183</v>
      </c>
      <c r="H191" s="22" t="s">
        <v>101</v>
      </c>
      <c r="K191" s="28">
        <v>106</v>
      </c>
      <c r="L191" s="26">
        <v>8</v>
      </c>
    </row>
    <row r="192" spans="1:12" x14ac:dyDescent="0.25">
      <c r="A192" s="21">
        <v>44127</v>
      </c>
      <c r="C192" s="22" t="s">
        <v>391</v>
      </c>
      <c r="F192" s="25">
        <v>106000009</v>
      </c>
      <c r="G192" t="s">
        <v>1184</v>
      </c>
      <c r="H192" s="22" t="s">
        <v>101</v>
      </c>
      <c r="K192" s="28">
        <v>106</v>
      </c>
      <c r="L192" s="26">
        <v>9</v>
      </c>
    </row>
    <row r="193" spans="1:12" x14ac:dyDescent="0.25">
      <c r="A193" s="21">
        <v>44127</v>
      </c>
      <c r="C193" s="22" t="s">
        <v>393</v>
      </c>
      <c r="F193" s="25">
        <v>107000113</v>
      </c>
      <c r="G193" t="s">
        <v>1185</v>
      </c>
      <c r="H193" s="22" t="s">
        <v>101</v>
      </c>
      <c r="K193" s="28">
        <v>107</v>
      </c>
      <c r="L193" s="26">
        <v>113</v>
      </c>
    </row>
    <row r="194" spans="1:12" x14ac:dyDescent="0.25">
      <c r="A194" s="21">
        <v>44127</v>
      </c>
      <c r="C194" s="22" t="s">
        <v>393</v>
      </c>
      <c r="F194" s="25">
        <v>105000013</v>
      </c>
      <c r="G194" t="s">
        <v>1186</v>
      </c>
      <c r="H194" s="22" t="s">
        <v>425</v>
      </c>
      <c r="K194" s="28">
        <v>105</v>
      </c>
      <c r="L194" s="26">
        <v>13</v>
      </c>
    </row>
    <row r="195" spans="1:12" x14ac:dyDescent="0.25">
      <c r="A195" s="21">
        <v>44127</v>
      </c>
      <c r="C195" s="22" t="s">
        <v>393</v>
      </c>
      <c r="F195" s="25">
        <v>107000114</v>
      </c>
      <c r="G195" t="s">
        <v>1187</v>
      </c>
      <c r="H195" s="22" t="s">
        <v>101</v>
      </c>
      <c r="K195" s="28">
        <v>107</v>
      </c>
      <c r="L195" s="26">
        <v>114</v>
      </c>
    </row>
    <row r="196" spans="1:12" x14ac:dyDescent="0.25">
      <c r="A196" s="21">
        <v>44127</v>
      </c>
      <c r="C196" s="22" t="s">
        <v>393</v>
      </c>
      <c r="F196" s="25">
        <v>107000115</v>
      </c>
      <c r="G196" t="s">
        <v>1188</v>
      </c>
      <c r="H196" s="22" t="s">
        <v>101</v>
      </c>
      <c r="K196" s="28">
        <v>107</v>
      </c>
      <c r="L196" s="26">
        <v>115</v>
      </c>
    </row>
    <row r="197" spans="1:12" x14ac:dyDescent="0.25">
      <c r="A197" s="21">
        <v>44127</v>
      </c>
      <c r="C197" s="22" t="s">
        <v>393</v>
      </c>
      <c r="F197" s="25">
        <v>107000116</v>
      </c>
      <c r="G197" t="s">
        <v>1189</v>
      </c>
      <c r="H197" s="22" t="s">
        <v>101</v>
      </c>
      <c r="K197" s="28">
        <v>107</v>
      </c>
      <c r="L197" s="26">
        <v>116</v>
      </c>
    </row>
    <row r="198" spans="1:12" x14ac:dyDescent="0.25">
      <c r="A198" s="21">
        <v>44130</v>
      </c>
      <c r="C198" s="22" t="s">
        <v>391</v>
      </c>
      <c r="F198" s="25">
        <v>303000007</v>
      </c>
      <c r="G198" t="s">
        <v>1190</v>
      </c>
      <c r="H198" s="22" t="s">
        <v>101</v>
      </c>
      <c r="K198" s="28">
        <v>303</v>
      </c>
      <c r="L198" s="26">
        <v>7</v>
      </c>
    </row>
    <row r="199" spans="1:12" x14ac:dyDescent="0.25">
      <c r="A199" s="21">
        <v>44131</v>
      </c>
      <c r="C199" s="22" t="s">
        <v>400</v>
      </c>
      <c r="F199" s="25">
        <v>103000001</v>
      </c>
      <c r="G199" t="s">
        <v>1191</v>
      </c>
      <c r="H199" s="22" t="s">
        <v>91</v>
      </c>
      <c r="K199" s="28">
        <v>103</v>
      </c>
      <c r="L199" s="26">
        <v>1</v>
      </c>
    </row>
    <row r="200" spans="1:12" x14ac:dyDescent="0.25">
      <c r="A200" s="21">
        <v>44131</v>
      </c>
      <c r="C200" s="22" t="s">
        <v>400</v>
      </c>
      <c r="F200" s="25">
        <v>103000002</v>
      </c>
      <c r="G200" t="s">
        <v>1192</v>
      </c>
      <c r="H200" s="22" t="s">
        <v>91</v>
      </c>
      <c r="K200" s="28">
        <v>103</v>
      </c>
      <c r="L200" s="26">
        <v>2</v>
      </c>
    </row>
    <row r="201" spans="1:12" x14ac:dyDescent="0.25">
      <c r="A201" s="21">
        <v>44131</v>
      </c>
      <c r="C201" s="22" t="s">
        <v>400</v>
      </c>
      <c r="F201" s="25">
        <v>103000003</v>
      </c>
      <c r="G201" t="s">
        <v>1193</v>
      </c>
      <c r="H201" s="22" t="s">
        <v>91</v>
      </c>
      <c r="K201" s="28">
        <v>103</v>
      </c>
      <c r="L201" s="26">
        <v>3</v>
      </c>
    </row>
    <row r="202" spans="1:12" x14ac:dyDescent="0.25">
      <c r="A202" s="21">
        <v>44131</v>
      </c>
      <c r="C202" s="22" t="s">
        <v>400</v>
      </c>
      <c r="F202" s="25">
        <v>103000004</v>
      </c>
      <c r="G202" t="s">
        <v>1194</v>
      </c>
      <c r="H202" s="22" t="s">
        <v>91</v>
      </c>
      <c r="K202" s="28">
        <v>103</v>
      </c>
      <c r="L202" s="26">
        <v>4</v>
      </c>
    </row>
    <row r="203" spans="1:12" x14ac:dyDescent="0.25">
      <c r="A203" s="21">
        <v>44131</v>
      </c>
      <c r="C203" s="22" t="s">
        <v>400</v>
      </c>
      <c r="F203" s="25">
        <v>103000005</v>
      </c>
      <c r="G203" t="s">
        <v>1195</v>
      </c>
      <c r="H203" s="22" t="s">
        <v>91</v>
      </c>
      <c r="K203" s="28">
        <v>103</v>
      </c>
      <c r="L203" s="26">
        <v>5</v>
      </c>
    </row>
    <row r="204" spans="1:12" x14ac:dyDescent="0.25">
      <c r="A204" s="21">
        <v>44131</v>
      </c>
      <c r="C204" s="22" t="s">
        <v>400</v>
      </c>
      <c r="F204" s="25">
        <v>101000004</v>
      </c>
      <c r="G204" t="s">
        <v>1196</v>
      </c>
      <c r="H204" s="22" t="s">
        <v>101</v>
      </c>
      <c r="K204" s="28">
        <v>101</v>
      </c>
      <c r="L204" s="26">
        <v>4</v>
      </c>
    </row>
    <row r="205" spans="1:12" x14ac:dyDescent="0.25">
      <c r="A205" s="21">
        <v>44131</v>
      </c>
      <c r="C205" s="22" t="s">
        <v>400</v>
      </c>
      <c r="F205" s="25">
        <v>101000005</v>
      </c>
      <c r="G205" t="s">
        <v>1197</v>
      </c>
      <c r="H205" s="22" t="s">
        <v>101</v>
      </c>
      <c r="K205" s="28">
        <v>101</v>
      </c>
      <c r="L205" s="26">
        <v>5</v>
      </c>
    </row>
    <row r="206" spans="1:12" x14ac:dyDescent="0.25">
      <c r="A206" s="21">
        <v>44131</v>
      </c>
      <c r="C206" s="22" t="s">
        <v>400</v>
      </c>
      <c r="F206" s="25">
        <v>101000006</v>
      </c>
      <c r="G206" t="s">
        <v>1198</v>
      </c>
      <c r="H206" s="22" t="s">
        <v>101</v>
      </c>
      <c r="K206" s="28">
        <v>101</v>
      </c>
      <c r="L206" s="26">
        <v>6</v>
      </c>
    </row>
    <row r="207" spans="1:12" x14ac:dyDescent="0.25">
      <c r="A207" s="21">
        <v>44131</v>
      </c>
      <c r="C207" s="22" t="s">
        <v>400</v>
      </c>
      <c r="F207" s="25">
        <v>101000007</v>
      </c>
      <c r="G207" t="s">
        <v>1199</v>
      </c>
      <c r="H207" s="22" t="s">
        <v>101</v>
      </c>
      <c r="K207" s="28">
        <v>101</v>
      </c>
      <c r="L207" s="26">
        <v>7</v>
      </c>
    </row>
    <row r="208" spans="1:12" x14ac:dyDescent="0.25">
      <c r="A208" s="21">
        <v>44131</v>
      </c>
      <c r="C208" s="22" t="s">
        <v>400</v>
      </c>
      <c r="F208" s="25">
        <v>101000008</v>
      </c>
      <c r="G208" t="s">
        <v>1200</v>
      </c>
      <c r="H208" s="22" t="s">
        <v>101</v>
      </c>
      <c r="K208" s="28">
        <v>101</v>
      </c>
      <c r="L208" s="26">
        <v>8</v>
      </c>
    </row>
    <row r="209" spans="1:12" x14ac:dyDescent="0.25">
      <c r="A209" s="21">
        <v>44131</v>
      </c>
      <c r="C209" s="22" t="s">
        <v>400</v>
      </c>
      <c r="F209" s="25">
        <v>107000117</v>
      </c>
      <c r="G209" t="s">
        <v>1201</v>
      </c>
      <c r="H209" s="22" t="s">
        <v>101</v>
      </c>
      <c r="K209" s="28">
        <v>107</v>
      </c>
      <c r="L209" s="26">
        <v>117</v>
      </c>
    </row>
    <row r="210" spans="1:12" x14ac:dyDescent="0.25">
      <c r="A210" s="21">
        <v>44131</v>
      </c>
      <c r="C210" s="22" t="s">
        <v>400</v>
      </c>
      <c r="F210" s="25">
        <v>107000118</v>
      </c>
      <c r="G210" t="s">
        <v>1202</v>
      </c>
      <c r="H210" s="22" t="s">
        <v>101</v>
      </c>
      <c r="K210" s="28">
        <v>107</v>
      </c>
      <c r="L210" s="26">
        <v>118</v>
      </c>
    </row>
    <row r="211" spans="1:12" x14ac:dyDescent="0.25">
      <c r="A211" s="21">
        <v>44131</v>
      </c>
      <c r="C211" s="22" t="s">
        <v>400</v>
      </c>
      <c r="F211" s="25">
        <v>107000119</v>
      </c>
      <c r="G211" t="s">
        <v>1203</v>
      </c>
      <c r="H211" s="22" t="s">
        <v>101</v>
      </c>
      <c r="K211" s="28">
        <v>107</v>
      </c>
      <c r="L211" s="26">
        <v>119</v>
      </c>
    </row>
    <row r="212" spans="1:12" x14ac:dyDescent="0.25">
      <c r="A212" s="21">
        <v>44131</v>
      </c>
      <c r="C212" s="22" t="s">
        <v>400</v>
      </c>
      <c r="F212" s="25">
        <v>107000120</v>
      </c>
      <c r="G212" t="s">
        <v>1204</v>
      </c>
      <c r="H212" s="22" t="s">
        <v>101</v>
      </c>
      <c r="K212" s="28">
        <v>107</v>
      </c>
      <c r="L212" s="26">
        <v>120</v>
      </c>
    </row>
    <row r="213" spans="1:12" x14ac:dyDescent="0.25">
      <c r="A213" s="21">
        <v>44131</v>
      </c>
      <c r="C213" s="22" t="s">
        <v>400</v>
      </c>
      <c r="F213" s="25">
        <v>107000121</v>
      </c>
      <c r="G213" t="s">
        <v>1205</v>
      </c>
      <c r="H213" s="22" t="s">
        <v>101</v>
      </c>
      <c r="K213" s="28">
        <v>107</v>
      </c>
      <c r="L213" s="26">
        <v>121</v>
      </c>
    </row>
    <row r="214" spans="1:12" x14ac:dyDescent="0.25">
      <c r="A214" s="21">
        <v>44131</v>
      </c>
      <c r="C214" s="22" t="s">
        <v>400</v>
      </c>
      <c r="F214" s="25">
        <v>107000122</v>
      </c>
      <c r="G214" t="s">
        <v>1206</v>
      </c>
      <c r="H214" s="22" t="s">
        <v>101</v>
      </c>
      <c r="K214" s="28">
        <v>107</v>
      </c>
      <c r="L214" s="26">
        <v>122</v>
      </c>
    </row>
    <row r="215" spans="1:12" x14ac:dyDescent="0.25">
      <c r="A215" s="21">
        <v>44131</v>
      </c>
      <c r="C215" s="22" t="s">
        <v>400</v>
      </c>
      <c r="F215" s="25">
        <v>107000123</v>
      </c>
      <c r="G215" t="s">
        <v>1207</v>
      </c>
      <c r="H215" s="22" t="s">
        <v>101</v>
      </c>
      <c r="K215" s="28">
        <v>107</v>
      </c>
      <c r="L215" s="26">
        <v>123</v>
      </c>
    </row>
    <row r="216" spans="1:12" x14ac:dyDescent="0.25">
      <c r="A216" s="21">
        <v>44131</v>
      </c>
      <c r="C216" s="22" t="s">
        <v>400</v>
      </c>
      <c r="F216" s="25">
        <v>107000124</v>
      </c>
      <c r="G216" t="s">
        <v>1208</v>
      </c>
      <c r="H216" s="22" t="s">
        <v>101</v>
      </c>
      <c r="K216" s="28">
        <v>107</v>
      </c>
      <c r="L216" s="26">
        <v>124</v>
      </c>
    </row>
    <row r="217" spans="1:12" x14ac:dyDescent="0.25">
      <c r="A217" s="21">
        <v>44131</v>
      </c>
      <c r="C217" s="22" t="s">
        <v>400</v>
      </c>
      <c r="F217" s="25">
        <v>102000006</v>
      </c>
      <c r="G217" t="s">
        <v>1209</v>
      </c>
      <c r="H217" s="22" t="s">
        <v>101</v>
      </c>
      <c r="K217" s="28">
        <v>102</v>
      </c>
      <c r="L217" s="26">
        <v>6</v>
      </c>
    </row>
    <row r="218" spans="1:12" x14ac:dyDescent="0.25">
      <c r="A218" s="21">
        <v>44131</v>
      </c>
      <c r="C218" s="22" t="s">
        <v>400</v>
      </c>
      <c r="F218" s="25">
        <v>102000007</v>
      </c>
      <c r="G218" t="s">
        <v>1210</v>
      </c>
      <c r="H218" s="22" t="s">
        <v>101</v>
      </c>
      <c r="K218" s="28">
        <v>102</v>
      </c>
      <c r="L218" s="26">
        <v>7</v>
      </c>
    </row>
    <row r="219" spans="1:12" x14ac:dyDescent="0.25">
      <c r="A219" s="21">
        <v>44131</v>
      </c>
      <c r="C219" s="22" t="s">
        <v>400</v>
      </c>
      <c r="F219" s="25">
        <v>102000008</v>
      </c>
      <c r="G219" t="s">
        <v>1211</v>
      </c>
      <c r="H219" s="22" t="s">
        <v>101</v>
      </c>
      <c r="K219" s="28">
        <v>102</v>
      </c>
      <c r="L219" s="26">
        <v>8</v>
      </c>
    </row>
    <row r="220" spans="1:12" x14ac:dyDescent="0.25">
      <c r="A220" s="21">
        <v>44131</v>
      </c>
      <c r="C220" s="22" t="s">
        <v>400</v>
      </c>
      <c r="F220" s="25">
        <v>102000009</v>
      </c>
      <c r="G220" t="s">
        <v>1212</v>
      </c>
      <c r="H220" s="22" t="s">
        <v>101</v>
      </c>
      <c r="K220" s="28">
        <v>102</v>
      </c>
      <c r="L220" s="26">
        <v>9</v>
      </c>
    </row>
    <row r="221" spans="1:12" x14ac:dyDescent="0.25">
      <c r="A221" s="21">
        <v>44131</v>
      </c>
      <c r="C221" s="22" t="s">
        <v>400</v>
      </c>
      <c r="F221" s="25">
        <v>102000010</v>
      </c>
      <c r="G221" t="s">
        <v>1213</v>
      </c>
      <c r="H221" s="22" t="s">
        <v>101</v>
      </c>
      <c r="K221" s="28">
        <v>102</v>
      </c>
      <c r="L221" s="26">
        <v>10</v>
      </c>
    </row>
    <row r="222" spans="1:12" x14ac:dyDescent="0.25">
      <c r="A222" s="21">
        <v>44131</v>
      </c>
      <c r="C222" s="22" t="s">
        <v>400</v>
      </c>
      <c r="F222" s="25">
        <v>102000011</v>
      </c>
      <c r="G222" t="s">
        <v>1214</v>
      </c>
      <c r="H222" s="22" t="s">
        <v>101</v>
      </c>
      <c r="K222" s="28">
        <v>102</v>
      </c>
      <c r="L222" s="26">
        <v>11</v>
      </c>
    </row>
    <row r="223" spans="1:12" x14ac:dyDescent="0.25">
      <c r="A223" s="21">
        <v>44131</v>
      </c>
      <c r="C223" s="22" t="s">
        <v>400</v>
      </c>
      <c r="F223" s="25">
        <v>107000125</v>
      </c>
      <c r="G223" t="s">
        <v>1215</v>
      </c>
      <c r="H223" s="22" t="s">
        <v>101</v>
      </c>
      <c r="K223" s="28">
        <v>107</v>
      </c>
      <c r="L223" s="26">
        <v>125</v>
      </c>
    </row>
    <row r="224" spans="1:12" x14ac:dyDescent="0.25">
      <c r="A224" s="21">
        <v>44131</v>
      </c>
      <c r="C224" s="22" t="s">
        <v>400</v>
      </c>
      <c r="F224" s="25">
        <v>107000126</v>
      </c>
      <c r="G224" t="s">
        <v>1216</v>
      </c>
      <c r="H224" s="22" t="s">
        <v>101</v>
      </c>
      <c r="K224" s="28">
        <v>107</v>
      </c>
      <c r="L224" s="26">
        <v>126</v>
      </c>
    </row>
    <row r="225" spans="1:12" x14ac:dyDescent="0.25">
      <c r="A225" s="21">
        <v>44131</v>
      </c>
      <c r="C225" s="22" t="s">
        <v>393</v>
      </c>
      <c r="F225" s="25">
        <v>107000127</v>
      </c>
      <c r="G225" t="s">
        <v>1217</v>
      </c>
      <c r="H225" s="22" t="s">
        <v>101</v>
      </c>
      <c r="K225" s="28">
        <v>107</v>
      </c>
      <c r="L225" s="26">
        <v>127</v>
      </c>
    </row>
    <row r="226" spans="1:12" x14ac:dyDescent="0.25">
      <c r="A226" s="21">
        <v>44132</v>
      </c>
      <c r="C226" s="22" t="s">
        <v>391</v>
      </c>
      <c r="F226" s="25">
        <v>108000001</v>
      </c>
      <c r="G226" t="s">
        <v>1218</v>
      </c>
      <c r="H226" s="22" t="s">
        <v>27</v>
      </c>
      <c r="K226" s="28">
        <v>108</v>
      </c>
      <c r="L226" s="26">
        <v>1</v>
      </c>
    </row>
    <row r="227" spans="1:12" x14ac:dyDescent="0.25">
      <c r="A227" s="21">
        <v>44132</v>
      </c>
      <c r="C227" s="22" t="s">
        <v>391</v>
      </c>
      <c r="F227" s="25">
        <v>106000010</v>
      </c>
      <c r="G227" t="s">
        <v>1219</v>
      </c>
      <c r="H227" s="22" t="s">
        <v>139</v>
      </c>
      <c r="K227" s="28">
        <v>106</v>
      </c>
      <c r="L227" s="26">
        <v>10</v>
      </c>
    </row>
    <row r="228" spans="1:12" x14ac:dyDescent="0.25">
      <c r="A228" s="21">
        <v>44132</v>
      </c>
      <c r="C228" s="22" t="s">
        <v>391</v>
      </c>
      <c r="F228" s="25">
        <v>106000011</v>
      </c>
      <c r="G228" t="s">
        <v>1220</v>
      </c>
      <c r="H228" s="22" t="s">
        <v>101</v>
      </c>
      <c r="K228" s="28">
        <v>106</v>
      </c>
      <c r="L228" s="26">
        <v>11</v>
      </c>
    </row>
    <row r="229" spans="1:12" x14ac:dyDescent="0.25">
      <c r="A229" s="21">
        <v>44132</v>
      </c>
      <c r="C229" s="22" t="s">
        <v>391</v>
      </c>
      <c r="F229" s="25">
        <v>106000012</v>
      </c>
      <c r="G229" t="s">
        <v>1221</v>
      </c>
      <c r="H229" s="22" t="s">
        <v>101</v>
      </c>
      <c r="K229" s="28">
        <v>106</v>
      </c>
      <c r="L229" s="26">
        <v>12</v>
      </c>
    </row>
    <row r="230" spans="1:12" x14ac:dyDescent="0.25">
      <c r="A230" s="21">
        <v>44132</v>
      </c>
      <c r="C230" s="22" t="s">
        <v>391</v>
      </c>
      <c r="F230" s="25">
        <v>106000013</v>
      </c>
      <c r="G230" t="s">
        <v>1222</v>
      </c>
      <c r="H230" s="22" t="s">
        <v>101</v>
      </c>
      <c r="K230" s="28">
        <v>106</v>
      </c>
      <c r="L230" s="26">
        <v>13</v>
      </c>
    </row>
    <row r="231" spans="1:12" x14ac:dyDescent="0.25">
      <c r="A231" s="21">
        <v>44132</v>
      </c>
      <c r="C231" s="22" t="s">
        <v>391</v>
      </c>
      <c r="F231" s="25">
        <v>106000014</v>
      </c>
      <c r="G231" t="s">
        <v>1223</v>
      </c>
      <c r="H231" s="22" t="s">
        <v>101</v>
      </c>
      <c r="K231" s="28">
        <v>106</v>
      </c>
      <c r="L231" s="26">
        <v>14</v>
      </c>
    </row>
    <row r="232" spans="1:12" x14ac:dyDescent="0.25">
      <c r="A232" s="21">
        <v>44132</v>
      </c>
      <c r="C232" s="22" t="s">
        <v>391</v>
      </c>
      <c r="F232" s="25">
        <v>106000015</v>
      </c>
      <c r="G232" t="s">
        <v>1224</v>
      </c>
      <c r="H232" s="22" t="s">
        <v>101</v>
      </c>
      <c r="K232" s="28">
        <v>106</v>
      </c>
      <c r="L232" s="26">
        <v>15</v>
      </c>
    </row>
    <row r="233" spans="1:12" x14ac:dyDescent="0.25">
      <c r="A233" s="21">
        <v>44132</v>
      </c>
      <c r="C233" s="22" t="s">
        <v>391</v>
      </c>
      <c r="F233" s="25">
        <v>106000016</v>
      </c>
      <c r="G233" t="s">
        <v>1225</v>
      </c>
      <c r="H233" s="22" t="s">
        <v>101</v>
      </c>
      <c r="K233" s="28">
        <v>106</v>
      </c>
      <c r="L233" s="26">
        <v>16</v>
      </c>
    </row>
    <row r="234" spans="1:12" x14ac:dyDescent="0.25">
      <c r="A234" s="21">
        <v>44132</v>
      </c>
      <c r="C234" s="22" t="s">
        <v>391</v>
      </c>
      <c r="F234" s="25">
        <v>106000017</v>
      </c>
      <c r="G234" t="s">
        <v>1226</v>
      </c>
      <c r="H234" s="22" t="s">
        <v>101</v>
      </c>
      <c r="K234" s="28">
        <v>106</v>
      </c>
      <c r="L234" s="26">
        <v>17</v>
      </c>
    </row>
    <row r="235" spans="1:12" x14ac:dyDescent="0.25">
      <c r="A235" s="21">
        <v>44132</v>
      </c>
      <c r="C235" s="22" t="s">
        <v>391</v>
      </c>
      <c r="F235" s="25">
        <v>106000018</v>
      </c>
      <c r="G235" t="s">
        <v>1227</v>
      </c>
      <c r="H235" s="22" t="s">
        <v>101</v>
      </c>
      <c r="K235" s="28">
        <v>106</v>
      </c>
      <c r="L235" s="26">
        <v>18</v>
      </c>
    </row>
    <row r="236" spans="1:12" x14ac:dyDescent="0.25">
      <c r="A236" s="21">
        <v>44132</v>
      </c>
      <c r="C236" s="22" t="s">
        <v>391</v>
      </c>
      <c r="F236" s="25">
        <v>106000019</v>
      </c>
      <c r="G236" t="s">
        <v>1228</v>
      </c>
      <c r="H236" s="22" t="s">
        <v>101</v>
      </c>
      <c r="K236" s="28">
        <v>106</v>
      </c>
      <c r="L236" s="26">
        <v>19</v>
      </c>
    </row>
    <row r="237" spans="1:12" x14ac:dyDescent="0.25">
      <c r="A237" s="21">
        <v>44132</v>
      </c>
      <c r="C237" s="22" t="s">
        <v>391</v>
      </c>
      <c r="F237" s="25">
        <v>106000020</v>
      </c>
      <c r="G237" t="s">
        <v>1229</v>
      </c>
      <c r="H237" s="22" t="s">
        <v>101</v>
      </c>
      <c r="K237" s="28">
        <v>106</v>
      </c>
      <c r="L237" s="26">
        <v>20</v>
      </c>
    </row>
    <row r="238" spans="1:12" x14ac:dyDescent="0.25">
      <c r="A238" s="21">
        <v>44132</v>
      </c>
      <c r="C238" s="22" t="s">
        <v>391</v>
      </c>
      <c r="F238" s="25">
        <v>106000021</v>
      </c>
      <c r="G238" t="s">
        <v>1230</v>
      </c>
      <c r="H238" s="22" t="s">
        <v>101</v>
      </c>
      <c r="K238" s="28">
        <v>106</v>
      </c>
      <c r="L238" s="26">
        <v>21</v>
      </c>
    </row>
    <row r="239" spans="1:12" x14ac:dyDescent="0.25">
      <c r="A239" s="21">
        <v>44132</v>
      </c>
      <c r="C239" s="22" t="s">
        <v>391</v>
      </c>
      <c r="F239" s="25">
        <v>106000022</v>
      </c>
      <c r="G239" t="s">
        <v>1231</v>
      </c>
      <c r="H239" s="22" t="s">
        <v>139</v>
      </c>
      <c r="K239" s="28">
        <v>106</v>
      </c>
      <c r="L239" s="26">
        <v>22</v>
      </c>
    </row>
    <row r="240" spans="1:12" x14ac:dyDescent="0.25">
      <c r="A240" s="21">
        <v>44132</v>
      </c>
      <c r="C240" s="22" t="s">
        <v>391</v>
      </c>
      <c r="F240" s="25">
        <v>108000002</v>
      </c>
      <c r="G240" t="s">
        <v>1232</v>
      </c>
      <c r="H240" s="22" t="s">
        <v>101</v>
      </c>
      <c r="K240" s="28">
        <v>108</v>
      </c>
      <c r="L240" s="26">
        <v>2</v>
      </c>
    </row>
    <row r="241" spans="1:12" x14ac:dyDescent="0.25">
      <c r="A241" s="21">
        <v>44132</v>
      </c>
      <c r="C241" s="22" t="s">
        <v>391</v>
      </c>
      <c r="F241" s="25">
        <v>108000003</v>
      </c>
      <c r="G241" t="s">
        <v>1233</v>
      </c>
      <c r="H241" s="22" t="s">
        <v>101</v>
      </c>
      <c r="K241" s="28">
        <v>108</v>
      </c>
      <c r="L241" s="26">
        <v>3</v>
      </c>
    </row>
    <row r="242" spans="1:12" x14ac:dyDescent="0.25">
      <c r="A242" s="21">
        <v>44132</v>
      </c>
      <c r="C242" s="22" t="s">
        <v>391</v>
      </c>
      <c r="F242" s="25">
        <v>108000004</v>
      </c>
      <c r="G242" t="s">
        <v>1234</v>
      </c>
      <c r="H242" s="22" t="s">
        <v>27</v>
      </c>
      <c r="K242" s="28">
        <v>108</v>
      </c>
      <c r="L242" s="26">
        <v>4</v>
      </c>
    </row>
    <row r="243" spans="1:12" x14ac:dyDescent="0.25">
      <c r="A243" s="21">
        <v>44132</v>
      </c>
      <c r="C243" s="22" t="s">
        <v>391</v>
      </c>
      <c r="F243" s="25">
        <v>108000005</v>
      </c>
      <c r="G243" t="s">
        <v>1235</v>
      </c>
      <c r="H243" s="22" t="s">
        <v>27</v>
      </c>
      <c r="K243" s="28">
        <v>108</v>
      </c>
      <c r="L243" s="26">
        <v>5</v>
      </c>
    </row>
    <row r="244" spans="1:12" x14ac:dyDescent="0.25">
      <c r="A244" s="21">
        <v>44132</v>
      </c>
      <c r="C244" s="22" t="s">
        <v>391</v>
      </c>
      <c r="F244" s="25">
        <v>108000006</v>
      </c>
      <c r="G244" t="s">
        <v>1236</v>
      </c>
      <c r="H244" s="22" t="s">
        <v>181</v>
      </c>
      <c r="K244" s="28">
        <v>108</v>
      </c>
      <c r="L244" s="26">
        <v>6</v>
      </c>
    </row>
    <row r="245" spans="1:12" x14ac:dyDescent="0.25">
      <c r="A245" s="21">
        <v>44132</v>
      </c>
      <c r="C245" s="22" t="s">
        <v>391</v>
      </c>
      <c r="F245" s="25">
        <v>108000007</v>
      </c>
      <c r="G245" t="s">
        <v>1237</v>
      </c>
      <c r="H245" s="22" t="s">
        <v>181</v>
      </c>
      <c r="K245" s="28">
        <v>108</v>
      </c>
      <c r="L245" s="26">
        <v>7</v>
      </c>
    </row>
    <row r="246" spans="1:12" x14ac:dyDescent="0.25">
      <c r="A246" s="21">
        <v>44132</v>
      </c>
      <c r="C246" s="22" t="s">
        <v>391</v>
      </c>
      <c r="F246" s="25">
        <v>108000008</v>
      </c>
      <c r="G246" t="s">
        <v>1238</v>
      </c>
      <c r="H246" s="22" t="s">
        <v>425</v>
      </c>
      <c r="K246" s="28">
        <v>108</v>
      </c>
      <c r="L246" s="26">
        <v>8</v>
      </c>
    </row>
    <row r="247" spans="1:12" x14ac:dyDescent="0.25">
      <c r="A247" s="21">
        <v>44132</v>
      </c>
      <c r="C247" s="22" t="s">
        <v>391</v>
      </c>
      <c r="F247" s="25">
        <v>104000001</v>
      </c>
      <c r="G247" t="s">
        <v>1239</v>
      </c>
      <c r="H247" s="22" t="s">
        <v>101</v>
      </c>
      <c r="K247" s="28">
        <v>104</v>
      </c>
      <c r="L247" s="26">
        <v>1</v>
      </c>
    </row>
    <row r="248" spans="1:12" x14ac:dyDescent="0.25">
      <c r="A248" s="21">
        <v>44132</v>
      </c>
      <c r="C248" s="22" t="s">
        <v>391</v>
      </c>
      <c r="F248" s="25">
        <v>105000014</v>
      </c>
      <c r="G248" t="s">
        <v>1240</v>
      </c>
      <c r="H248" s="22" t="s">
        <v>101</v>
      </c>
      <c r="K248" s="28">
        <v>105</v>
      </c>
      <c r="L248" s="26">
        <v>14</v>
      </c>
    </row>
    <row r="249" spans="1:12" x14ac:dyDescent="0.25">
      <c r="A249" s="21">
        <v>44132</v>
      </c>
      <c r="C249" s="22" t="s">
        <v>391</v>
      </c>
      <c r="F249" s="25">
        <v>105000015</v>
      </c>
      <c r="G249" t="s">
        <v>1241</v>
      </c>
      <c r="H249" s="22" t="s">
        <v>101</v>
      </c>
      <c r="K249" s="28">
        <v>105</v>
      </c>
      <c r="L249" s="26">
        <v>15</v>
      </c>
    </row>
    <row r="250" spans="1:12" x14ac:dyDescent="0.25">
      <c r="A250" s="21">
        <v>44132</v>
      </c>
      <c r="C250" s="22" t="s">
        <v>391</v>
      </c>
      <c r="F250" s="25">
        <v>105000016</v>
      </c>
      <c r="G250" t="s">
        <v>1242</v>
      </c>
      <c r="H250" s="22" t="s">
        <v>101</v>
      </c>
      <c r="K250" s="28">
        <v>105</v>
      </c>
      <c r="L250" s="26">
        <v>16</v>
      </c>
    </row>
    <row r="251" spans="1:12" x14ac:dyDescent="0.25">
      <c r="A251" s="21">
        <v>44132</v>
      </c>
      <c r="C251" s="22" t="s">
        <v>391</v>
      </c>
      <c r="F251" s="25">
        <v>105000017</v>
      </c>
      <c r="G251" t="s">
        <v>1243</v>
      </c>
      <c r="H251" s="22" t="s">
        <v>181</v>
      </c>
      <c r="K251" s="28">
        <v>105</v>
      </c>
      <c r="L251" s="26">
        <v>17</v>
      </c>
    </row>
    <row r="252" spans="1:12" x14ac:dyDescent="0.25">
      <c r="A252" s="21">
        <v>44132</v>
      </c>
      <c r="C252" s="22" t="s">
        <v>391</v>
      </c>
      <c r="F252" s="25">
        <v>210000001</v>
      </c>
      <c r="G252" t="s">
        <v>1244</v>
      </c>
      <c r="H252" s="22" t="s">
        <v>101</v>
      </c>
      <c r="K252" s="28">
        <v>210</v>
      </c>
      <c r="L252" s="26">
        <v>1</v>
      </c>
    </row>
    <row r="253" spans="1:12" x14ac:dyDescent="0.25">
      <c r="A253" s="21">
        <v>44132</v>
      </c>
      <c r="C253" s="22" t="s">
        <v>391</v>
      </c>
      <c r="F253" s="25">
        <v>210000002</v>
      </c>
      <c r="G253" t="s">
        <v>1245</v>
      </c>
      <c r="H253" s="22" t="s">
        <v>91</v>
      </c>
      <c r="K253" s="28">
        <v>210</v>
      </c>
      <c r="L253" s="26">
        <v>2</v>
      </c>
    </row>
    <row r="254" spans="1:12" x14ac:dyDescent="0.25">
      <c r="A254" s="21">
        <v>44132</v>
      </c>
      <c r="C254" s="22" t="s">
        <v>391</v>
      </c>
      <c r="F254" s="25">
        <v>210000003</v>
      </c>
      <c r="G254" t="s">
        <v>1246</v>
      </c>
      <c r="H254" s="22" t="s">
        <v>91</v>
      </c>
      <c r="K254" s="28">
        <v>210</v>
      </c>
      <c r="L254" s="26">
        <v>3</v>
      </c>
    </row>
    <row r="255" spans="1:12" x14ac:dyDescent="0.25">
      <c r="A255" s="21">
        <v>44132</v>
      </c>
      <c r="C255" s="22" t="s">
        <v>391</v>
      </c>
      <c r="F255" s="25">
        <v>210000004</v>
      </c>
      <c r="G255" t="s">
        <v>1247</v>
      </c>
      <c r="H255" s="22" t="s">
        <v>91</v>
      </c>
      <c r="K255" s="28">
        <v>210</v>
      </c>
      <c r="L255" s="26">
        <v>4</v>
      </c>
    </row>
    <row r="256" spans="1:12" x14ac:dyDescent="0.25">
      <c r="A256" s="21">
        <v>44132</v>
      </c>
      <c r="C256" s="22" t="s">
        <v>391</v>
      </c>
      <c r="F256" s="25">
        <v>210000005</v>
      </c>
      <c r="G256" t="s">
        <v>1248</v>
      </c>
      <c r="H256" s="22" t="s">
        <v>101</v>
      </c>
      <c r="K256" s="28">
        <v>210</v>
      </c>
      <c r="L256" s="26">
        <v>5</v>
      </c>
    </row>
    <row r="257" spans="1:12" x14ac:dyDescent="0.25">
      <c r="A257" s="21">
        <v>44132</v>
      </c>
      <c r="C257" s="22" t="s">
        <v>391</v>
      </c>
      <c r="F257" s="25">
        <v>210000006</v>
      </c>
      <c r="G257" t="s">
        <v>1249</v>
      </c>
      <c r="H257" s="22" t="s">
        <v>101</v>
      </c>
      <c r="K257" s="28">
        <v>210</v>
      </c>
      <c r="L257" s="26">
        <v>6</v>
      </c>
    </row>
    <row r="258" spans="1:12" x14ac:dyDescent="0.25">
      <c r="A258" s="21">
        <v>44132</v>
      </c>
      <c r="C258" s="22" t="s">
        <v>391</v>
      </c>
      <c r="F258" s="25">
        <v>211000001</v>
      </c>
      <c r="G258" t="s">
        <v>1250</v>
      </c>
      <c r="H258" s="22" t="s">
        <v>91</v>
      </c>
      <c r="K258" s="28">
        <v>211</v>
      </c>
      <c r="L258" s="26">
        <v>1</v>
      </c>
    </row>
    <row r="259" spans="1:12" x14ac:dyDescent="0.25">
      <c r="A259" s="21">
        <v>44132</v>
      </c>
      <c r="C259" s="22" t="s">
        <v>391</v>
      </c>
      <c r="F259" s="25">
        <v>212000001</v>
      </c>
      <c r="G259" t="s">
        <v>1251</v>
      </c>
      <c r="H259" s="22" t="s">
        <v>101</v>
      </c>
      <c r="K259" s="28">
        <v>212</v>
      </c>
      <c r="L259" s="26">
        <v>1</v>
      </c>
    </row>
    <row r="260" spans="1:12" x14ac:dyDescent="0.25">
      <c r="A260" s="21">
        <v>44132</v>
      </c>
      <c r="C260" s="22" t="s">
        <v>391</v>
      </c>
      <c r="F260" s="25">
        <v>212000002</v>
      </c>
      <c r="G260" t="s">
        <v>1252</v>
      </c>
      <c r="H260" s="22" t="s">
        <v>101</v>
      </c>
      <c r="K260" s="28">
        <v>212</v>
      </c>
      <c r="L260" s="26">
        <v>2</v>
      </c>
    </row>
    <row r="261" spans="1:12" x14ac:dyDescent="0.25">
      <c r="A261" s="21">
        <v>44132</v>
      </c>
      <c r="C261" s="22" t="s">
        <v>391</v>
      </c>
      <c r="F261" s="25">
        <v>212000003</v>
      </c>
      <c r="G261" t="s">
        <v>1253</v>
      </c>
      <c r="H261" s="22" t="s">
        <v>101</v>
      </c>
      <c r="K261" s="28">
        <v>212</v>
      </c>
      <c r="L261" s="26">
        <v>3</v>
      </c>
    </row>
    <row r="262" spans="1:12" x14ac:dyDescent="0.25">
      <c r="A262" s="21">
        <v>44132</v>
      </c>
      <c r="C262" s="22" t="s">
        <v>391</v>
      </c>
      <c r="F262" s="25">
        <v>212000004</v>
      </c>
      <c r="G262" t="s">
        <v>1254</v>
      </c>
      <c r="H262" s="22" t="s">
        <v>101</v>
      </c>
      <c r="K262" s="28">
        <v>212</v>
      </c>
      <c r="L262" s="26">
        <v>4</v>
      </c>
    </row>
    <row r="263" spans="1:12" x14ac:dyDescent="0.25">
      <c r="A263" s="21">
        <v>44132</v>
      </c>
      <c r="C263" s="22" t="s">
        <v>391</v>
      </c>
      <c r="F263" s="25">
        <v>212000005</v>
      </c>
      <c r="G263" t="s">
        <v>1255</v>
      </c>
      <c r="H263" s="22" t="s">
        <v>101</v>
      </c>
      <c r="K263" s="28">
        <v>212</v>
      </c>
      <c r="L263" s="26">
        <v>5</v>
      </c>
    </row>
    <row r="264" spans="1:12" x14ac:dyDescent="0.25">
      <c r="A264" s="21">
        <v>44132</v>
      </c>
      <c r="C264" s="22" t="s">
        <v>391</v>
      </c>
      <c r="F264" s="25">
        <v>212000006</v>
      </c>
      <c r="G264" t="s">
        <v>1256</v>
      </c>
      <c r="H264" s="22" t="s">
        <v>101</v>
      </c>
      <c r="K264" s="28">
        <v>212</v>
      </c>
      <c r="L264" s="26">
        <v>6</v>
      </c>
    </row>
    <row r="265" spans="1:12" x14ac:dyDescent="0.25">
      <c r="A265" s="21">
        <v>44132</v>
      </c>
      <c r="C265" s="22" t="s">
        <v>391</v>
      </c>
      <c r="F265" s="25">
        <v>212000007</v>
      </c>
      <c r="G265" t="s">
        <v>1257</v>
      </c>
      <c r="H265" s="22" t="s">
        <v>101</v>
      </c>
      <c r="K265" s="28">
        <v>212</v>
      </c>
      <c r="L265" s="26">
        <v>7</v>
      </c>
    </row>
    <row r="266" spans="1:12" x14ac:dyDescent="0.25">
      <c r="A266" s="21">
        <v>44132</v>
      </c>
      <c r="C266" s="22" t="s">
        <v>391</v>
      </c>
      <c r="F266" s="25">
        <v>212000008</v>
      </c>
      <c r="G266" t="s">
        <v>1258</v>
      </c>
      <c r="H266" s="22" t="s">
        <v>101</v>
      </c>
      <c r="K266" s="28">
        <v>212</v>
      </c>
      <c r="L266" s="26">
        <v>8</v>
      </c>
    </row>
    <row r="267" spans="1:12" x14ac:dyDescent="0.25">
      <c r="A267" s="21">
        <v>44132</v>
      </c>
      <c r="C267" s="22" t="s">
        <v>391</v>
      </c>
      <c r="F267" s="25">
        <v>212000009</v>
      </c>
      <c r="G267" t="s">
        <v>1259</v>
      </c>
      <c r="H267" s="22" t="s">
        <v>101</v>
      </c>
      <c r="K267" s="28">
        <v>212</v>
      </c>
      <c r="L267" s="26">
        <v>9</v>
      </c>
    </row>
    <row r="268" spans="1:12" x14ac:dyDescent="0.25">
      <c r="A268" s="21">
        <v>44132</v>
      </c>
      <c r="C268" s="22" t="s">
        <v>391</v>
      </c>
      <c r="F268" s="25">
        <v>212000010</v>
      </c>
      <c r="G268" t="s">
        <v>1260</v>
      </c>
      <c r="H268" s="22" t="s">
        <v>91</v>
      </c>
      <c r="K268" s="28">
        <v>212</v>
      </c>
      <c r="L268" s="26">
        <v>10</v>
      </c>
    </row>
    <row r="269" spans="1:12" x14ac:dyDescent="0.25">
      <c r="A269" s="21">
        <v>44133</v>
      </c>
      <c r="C269" s="22" t="s">
        <v>393</v>
      </c>
      <c r="F269" s="25">
        <v>107000128</v>
      </c>
      <c r="G269" t="s">
        <v>1261</v>
      </c>
      <c r="H269" s="22" t="s">
        <v>101</v>
      </c>
      <c r="K269" s="28">
        <v>107</v>
      </c>
      <c r="L269" s="26">
        <v>128</v>
      </c>
    </row>
    <row r="270" spans="1:12" x14ac:dyDescent="0.25">
      <c r="A270" s="21">
        <v>44134</v>
      </c>
      <c r="C270" s="22" t="s">
        <v>393</v>
      </c>
      <c r="F270" s="25">
        <v>107000129</v>
      </c>
      <c r="G270" t="s">
        <v>1262</v>
      </c>
      <c r="H270" s="22" t="s">
        <v>101</v>
      </c>
      <c r="K270" s="28">
        <v>107</v>
      </c>
      <c r="L270" s="26">
        <v>129</v>
      </c>
    </row>
    <row r="271" spans="1:12" x14ac:dyDescent="0.25">
      <c r="A271" s="21">
        <v>44138</v>
      </c>
      <c r="C271" s="22" t="s">
        <v>393</v>
      </c>
      <c r="F271" s="25">
        <v>105000018</v>
      </c>
      <c r="G271" t="s">
        <v>1263</v>
      </c>
      <c r="H271" s="22" t="s">
        <v>101</v>
      </c>
      <c r="K271" s="28">
        <v>105</v>
      </c>
      <c r="L271" s="26">
        <v>18</v>
      </c>
    </row>
    <row r="272" spans="1:12" x14ac:dyDescent="0.25">
      <c r="A272" s="21">
        <v>44140</v>
      </c>
      <c r="C272" s="22" t="s">
        <v>401</v>
      </c>
      <c r="F272" s="25">
        <v>102000012</v>
      </c>
      <c r="G272" t="s">
        <v>1264</v>
      </c>
      <c r="H272" s="22" t="s">
        <v>101</v>
      </c>
      <c r="K272" s="28">
        <v>102</v>
      </c>
      <c r="L272" s="26">
        <v>12</v>
      </c>
    </row>
    <row r="273" spans="1:12" x14ac:dyDescent="0.25">
      <c r="A273" s="21">
        <v>44140</v>
      </c>
      <c r="C273" s="22" t="s">
        <v>393</v>
      </c>
      <c r="F273" s="25">
        <v>105000019</v>
      </c>
      <c r="G273" t="s">
        <v>1265</v>
      </c>
      <c r="H273" s="22" t="s">
        <v>91</v>
      </c>
      <c r="K273" s="28">
        <v>105</v>
      </c>
      <c r="L273" s="26">
        <v>19</v>
      </c>
    </row>
    <row r="274" spans="1:12" x14ac:dyDescent="0.25">
      <c r="A274" s="21">
        <v>44140</v>
      </c>
      <c r="C274" s="22" t="s">
        <v>401</v>
      </c>
      <c r="F274" s="25">
        <v>105000020</v>
      </c>
      <c r="G274" t="s">
        <v>1266</v>
      </c>
      <c r="H274" s="22" t="s">
        <v>101</v>
      </c>
      <c r="K274" s="28">
        <v>105</v>
      </c>
      <c r="L274" s="26">
        <v>20</v>
      </c>
    </row>
    <row r="275" spans="1:12" x14ac:dyDescent="0.25">
      <c r="A275" s="21">
        <v>44141</v>
      </c>
      <c r="C275" s="22" t="s">
        <v>393</v>
      </c>
      <c r="F275" s="25">
        <v>107000130</v>
      </c>
      <c r="G275" t="s">
        <v>1267</v>
      </c>
      <c r="H275" s="22" t="s">
        <v>101</v>
      </c>
      <c r="K275" s="28">
        <v>107</v>
      </c>
      <c r="L275" s="26">
        <v>130</v>
      </c>
    </row>
    <row r="276" spans="1:12" x14ac:dyDescent="0.25">
      <c r="A276" s="21">
        <v>44141</v>
      </c>
      <c r="C276" s="22" t="s">
        <v>393</v>
      </c>
      <c r="F276" s="25">
        <v>107000131</v>
      </c>
      <c r="G276" t="s">
        <v>1268</v>
      </c>
      <c r="H276" s="22" t="s">
        <v>101</v>
      </c>
      <c r="K276" s="28">
        <v>107</v>
      </c>
      <c r="L276" s="26">
        <v>131</v>
      </c>
    </row>
    <row r="277" spans="1:12" x14ac:dyDescent="0.25">
      <c r="A277" s="21">
        <v>44141</v>
      </c>
      <c r="C277" s="22" t="s">
        <v>393</v>
      </c>
      <c r="F277" s="25">
        <v>107000132</v>
      </c>
      <c r="G277" t="s">
        <v>1269</v>
      </c>
      <c r="H277" s="22" t="s">
        <v>101</v>
      </c>
      <c r="K277" s="28">
        <v>107</v>
      </c>
      <c r="L277" s="26">
        <v>132</v>
      </c>
    </row>
    <row r="278" spans="1:12" x14ac:dyDescent="0.25">
      <c r="A278" s="21">
        <v>44141</v>
      </c>
      <c r="C278" s="22" t="s">
        <v>393</v>
      </c>
      <c r="F278" s="25">
        <v>105000021</v>
      </c>
      <c r="G278" t="s">
        <v>1270</v>
      </c>
      <c r="H278" s="22" t="s">
        <v>101</v>
      </c>
      <c r="K278" s="28">
        <v>105</v>
      </c>
      <c r="L278" s="26">
        <v>21</v>
      </c>
    </row>
    <row r="279" spans="1:12" x14ac:dyDescent="0.25">
      <c r="A279" s="21">
        <v>44144</v>
      </c>
      <c r="C279" s="22" t="s">
        <v>402</v>
      </c>
      <c r="F279" s="25">
        <v>302000003</v>
      </c>
      <c r="G279" t="s">
        <v>1271</v>
      </c>
      <c r="H279" s="22" t="s">
        <v>26</v>
      </c>
      <c r="K279" s="28">
        <v>302</v>
      </c>
      <c r="L279" s="26">
        <v>3</v>
      </c>
    </row>
    <row r="280" spans="1:12" x14ac:dyDescent="0.25">
      <c r="A280" s="21">
        <v>44144</v>
      </c>
      <c r="C280" s="22" t="s">
        <v>402</v>
      </c>
      <c r="F280" s="25">
        <v>107000133</v>
      </c>
      <c r="G280" t="s">
        <v>1272</v>
      </c>
      <c r="H280" s="22" t="s">
        <v>101</v>
      </c>
      <c r="K280" s="28">
        <v>107</v>
      </c>
      <c r="L280" s="26">
        <v>133</v>
      </c>
    </row>
    <row r="281" spans="1:12" x14ac:dyDescent="0.25">
      <c r="A281" s="21">
        <v>44144</v>
      </c>
      <c r="C281" s="22" t="s">
        <v>402</v>
      </c>
      <c r="F281" s="25">
        <v>107000134</v>
      </c>
      <c r="G281" t="s">
        <v>1273</v>
      </c>
      <c r="H281" s="22" t="s">
        <v>101</v>
      </c>
      <c r="K281" s="28">
        <v>107</v>
      </c>
      <c r="L281" s="26">
        <v>134</v>
      </c>
    </row>
    <row r="282" spans="1:12" x14ac:dyDescent="0.25">
      <c r="A282" s="21">
        <v>44144</v>
      </c>
      <c r="C282" s="22" t="s">
        <v>402</v>
      </c>
      <c r="F282" s="25">
        <v>107000135</v>
      </c>
      <c r="G282" t="s">
        <v>1274</v>
      </c>
      <c r="H282" s="22" t="s">
        <v>101</v>
      </c>
      <c r="K282" s="28">
        <v>107</v>
      </c>
      <c r="L282" s="26">
        <v>135</v>
      </c>
    </row>
    <row r="283" spans="1:12" x14ac:dyDescent="0.25">
      <c r="A283" s="21">
        <v>44144</v>
      </c>
      <c r="C283" s="22" t="s">
        <v>402</v>
      </c>
      <c r="F283" s="25">
        <v>107000136</v>
      </c>
      <c r="G283" t="s">
        <v>1275</v>
      </c>
      <c r="H283" s="22" t="s">
        <v>101</v>
      </c>
      <c r="K283" s="28">
        <v>107</v>
      </c>
      <c r="L283" s="26">
        <v>136</v>
      </c>
    </row>
    <row r="284" spans="1:12" x14ac:dyDescent="0.25">
      <c r="A284" s="21">
        <v>44144</v>
      </c>
      <c r="C284" s="22" t="s">
        <v>402</v>
      </c>
      <c r="F284" s="25">
        <v>107000137</v>
      </c>
      <c r="G284" t="s">
        <v>1276</v>
      </c>
      <c r="H284" s="22" t="s">
        <v>101</v>
      </c>
      <c r="K284" s="28">
        <v>107</v>
      </c>
      <c r="L284" s="26">
        <v>137</v>
      </c>
    </row>
    <row r="285" spans="1:12" x14ac:dyDescent="0.25">
      <c r="A285" s="21">
        <v>44144</v>
      </c>
      <c r="C285" s="22" t="s">
        <v>402</v>
      </c>
      <c r="F285" s="25">
        <v>107000138</v>
      </c>
      <c r="G285" t="s">
        <v>1277</v>
      </c>
      <c r="H285" s="22" t="s">
        <v>101</v>
      </c>
      <c r="K285" s="28">
        <v>107</v>
      </c>
      <c r="L285" s="26">
        <v>138</v>
      </c>
    </row>
    <row r="286" spans="1:12" x14ac:dyDescent="0.25">
      <c r="A286" s="21">
        <v>44144</v>
      </c>
      <c r="C286" s="22" t="s">
        <v>402</v>
      </c>
      <c r="F286" s="25">
        <v>105000022</v>
      </c>
      <c r="G286" t="s">
        <v>1278</v>
      </c>
      <c r="H286" s="22" t="s">
        <v>101</v>
      </c>
      <c r="K286" s="28">
        <v>105</v>
      </c>
      <c r="L286" s="26">
        <v>22</v>
      </c>
    </row>
    <row r="287" spans="1:12" x14ac:dyDescent="0.25">
      <c r="A287" s="21">
        <v>44144</v>
      </c>
      <c r="C287" s="22" t="s">
        <v>393</v>
      </c>
      <c r="F287" s="25">
        <v>106000023</v>
      </c>
      <c r="G287" t="s">
        <v>1279</v>
      </c>
      <c r="H287" s="22" t="s">
        <v>425</v>
      </c>
      <c r="K287" s="28">
        <v>106</v>
      </c>
      <c r="L287" s="26">
        <v>23</v>
      </c>
    </row>
    <row r="288" spans="1:12" x14ac:dyDescent="0.25">
      <c r="A288" s="21">
        <v>44144</v>
      </c>
      <c r="C288" s="22" t="s">
        <v>393</v>
      </c>
      <c r="F288" s="25">
        <v>106000024</v>
      </c>
      <c r="G288" t="s">
        <v>1280</v>
      </c>
      <c r="H288" s="22" t="s">
        <v>222</v>
      </c>
      <c r="K288" s="28">
        <v>106</v>
      </c>
      <c r="L288" s="26">
        <v>24</v>
      </c>
    </row>
    <row r="289" spans="1:12" x14ac:dyDescent="0.25">
      <c r="A289" s="21">
        <v>44145</v>
      </c>
      <c r="C289" s="22" t="s">
        <v>393</v>
      </c>
      <c r="F289" s="25">
        <v>107000139</v>
      </c>
      <c r="G289" t="s">
        <v>1281</v>
      </c>
      <c r="H289" s="22" t="s">
        <v>101</v>
      </c>
      <c r="K289" s="28">
        <v>107</v>
      </c>
      <c r="L289" s="26">
        <v>139</v>
      </c>
    </row>
    <row r="290" spans="1:12" x14ac:dyDescent="0.25">
      <c r="A290" s="21">
        <v>44146</v>
      </c>
      <c r="C290" s="22" t="s">
        <v>393</v>
      </c>
      <c r="F290" s="25">
        <v>107000140</v>
      </c>
      <c r="G290" t="s">
        <v>1282</v>
      </c>
      <c r="H290" s="22" t="s">
        <v>101</v>
      </c>
      <c r="K290" s="28">
        <v>107</v>
      </c>
      <c r="L290" s="26">
        <v>140</v>
      </c>
    </row>
    <row r="291" spans="1:12" x14ac:dyDescent="0.25">
      <c r="A291" s="21">
        <v>44148</v>
      </c>
      <c r="C291" s="22" t="s">
        <v>393</v>
      </c>
      <c r="F291" s="25">
        <v>107000141</v>
      </c>
      <c r="G291" t="s">
        <v>1283</v>
      </c>
      <c r="H291" s="22" t="s">
        <v>101</v>
      </c>
      <c r="K291" s="28">
        <v>107</v>
      </c>
      <c r="L291" s="26">
        <v>141</v>
      </c>
    </row>
    <row r="292" spans="1:12" x14ac:dyDescent="0.25">
      <c r="A292" s="21">
        <v>44148</v>
      </c>
      <c r="C292" s="22" t="s">
        <v>393</v>
      </c>
      <c r="F292" s="25">
        <v>107000142</v>
      </c>
      <c r="G292" t="s">
        <v>1284</v>
      </c>
      <c r="H292" s="22" t="s">
        <v>101</v>
      </c>
      <c r="K292" s="28">
        <v>107</v>
      </c>
      <c r="L292" s="26">
        <v>142</v>
      </c>
    </row>
    <row r="293" spans="1:12" x14ac:dyDescent="0.25">
      <c r="A293" s="21">
        <v>44151</v>
      </c>
      <c r="C293" s="22" t="s">
        <v>403</v>
      </c>
      <c r="F293" s="25">
        <v>107000143</v>
      </c>
      <c r="G293" t="s">
        <v>1285</v>
      </c>
      <c r="H293" s="22" t="s">
        <v>101</v>
      </c>
      <c r="K293" s="28">
        <v>107</v>
      </c>
      <c r="L293" s="26">
        <v>143</v>
      </c>
    </row>
    <row r="294" spans="1:12" x14ac:dyDescent="0.25">
      <c r="A294" s="21">
        <v>44151</v>
      </c>
      <c r="C294" s="22" t="s">
        <v>403</v>
      </c>
      <c r="F294" s="25">
        <v>107000144</v>
      </c>
      <c r="G294" t="s">
        <v>1286</v>
      </c>
      <c r="H294" s="22" t="s">
        <v>101</v>
      </c>
      <c r="K294" s="28">
        <v>107</v>
      </c>
      <c r="L294" s="26">
        <v>144</v>
      </c>
    </row>
    <row r="295" spans="1:12" x14ac:dyDescent="0.25">
      <c r="A295" s="21">
        <v>44151</v>
      </c>
      <c r="C295" s="22" t="s">
        <v>401</v>
      </c>
      <c r="F295" s="25">
        <v>105000023</v>
      </c>
      <c r="G295" t="s">
        <v>1287</v>
      </c>
      <c r="H295" s="22" t="s">
        <v>101</v>
      </c>
      <c r="K295" s="28">
        <v>105</v>
      </c>
      <c r="L295" s="26">
        <v>23</v>
      </c>
    </row>
    <row r="296" spans="1:12" x14ac:dyDescent="0.25">
      <c r="A296" s="21">
        <v>44151</v>
      </c>
      <c r="C296" s="22" t="s">
        <v>393</v>
      </c>
      <c r="F296" s="25">
        <v>107000145</v>
      </c>
      <c r="G296" t="s">
        <v>1288</v>
      </c>
      <c r="H296" s="22" t="s">
        <v>101</v>
      </c>
      <c r="K296" s="28">
        <v>107</v>
      </c>
      <c r="L296" s="26">
        <v>145</v>
      </c>
    </row>
    <row r="297" spans="1:12" x14ac:dyDescent="0.25">
      <c r="A297" s="21">
        <v>44151</v>
      </c>
      <c r="C297" s="22" t="s">
        <v>393</v>
      </c>
      <c r="F297" s="25">
        <v>106000025</v>
      </c>
      <c r="G297" t="s">
        <v>1289</v>
      </c>
      <c r="H297" s="22" t="s">
        <v>101</v>
      </c>
      <c r="K297" s="28">
        <v>106</v>
      </c>
      <c r="L297" s="26">
        <v>25</v>
      </c>
    </row>
    <row r="298" spans="1:12" x14ac:dyDescent="0.25">
      <c r="A298" s="21">
        <v>44153</v>
      </c>
      <c r="C298" s="22" t="s">
        <v>401</v>
      </c>
      <c r="F298" s="25">
        <v>105000024</v>
      </c>
      <c r="G298" t="s">
        <v>1290</v>
      </c>
      <c r="H298" s="22" t="s">
        <v>101</v>
      </c>
      <c r="K298" s="28">
        <v>105</v>
      </c>
      <c r="L298" s="26">
        <v>24</v>
      </c>
    </row>
    <row r="299" spans="1:12" x14ac:dyDescent="0.25">
      <c r="A299" s="21">
        <v>44153</v>
      </c>
      <c r="C299" s="22" t="s">
        <v>393</v>
      </c>
      <c r="F299" s="25">
        <v>107000146</v>
      </c>
      <c r="G299" t="s">
        <v>1291</v>
      </c>
      <c r="H299" s="22" t="s">
        <v>101</v>
      </c>
      <c r="K299" s="28">
        <v>107</v>
      </c>
      <c r="L299" s="26">
        <v>146</v>
      </c>
    </row>
    <row r="300" spans="1:12" x14ac:dyDescent="0.25">
      <c r="A300" s="21">
        <v>44153</v>
      </c>
      <c r="C300" s="22" t="s">
        <v>393</v>
      </c>
      <c r="F300" s="25">
        <v>107000147</v>
      </c>
      <c r="G300" t="s">
        <v>1292</v>
      </c>
      <c r="H300" s="22" t="s">
        <v>101</v>
      </c>
      <c r="K300" s="28">
        <v>107</v>
      </c>
      <c r="L300" s="26">
        <v>147</v>
      </c>
    </row>
    <row r="301" spans="1:12" x14ac:dyDescent="0.25">
      <c r="A301" s="21">
        <v>44154</v>
      </c>
      <c r="C301" s="22" t="s">
        <v>393</v>
      </c>
      <c r="F301" s="25">
        <v>107000148</v>
      </c>
      <c r="G301" t="s">
        <v>1293</v>
      </c>
      <c r="H301" s="22" t="s">
        <v>101</v>
      </c>
      <c r="K301" s="28">
        <v>107</v>
      </c>
      <c r="L301" s="26">
        <v>148</v>
      </c>
    </row>
    <row r="302" spans="1:12" x14ac:dyDescent="0.25">
      <c r="A302" s="21">
        <v>44154</v>
      </c>
      <c r="C302" s="22" t="s">
        <v>401</v>
      </c>
      <c r="F302" s="25">
        <v>107000149</v>
      </c>
      <c r="G302" t="s">
        <v>1294</v>
      </c>
      <c r="H302" s="22" t="s">
        <v>91</v>
      </c>
      <c r="K302" s="28">
        <v>107</v>
      </c>
      <c r="L302" s="26">
        <v>149</v>
      </c>
    </row>
    <row r="303" spans="1:12" x14ac:dyDescent="0.25">
      <c r="A303" s="21">
        <v>44154</v>
      </c>
      <c r="C303" s="22" t="s">
        <v>391</v>
      </c>
      <c r="F303" s="25">
        <v>201000002</v>
      </c>
      <c r="G303" t="s">
        <v>1295</v>
      </c>
      <c r="H303" s="22" t="s">
        <v>91</v>
      </c>
      <c r="K303" s="28">
        <v>201</v>
      </c>
      <c r="L303" s="26">
        <v>2</v>
      </c>
    </row>
    <row r="304" spans="1:12" x14ac:dyDescent="0.25">
      <c r="A304" s="21">
        <v>44154</v>
      </c>
      <c r="C304" s="22" t="s">
        <v>391</v>
      </c>
      <c r="F304" s="25">
        <v>202000002</v>
      </c>
      <c r="G304" t="s">
        <v>1296</v>
      </c>
      <c r="H304" s="22" t="s">
        <v>91</v>
      </c>
      <c r="K304" s="28">
        <v>202</v>
      </c>
      <c r="L304" s="26">
        <v>2</v>
      </c>
    </row>
    <row r="305" spans="1:12" x14ac:dyDescent="0.25">
      <c r="A305" s="21">
        <v>44154</v>
      </c>
      <c r="C305" s="22" t="s">
        <v>391</v>
      </c>
      <c r="F305" s="25">
        <v>203000003</v>
      </c>
      <c r="G305" t="s">
        <v>1297</v>
      </c>
      <c r="H305" s="22" t="s">
        <v>91</v>
      </c>
      <c r="K305" s="28">
        <v>203</v>
      </c>
      <c r="L305" s="26">
        <v>3</v>
      </c>
    </row>
    <row r="306" spans="1:12" x14ac:dyDescent="0.25">
      <c r="A306" s="21">
        <v>44154</v>
      </c>
      <c r="C306" s="22" t="s">
        <v>391</v>
      </c>
      <c r="F306" s="25">
        <v>201000003</v>
      </c>
      <c r="G306" t="s">
        <v>1298</v>
      </c>
      <c r="H306" s="22" t="s">
        <v>91</v>
      </c>
      <c r="K306" s="28">
        <v>201</v>
      </c>
      <c r="L306" s="26">
        <v>3</v>
      </c>
    </row>
    <row r="307" spans="1:12" x14ac:dyDescent="0.25">
      <c r="A307" s="21">
        <v>44154</v>
      </c>
      <c r="C307" s="22" t="s">
        <v>391</v>
      </c>
      <c r="F307" s="25">
        <v>202000003</v>
      </c>
      <c r="G307" t="s">
        <v>1299</v>
      </c>
      <c r="H307" s="22" t="s">
        <v>91</v>
      </c>
      <c r="K307" s="28">
        <v>202</v>
      </c>
      <c r="L307" s="26">
        <v>3</v>
      </c>
    </row>
    <row r="308" spans="1:12" x14ac:dyDescent="0.25">
      <c r="A308" s="21">
        <v>44154</v>
      </c>
      <c r="C308" s="22" t="s">
        <v>391</v>
      </c>
      <c r="F308" s="25">
        <v>203000004</v>
      </c>
      <c r="G308" t="s">
        <v>1300</v>
      </c>
      <c r="H308" s="22" t="s">
        <v>91</v>
      </c>
      <c r="K308" s="28">
        <v>203</v>
      </c>
      <c r="L308" s="26">
        <v>4</v>
      </c>
    </row>
    <row r="309" spans="1:12" x14ac:dyDescent="0.25">
      <c r="A309" s="21">
        <v>44154</v>
      </c>
      <c r="C309" s="22" t="s">
        <v>391</v>
      </c>
      <c r="F309" s="25">
        <v>201000004</v>
      </c>
      <c r="G309" t="s">
        <v>1301</v>
      </c>
      <c r="H309" s="22" t="s">
        <v>91</v>
      </c>
      <c r="K309" s="28">
        <v>201</v>
      </c>
      <c r="L309" s="26">
        <v>4</v>
      </c>
    </row>
    <row r="310" spans="1:12" x14ac:dyDescent="0.25">
      <c r="A310" s="21">
        <v>44154</v>
      </c>
      <c r="C310" s="22" t="s">
        <v>391</v>
      </c>
      <c r="F310" s="25">
        <v>202000004</v>
      </c>
      <c r="G310" t="s">
        <v>1302</v>
      </c>
      <c r="H310" s="22" t="s">
        <v>91</v>
      </c>
      <c r="K310" s="28">
        <v>202</v>
      </c>
      <c r="L310" s="26">
        <v>4</v>
      </c>
    </row>
    <row r="311" spans="1:12" x14ac:dyDescent="0.25">
      <c r="A311" s="21">
        <v>44154</v>
      </c>
      <c r="C311" s="22" t="s">
        <v>391</v>
      </c>
      <c r="F311" s="25">
        <v>203000005</v>
      </c>
      <c r="G311" t="s">
        <v>1303</v>
      </c>
      <c r="H311" s="22" t="s">
        <v>91</v>
      </c>
      <c r="K311" s="28">
        <v>203</v>
      </c>
      <c r="L311" s="26">
        <v>5</v>
      </c>
    </row>
    <row r="312" spans="1:12" x14ac:dyDescent="0.25">
      <c r="A312" s="21">
        <v>44154</v>
      </c>
      <c r="C312" s="22" t="s">
        <v>391</v>
      </c>
      <c r="F312" s="25">
        <v>204000003</v>
      </c>
      <c r="G312" t="s">
        <v>1304</v>
      </c>
      <c r="H312" s="22" t="s">
        <v>91</v>
      </c>
      <c r="K312" s="28">
        <v>204</v>
      </c>
      <c r="L312" s="26">
        <v>3</v>
      </c>
    </row>
    <row r="313" spans="1:12" x14ac:dyDescent="0.25">
      <c r="A313" s="21">
        <v>44154</v>
      </c>
      <c r="C313" s="22" t="s">
        <v>391</v>
      </c>
      <c r="F313" s="25">
        <v>205000001</v>
      </c>
      <c r="G313" t="s">
        <v>1305</v>
      </c>
      <c r="H313" s="22" t="s">
        <v>91</v>
      </c>
      <c r="K313" s="28">
        <v>205</v>
      </c>
      <c r="L313" s="26">
        <v>1</v>
      </c>
    </row>
    <row r="314" spans="1:12" x14ac:dyDescent="0.25">
      <c r="A314" s="21">
        <v>44154</v>
      </c>
      <c r="C314" s="22" t="s">
        <v>391</v>
      </c>
      <c r="F314" s="25">
        <v>201000005</v>
      </c>
      <c r="G314" t="s">
        <v>1306</v>
      </c>
      <c r="H314" s="22" t="s">
        <v>91</v>
      </c>
      <c r="K314" s="28">
        <v>201</v>
      </c>
      <c r="L314" s="26">
        <v>5</v>
      </c>
    </row>
    <row r="315" spans="1:12" x14ac:dyDescent="0.25">
      <c r="A315" s="21">
        <v>44154</v>
      </c>
      <c r="C315" s="22" t="s">
        <v>391</v>
      </c>
      <c r="F315" s="25">
        <v>202000005</v>
      </c>
      <c r="G315" t="s">
        <v>1307</v>
      </c>
      <c r="H315" s="22" t="s">
        <v>91</v>
      </c>
      <c r="K315" s="28">
        <v>202</v>
      </c>
      <c r="L315" s="26">
        <v>5</v>
      </c>
    </row>
    <row r="316" spans="1:12" x14ac:dyDescent="0.25">
      <c r="A316" s="21">
        <v>44154</v>
      </c>
      <c r="C316" s="22" t="s">
        <v>391</v>
      </c>
      <c r="F316" s="25">
        <v>203000006</v>
      </c>
      <c r="G316" t="s">
        <v>1308</v>
      </c>
      <c r="H316" s="22" t="s">
        <v>91</v>
      </c>
      <c r="K316" s="28">
        <v>203</v>
      </c>
      <c r="L316" s="26">
        <v>6</v>
      </c>
    </row>
    <row r="317" spans="1:12" x14ac:dyDescent="0.25">
      <c r="A317" s="21">
        <v>44154</v>
      </c>
      <c r="C317" s="22" t="s">
        <v>391</v>
      </c>
      <c r="F317" s="25">
        <v>200000011</v>
      </c>
      <c r="G317" t="s">
        <v>1309</v>
      </c>
      <c r="H317" s="22" t="s">
        <v>91</v>
      </c>
      <c r="K317" s="28">
        <v>200</v>
      </c>
      <c r="L317" s="26">
        <v>11</v>
      </c>
    </row>
    <row r="318" spans="1:12" x14ac:dyDescent="0.25">
      <c r="A318" s="21">
        <v>44154</v>
      </c>
      <c r="C318" s="22" t="s">
        <v>391</v>
      </c>
      <c r="F318" s="25">
        <v>200000012</v>
      </c>
      <c r="G318" t="s">
        <v>1310</v>
      </c>
      <c r="H318" s="22" t="s">
        <v>91</v>
      </c>
      <c r="K318" s="28">
        <v>200</v>
      </c>
      <c r="L318" s="26">
        <v>12</v>
      </c>
    </row>
    <row r="319" spans="1:12" x14ac:dyDescent="0.25">
      <c r="A319" s="21">
        <v>44154</v>
      </c>
      <c r="C319" s="22" t="s">
        <v>391</v>
      </c>
      <c r="F319" s="25">
        <v>200000013</v>
      </c>
      <c r="G319" t="s">
        <v>1311</v>
      </c>
      <c r="H319" s="22" t="s">
        <v>91</v>
      </c>
      <c r="K319" s="28">
        <v>200</v>
      </c>
      <c r="L319" s="26">
        <v>13</v>
      </c>
    </row>
    <row r="320" spans="1:12" x14ac:dyDescent="0.25">
      <c r="A320" s="21">
        <v>44154</v>
      </c>
      <c r="C320" s="22" t="s">
        <v>391</v>
      </c>
      <c r="F320" s="25">
        <v>200000014</v>
      </c>
      <c r="G320" t="s">
        <v>1312</v>
      </c>
      <c r="H320" s="22" t="s">
        <v>91</v>
      </c>
      <c r="K320" s="28">
        <v>200</v>
      </c>
      <c r="L320" s="26">
        <v>14</v>
      </c>
    </row>
    <row r="321" spans="1:12" x14ac:dyDescent="0.25">
      <c r="A321" s="21">
        <v>44154</v>
      </c>
      <c r="C321" s="22" t="s">
        <v>391</v>
      </c>
      <c r="F321" s="25">
        <v>200000015</v>
      </c>
      <c r="G321" t="s">
        <v>1313</v>
      </c>
      <c r="H321" s="22" t="s">
        <v>91</v>
      </c>
      <c r="K321" s="28">
        <v>200</v>
      </c>
      <c r="L321" s="26">
        <v>15</v>
      </c>
    </row>
    <row r="322" spans="1:12" x14ac:dyDescent="0.25">
      <c r="A322" s="21">
        <v>44154</v>
      </c>
      <c r="C322" s="22" t="s">
        <v>391</v>
      </c>
      <c r="F322" s="25">
        <v>200000016</v>
      </c>
      <c r="G322" t="s">
        <v>1314</v>
      </c>
      <c r="H322" s="22" t="s">
        <v>91</v>
      </c>
      <c r="K322" s="28">
        <v>200</v>
      </c>
      <c r="L322" s="26">
        <v>16</v>
      </c>
    </row>
    <row r="323" spans="1:12" x14ac:dyDescent="0.25">
      <c r="A323" s="21">
        <v>44154</v>
      </c>
      <c r="C323" s="22" t="s">
        <v>391</v>
      </c>
      <c r="F323" s="25">
        <v>200000017</v>
      </c>
      <c r="G323" t="s">
        <v>1315</v>
      </c>
      <c r="H323" s="22" t="s">
        <v>91</v>
      </c>
      <c r="K323" s="28">
        <v>200</v>
      </c>
      <c r="L323" s="26">
        <v>17</v>
      </c>
    </row>
    <row r="324" spans="1:12" x14ac:dyDescent="0.25">
      <c r="A324" s="21">
        <v>44154</v>
      </c>
      <c r="C324" s="22" t="s">
        <v>391</v>
      </c>
      <c r="F324" s="25">
        <v>200000018</v>
      </c>
      <c r="G324" t="s">
        <v>1316</v>
      </c>
      <c r="H324" s="22" t="s">
        <v>91</v>
      </c>
      <c r="K324" s="28">
        <v>200</v>
      </c>
      <c r="L324" s="26">
        <v>18</v>
      </c>
    </row>
    <row r="325" spans="1:12" x14ac:dyDescent="0.25">
      <c r="A325" s="21">
        <v>44154</v>
      </c>
      <c r="C325" s="22" t="s">
        <v>391</v>
      </c>
      <c r="F325" s="25">
        <v>200000019</v>
      </c>
      <c r="G325" t="s">
        <v>1317</v>
      </c>
      <c r="H325" s="22" t="s">
        <v>91</v>
      </c>
      <c r="K325" s="28">
        <v>200</v>
      </c>
      <c r="L325" s="26">
        <v>19</v>
      </c>
    </row>
    <row r="326" spans="1:12" x14ac:dyDescent="0.25">
      <c r="A326" s="21">
        <v>44154</v>
      </c>
      <c r="C326" s="22" t="s">
        <v>391</v>
      </c>
      <c r="F326" s="25">
        <v>200000020</v>
      </c>
      <c r="G326" t="s">
        <v>1318</v>
      </c>
      <c r="H326" s="22" t="s">
        <v>91</v>
      </c>
      <c r="K326" s="28">
        <v>200</v>
      </c>
      <c r="L326" s="26">
        <v>20</v>
      </c>
    </row>
    <row r="327" spans="1:12" x14ac:dyDescent="0.25">
      <c r="A327" s="21">
        <v>44154</v>
      </c>
      <c r="C327" s="22" t="s">
        <v>391</v>
      </c>
      <c r="F327" s="25">
        <v>200000021</v>
      </c>
      <c r="G327" t="s">
        <v>1319</v>
      </c>
      <c r="H327" s="22" t="s">
        <v>91</v>
      </c>
      <c r="K327" s="28">
        <v>200</v>
      </c>
      <c r="L327" s="26">
        <v>21</v>
      </c>
    </row>
    <row r="328" spans="1:12" x14ac:dyDescent="0.25">
      <c r="A328" s="21">
        <v>44154</v>
      </c>
      <c r="C328" s="22" t="s">
        <v>391</v>
      </c>
      <c r="F328" s="25">
        <v>200000022</v>
      </c>
      <c r="G328" t="s">
        <v>1320</v>
      </c>
      <c r="H328" s="22" t="s">
        <v>91</v>
      </c>
      <c r="K328" s="28">
        <v>200</v>
      </c>
      <c r="L328" s="26">
        <v>22</v>
      </c>
    </row>
    <row r="329" spans="1:12" x14ac:dyDescent="0.25">
      <c r="A329" s="21">
        <v>44154</v>
      </c>
      <c r="C329" s="22" t="s">
        <v>391</v>
      </c>
      <c r="F329" s="25">
        <v>200000023</v>
      </c>
      <c r="G329" t="s">
        <v>1321</v>
      </c>
      <c r="H329" s="22" t="s">
        <v>91</v>
      </c>
      <c r="K329" s="28">
        <v>200</v>
      </c>
      <c r="L329" s="26">
        <v>23</v>
      </c>
    </row>
    <row r="330" spans="1:12" x14ac:dyDescent="0.25">
      <c r="A330" s="21">
        <v>44154</v>
      </c>
      <c r="C330" s="22" t="s">
        <v>391</v>
      </c>
      <c r="F330" s="25">
        <v>200000024</v>
      </c>
      <c r="G330" t="s">
        <v>1322</v>
      </c>
      <c r="H330" s="22" t="s">
        <v>91</v>
      </c>
      <c r="K330" s="28">
        <v>200</v>
      </c>
      <c r="L330" s="26">
        <v>24</v>
      </c>
    </row>
    <row r="331" spans="1:12" x14ac:dyDescent="0.25">
      <c r="A331" s="21">
        <v>44154</v>
      </c>
      <c r="C331" s="22" t="s">
        <v>390</v>
      </c>
      <c r="F331" s="25">
        <v>302000004</v>
      </c>
      <c r="G331" t="s">
        <v>1323</v>
      </c>
      <c r="H331" s="22" t="s">
        <v>26</v>
      </c>
      <c r="K331" s="28">
        <v>302</v>
      </c>
      <c r="L331" s="26">
        <v>4</v>
      </c>
    </row>
    <row r="332" spans="1:12" x14ac:dyDescent="0.25">
      <c r="A332" s="21">
        <v>44154</v>
      </c>
      <c r="C332" s="22" t="s">
        <v>390</v>
      </c>
      <c r="F332" s="25">
        <v>302000005</v>
      </c>
      <c r="G332" t="s">
        <v>1324</v>
      </c>
      <c r="H332" s="22" t="s">
        <v>26</v>
      </c>
      <c r="K332" s="28">
        <v>302</v>
      </c>
      <c r="L332" s="26">
        <v>5</v>
      </c>
    </row>
    <row r="333" spans="1:12" x14ac:dyDescent="0.25">
      <c r="A333" s="21">
        <v>44154</v>
      </c>
      <c r="C333" s="22" t="s">
        <v>390</v>
      </c>
      <c r="F333" s="25">
        <v>302000006</v>
      </c>
      <c r="G333" t="s">
        <v>1325</v>
      </c>
      <c r="H333" s="22" t="s">
        <v>26</v>
      </c>
      <c r="K333" s="28">
        <v>302</v>
      </c>
      <c r="L333" s="26">
        <v>6</v>
      </c>
    </row>
    <row r="334" spans="1:12" x14ac:dyDescent="0.25">
      <c r="A334" s="21">
        <v>44155</v>
      </c>
      <c r="C334" s="22" t="s">
        <v>390</v>
      </c>
      <c r="F334" s="25">
        <v>107000150</v>
      </c>
      <c r="G334" t="s">
        <v>1326</v>
      </c>
      <c r="H334" s="22" t="s">
        <v>101</v>
      </c>
      <c r="K334" s="28">
        <v>107</v>
      </c>
      <c r="L334" s="26">
        <v>150</v>
      </c>
    </row>
    <row r="335" spans="1:12" x14ac:dyDescent="0.25">
      <c r="A335" s="21">
        <v>44158</v>
      </c>
      <c r="C335" s="22" t="s">
        <v>393</v>
      </c>
      <c r="F335" s="25">
        <v>108000009</v>
      </c>
      <c r="G335" t="s">
        <v>1327</v>
      </c>
      <c r="H335" s="22" t="s">
        <v>201</v>
      </c>
      <c r="K335" s="28">
        <v>108</v>
      </c>
      <c r="L335" s="26">
        <v>9</v>
      </c>
    </row>
    <row r="336" spans="1:12" x14ac:dyDescent="0.25">
      <c r="A336" s="21">
        <v>44158</v>
      </c>
      <c r="C336" s="22" t="s">
        <v>393</v>
      </c>
      <c r="F336" s="25">
        <v>106000026</v>
      </c>
      <c r="G336" t="s">
        <v>1328</v>
      </c>
      <c r="H336" s="22" t="s">
        <v>101</v>
      </c>
      <c r="K336" s="28">
        <v>106</v>
      </c>
      <c r="L336" s="26">
        <v>26</v>
      </c>
    </row>
    <row r="337" spans="1:12" x14ac:dyDescent="0.25">
      <c r="A337" s="21">
        <v>44158</v>
      </c>
      <c r="C337" s="22" t="s">
        <v>393</v>
      </c>
      <c r="F337" s="25">
        <v>108000010</v>
      </c>
      <c r="G337" t="s">
        <v>1329</v>
      </c>
      <c r="H337" s="22" t="s">
        <v>101</v>
      </c>
      <c r="K337" s="28">
        <v>108</v>
      </c>
      <c r="L337" s="26">
        <v>10</v>
      </c>
    </row>
    <row r="338" spans="1:12" x14ac:dyDescent="0.25">
      <c r="A338" s="21">
        <v>44159</v>
      </c>
      <c r="C338" s="22" t="s">
        <v>393</v>
      </c>
      <c r="F338" s="25">
        <v>107000151</v>
      </c>
      <c r="G338" t="s">
        <v>1330</v>
      </c>
      <c r="H338" s="22" t="s">
        <v>101</v>
      </c>
      <c r="K338" s="28">
        <v>107</v>
      </c>
      <c r="L338" s="26">
        <v>151</v>
      </c>
    </row>
    <row r="339" spans="1:12" x14ac:dyDescent="0.25">
      <c r="A339" s="21">
        <v>44160</v>
      </c>
      <c r="C339" s="22" t="s">
        <v>393</v>
      </c>
      <c r="F339" s="25">
        <v>107000152</v>
      </c>
      <c r="G339" t="s">
        <v>1331</v>
      </c>
      <c r="H339" s="22" t="s">
        <v>101</v>
      </c>
      <c r="K339" s="28">
        <v>107</v>
      </c>
      <c r="L339" s="26">
        <v>152</v>
      </c>
    </row>
    <row r="340" spans="1:12" x14ac:dyDescent="0.25">
      <c r="A340" s="21">
        <v>44160</v>
      </c>
      <c r="C340" s="22" t="s">
        <v>393</v>
      </c>
      <c r="F340" s="25">
        <v>107000153</v>
      </c>
      <c r="G340" t="s">
        <v>1332</v>
      </c>
      <c r="H340" s="22" t="s">
        <v>101</v>
      </c>
      <c r="K340" s="28">
        <v>107</v>
      </c>
      <c r="L340" s="26">
        <v>153</v>
      </c>
    </row>
    <row r="341" spans="1:12" x14ac:dyDescent="0.25">
      <c r="A341" s="21">
        <v>44160</v>
      </c>
      <c r="C341" s="22" t="s">
        <v>393</v>
      </c>
      <c r="F341" s="25">
        <v>107000154</v>
      </c>
      <c r="G341" t="s">
        <v>1333</v>
      </c>
      <c r="H341" s="22" t="s">
        <v>101</v>
      </c>
      <c r="K341" s="28">
        <v>107</v>
      </c>
      <c r="L341" s="26">
        <v>154</v>
      </c>
    </row>
    <row r="342" spans="1:12" x14ac:dyDescent="0.25">
      <c r="A342" s="21">
        <v>44160</v>
      </c>
      <c r="C342" s="22" t="s">
        <v>393</v>
      </c>
      <c r="F342" s="25">
        <v>107000155</v>
      </c>
      <c r="G342" t="s">
        <v>1334</v>
      </c>
      <c r="H342" s="22" t="s">
        <v>101</v>
      </c>
      <c r="K342" s="28">
        <v>107</v>
      </c>
      <c r="L342" s="26">
        <v>155</v>
      </c>
    </row>
    <row r="343" spans="1:12" x14ac:dyDescent="0.25">
      <c r="A343" s="21">
        <v>44166</v>
      </c>
      <c r="C343" s="22" t="s">
        <v>404</v>
      </c>
      <c r="F343" s="25">
        <v>302000007</v>
      </c>
      <c r="G343" t="s">
        <v>1335</v>
      </c>
      <c r="H343" s="22" t="s">
        <v>26</v>
      </c>
      <c r="K343" s="28">
        <v>302</v>
      </c>
      <c r="L343" s="26">
        <v>7</v>
      </c>
    </row>
    <row r="344" spans="1:12" x14ac:dyDescent="0.25">
      <c r="A344" s="21">
        <v>44166</v>
      </c>
      <c r="C344" s="22" t="s">
        <v>393</v>
      </c>
      <c r="F344" s="25">
        <v>107000156</v>
      </c>
      <c r="G344" t="s">
        <v>1336</v>
      </c>
      <c r="H344" s="22" t="s">
        <v>101</v>
      </c>
      <c r="K344" s="28">
        <v>107</v>
      </c>
      <c r="L344" s="26">
        <v>156</v>
      </c>
    </row>
    <row r="345" spans="1:12" x14ac:dyDescent="0.25">
      <c r="A345" s="21">
        <v>44166</v>
      </c>
      <c r="C345" s="22" t="s">
        <v>393</v>
      </c>
      <c r="F345" s="25">
        <v>107000157</v>
      </c>
      <c r="G345" t="s">
        <v>1337</v>
      </c>
      <c r="H345" s="22" t="s">
        <v>101</v>
      </c>
      <c r="K345" s="28">
        <v>107</v>
      </c>
      <c r="L345" s="26">
        <v>157</v>
      </c>
    </row>
    <row r="346" spans="1:12" x14ac:dyDescent="0.25">
      <c r="A346" s="21">
        <v>44166</v>
      </c>
      <c r="C346" s="22" t="s">
        <v>393</v>
      </c>
      <c r="F346" s="25">
        <v>107000158</v>
      </c>
      <c r="G346" t="s">
        <v>1338</v>
      </c>
      <c r="H346" s="22" t="s">
        <v>101</v>
      </c>
      <c r="K346" s="28">
        <v>107</v>
      </c>
      <c r="L346" s="26">
        <v>158</v>
      </c>
    </row>
    <row r="347" spans="1:12" x14ac:dyDescent="0.25">
      <c r="F347" s="25">
        <v>108000011</v>
      </c>
      <c r="G347" t="s">
        <v>1339</v>
      </c>
      <c r="H347" s="22" t="s">
        <v>101</v>
      </c>
      <c r="K347" s="28">
        <v>108</v>
      </c>
      <c r="L347" s="26">
        <v>11</v>
      </c>
    </row>
    <row r="348" spans="1:12" x14ac:dyDescent="0.25">
      <c r="A348" s="21">
        <v>44166</v>
      </c>
      <c r="C348" s="22" t="s">
        <v>388</v>
      </c>
      <c r="F348" s="25">
        <v>107000159</v>
      </c>
      <c r="G348" t="s">
        <v>1340</v>
      </c>
      <c r="H348" s="22" t="s">
        <v>101</v>
      </c>
      <c r="K348" s="28">
        <v>107</v>
      </c>
      <c r="L348" s="26">
        <v>159</v>
      </c>
    </row>
    <row r="349" spans="1:12" x14ac:dyDescent="0.25">
      <c r="C349" s="22" t="s">
        <v>388</v>
      </c>
      <c r="F349" s="25">
        <v>107000160</v>
      </c>
      <c r="G349" t="s">
        <v>1341</v>
      </c>
      <c r="H349" s="22" t="s">
        <v>101</v>
      </c>
      <c r="K349" s="28">
        <v>107</v>
      </c>
      <c r="L349" s="26">
        <v>160</v>
      </c>
    </row>
    <row r="350" spans="1:12" x14ac:dyDescent="0.25">
      <c r="C350" s="22" t="s">
        <v>388</v>
      </c>
      <c r="F350" s="25">
        <v>107000161</v>
      </c>
      <c r="G350" t="s">
        <v>1342</v>
      </c>
      <c r="H350" s="22" t="s">
        <v>101</v>
      </c>
      <c r="K350" s="28">
        <v>107</v>
      </c>
      <c r="L350" s="26">
        <v>161</v>
      </c>
    </row>
    <row r="351" spans="1:12" x14ac:dyDescent="0.25">
      <c r="C351" s="22" t="s">
        <v>388</v>
      </c>
      <c r="F351" s="25">
        <v>107000162</v>
      </c>
      <c r="G351" t="s">
        <v>1343</v>
      </c>
      <c r="H351" s="22" t="s">
        <v>101</v>
      </c>
      <c r="K351" s="28">
        <v>107</v>
      </c>
      <c r="L351" s="26">
        <v>162</v>
      </c>
    </row>
    <row r="352" spans="1:12" x14ac:dyDescent="0.25">
      <c r="A352" s="21">
        <v>44173</v>
      </c>
      <c r="C352" s="22" t="s">
        <v>388</v>
      </c>
      <c r="F352" s="25">
        <v>107000163</v>
      </c>
      <c r="G352" t="s">
        <v>1344</v>
      </c>
      <c r="H352" s="22" t="s">
        <v>101</v>
      </c>
      <c r="K352" s="28">
        <v>107</v>
      </c>
      <c r="L352" s="26">
        <v>163</v>
      </c>
    </row>
    <row r="353" spans="1:12" x14ac:dyDescent="0.25">
      <c r="A353" s="21">
        <v>44173</v>
      </c>
      <c r="C353" s="22" t="s">
        <v>388</v>
      </c>
      <c r="F353" s="25">
        <v>107000164</v>
      </c>
      <c r="G353" t="s">
        <v>1345</v>
      </c>
      <c r="H353" s="22" t="s">
        <v>101</v>
      </c>
      <c r="K353" s="28">
        <v>107</v>
      </c>
      <c r="L353" s="26">
        <v>164</v>
      </c>
    </row>
    <row r="354" spans="1:12" x14ac:dyDescent="0.25">
      <c r="A354" s="21">
        <v>44173</v>
      </c>
      <c r="C354" s="22" t="s">
        <v>388</v>
      </c>
      <c r="F354" s="25">
        <v>107000165</v>
      </c>
      <c r="G354" t="s">
        <v>1346</v>
      </c>
      <c r="H354" s="22" t="s">
        <v>101</v>
      </c>
      <c r="K354" s="28">
        <v>107</v>
      </c>
      <c r="L354" s="26">
        <v>165</v>
      </c>
    </row>
    <row r="355" spans="1:12" x14ac:dyDescent="0.25">
      <c r="A355" s="21">
        <v>44173</v>
      </c>
      <c r="C355" s="22" t="s">
        <v>390</v>
      </c>
      <c r="F355" s="25">
        <v>307000001</v>
      </c>
      <c r="G355" t="s">
        <v>1347</v>
      </c>
      <c r="H355" s="22" t="s">
        <v>101</v>
      </c>
      <c r="K355" s="28">
        <v>307</v>
      </c>
      <c r="L355" s="26">
        <v>1</v>
      </c>
    </row>
    <row r="356" spans="1:12" x14ac:dyDescent="0.25">
      <c r="A356" s="21">
        <v>44174</v>
      </c>
      <c r="C356" s="22" t="s">
        <v>391</v>
      </c>
      <c r="F356" s="25">
        <v>212000011</v>
      </c>
      <c r="G356" t="s">
        <v>1348</v>
      </c>
      <c r="H356" s="22" t="s">
        <v>91</v>
      </c>
      <c r="K356" s="28">
        <v>212</v>
      </c>
      <c r="L356" s="26">
        <v>11</v>
      </c>
    </row>
    <row r="357" spans="1:12" x14ac:dyDescent="0.25">
      <c r="A357" s="21">
        <v>44174</v>
      </c>
      <c r="C357" s="22" t="s">
        <v>391</v>
      </c>
      <c r="F357" s="25">
        <v>212000012</v>
      </c>
      <c r="G357" t="s">
        <v>1349</v>
      </c>
      <c r="H357" s="22" t="s">
        <v>101</v>
      </c>
      <c r="K357" s="28">
        <v>212</v>
      </c>
      <c r="L357" s="26">
        <v>12</v>
      </c>
    </row>
    <row r="358" spans="1:12" x14ac:dyDescent="0.25">
      <c r="A358" s="21">
        <v>44174</v>
      </c>
      <c r="C358" s="22" t="s">
        <v>391</v>
      </c>
      <c r="F358" s="25">
        <v>210000007</v>
      </c>
      <c r="G358" t="s">
        <v>1350</v>
      </c>
      <c r="H358" s="22" t="s">
        <v>91</v>
      </c>
      <c r="K358" s="28">
        <v>210</v>
      </c>
      <c r="L358" s="26">
        <v>7</v>
      </c>
    </row>
    <row r="359" spans="1:12" x14ac:dyDescent="0.25">
      <c r="A359" s="21">
        <v>44174</v>
      </c>
      <c r="C359" s="22" t="s">
        <v>391</v>
      </c>
      <c r="F359" s="25">
        <v>210000008</v>
      </c>
      <c r="G359" t="s">
        <v>1351</v>
      </c>
      <c r="H359" s="22" t="s">
        <v>91</v>
      </c>
      <c r="K359" s="28">
        <v>210</v>
      </c>
      <c r="L359" s="26">
        <v>8</v>
      </c>
    </row>
    <row r="360" spans="1:12" x14ac:dyDescent="0.25">
      <c r="A360" s="21">
        <v>44174</v>
      </c>
      <c r="C360" s="22" t="s">
        <v>391</v>
      </c>
      <c r="F360" s="25">
        <v>212000013</v>
      </c>
      <c r="G360" t="s">
        <v>1352</v>
      </c>
      <c r="H360" s="22" t="s">
        <v>101</v>
      </c>
      <c r="K360" s="28">
        <v>212</v>
      </c>
      <c r="L360" s="26">
        <v>13</v>
      </c>
    </row>
    <row r="361" spans="1:12" x14ac:dyDescent="0.25">
      <c r="A361" s="21">
        <v>44174</v>
      </c>
      <c r="C361" s="22" t="s">
        <v>391</v>
      </c>
      <c r="F361" s="25">
        <v>210000009</v>
      </c>
      <c r="G361" t="s">
        <v>1353</v>
      </c>
      <c r="H361" s="22" t="s">
        <v>101</v>
      </c>
      <c r="K361" s="28">
        <v>210</v>
      </c>
      <c r="L361" s="26">
        <v>9</v>
      </c>
    </row>
    <row r="362" spans="1:12" x14ac:dyDescent="0.25">
      <c r="A362" s="21">
        <v>44174</v>
      </c>
      <c r="C362" s="22" t="s">
        <v>391</v>
      </c>
      <c r="F362" s="25">
        <v>212000014</v>
      </c>
      <c r="G362" t="s">
        <v>1354</v>
      </c>
      <c r="H362" s="22" t="s">
        <v>91</v>
      </c>
      <c r="K362" s="28">
        <v>212</v>
      </c>
      <c r="L362" s="26">
        <v>14</v>
      </c>
    </row>
    <row r="363" spans="1:12" x14ac:dyDescent="0.25">
      <c r="A363" s="21">
        <v>44174</v>
      </c>
      <c r="C363" s="22" t="s">
        <v>391</v>
      </c>
      <c r="F363" s="25">
        <v>212000015</v>
      </c>
      <c r="G363" t="s">
        <v>1355</v>
      </c>
      <c r="H363" s="22" t="s">
        <v>101</v>
      </c>
      <c r="K363" s="28">
        <v>212</v>
      </c>
      <c r="L363" s="26">
        <v>15</v>
      </c>
    </row>
    <row r="364" spans="1:12" x14ac:dyDescent="0.25">
      <c r="A364" s="21">
        <v>44174</v>
      </c>
      <c r="C364" s="22" t="s">
        <v>391</v>
      </c>
      <c r="F364" s="25">
        <v>210000010</v>
      </c>
      <c r="G364" t="s">
        <v>1356</v>
      </c>
      <c r="H364" s="22" t="s">
        <v>91</v>
      </c>
      <c r="K364" s="28">
        <v>210</v>
      </c>
      <c r="L364" s="26">
        <v>10</v>
      </c>
    </row>
    <row r="365" spans="1:12" x14ac:dyDescent="0.25">
      <c r="A365" s="21">
        <v>44174</v>
      </c>
      <c r="C365" s="22" t="s">
        <v>391</v>
      </c>
      <c r="F365" s="25">
        <v>210000011</v>
      </c>
      <c r="G365" t="s">
        <v>1357</v>
      </c>
      <c r="H365" s="22" t="s">
        <v>91</v>
      </c>
      <c r="K365" s="28">
        <v>210</v>
      </c>
      <c r="L365" s="26">
        <v>11</v>
      </c>
    </row>
    <row r="366" spans="1:12" x14ac:dyDescent="0.25">
      <c r="A366" s="21">
        <v>44174</v>
      </c>
      <c r="C366" s="22" t="s">
        <v>391</v>
      </c>
      <c r="F366" s="25">
        <v>212000016</v>
      </c>
      <c r="G366" t="s">
        <v>1358</v>
      </c>
      <c r="H366" s="22" t="s">
        <v>101</v>
      </c>
      <c r="K366" s="28">
        <v>212</v>
      </c>
      <c r="L366" s="26">
        <v>16</v>
      </c>
    </row>
    <row r="367" spans="1:12" x14ac:dyDescent="0.25">
      <c r="A367" s="21">
        <v>44174</v>
      </c>
      <c r="C367" s="22" t="s">
        <v>391</v>
      </c>
      <c r="F367" s="25">
        <v>210000012</v>
      </c>
      <c r="G367" t="s">
        <v>1359</v>
      </c>
      <c r="H367" s="22" t="s">
        <v>101</v>
      </c>
      <c r="K367" s="28">
        <v>210</v>
      </c>
      <c r="L367" s="26">
        <v>12</v>
      </c>
    </row>
    <row r="368" spans="1:12" x14ac:dyDescent="0.25">
      <c r="A368" s="21">
        <v>44174</v>
      </c>
      <c r="C368" s="22" t="s">
        <v>391</v>
      </c>
      <c r="F368" s="25">
        <v>106000027</v>
      </c>
      <c r="G368" t="s">
        <v>1360</v>
      </c>
      <c r="H368" s="22" t="s">
        <v>101</v>
      </c>
      <c r="K368" s="28">
        <v>106</v>
      </c>
      <c r="L368" s="26">
        <v>27</v>
      </c>
    </row>
    <row r="369" spans="1:12" x14ac:dyDescent="0.25">
      <c r="A369" s="21">
        <v>44174</v>
      </c>
      <c r="C369" s="22" t="s">
        <v>391</v>
      </c>
      <c r="F369" s="25">
        <v>106000028</v>
      </c>
      <c r="G369" t="s">
        <v>1361</v>
      </c>
      <c r="H369" s="22" t="s">
        <v>101</v>
      </c>
      <c r="K369" s="28">
        <v>106</v>
      </c>
      <c r="L369" s="26">
        <v>28</v>
      </c>
    </row>
    <row r="370" spans="1:12" x14ac:dyDescent="0.25">
      <c r="A370" s="21">
        <v>44174</v>
      </c>
      <c r="C370" s="22" t="s">
        <v>391</v>
      </c>
      <c r="F370" s="25">
        <v>108000012</v>
      </c>
      <c r="G370" t="s">
        <v>1362</v>
      </c>
      <c r="H370" s="22" t="s">
        <v>27</v>
      </c>
      <c r="K370" s="28">
        <v>108</v>
      </c>
      <c r="L370" s="26">
        <v>12</v>
      </c>
    </row>
    <row r="371" spans="1:12" x14ac:dyDescent="0.25">
      <c r="A371" s="21">
        <v>44174</v>
      </c>
      <c r="C371" s="22" t="s">
        <v>391</v>
      </c>
      <c r="F371" s="25">
        <v>106000029</v>
      </c>
      <c r="G371" t="s">
        <v>1363</v>
      </c>
      <c r="H371" s="22" t="s">
        <v>101</v>
      </c>
      <c r="K371" s="28">
        <v>106</v>
      </c>
      <c r="L371" s="26">
        <v>29</v>
      </c>
    </row>
    <row r="372" spans="1:12" x14ac:dyDescent="0.25">
      <c r="A372" s="21">
        <v>44174</v>
      </c>
      <c r="C372" s="22" t="s">
        <v>391</v>
      </c>
      <c r="F372" s="25">
        <v>106000030</v>
      </c>
      <c r="G372" t="s">
        <v>1364</v>
      </c>
      <c r="H372" s="22" t="s">
        <v>101</v>
      </c>
      <c r="K372" s="28">
        <v>106</v>
      </c>
      <c r="L372" s="26">
        <v>30</v>
      </c>
    </row>
    <row r="373" spans="1:12" x14ac:dyDescent="0.25">
      <c r="A373" s="21">
        <v>44174</v>
      </c>
      <c r="C373" s="22" t="s">
        <v>391</v>
      </c>
      <c r="F373" s="25">
        <v>108000013</v>
      </c>
      <c r="G373" t="s">
        <v>1365</v>
      </c>
      <c r="H373" s="22" t="s">
        <v>27</v>
      </c>
      <c r="K373" s="28">
        <v>108</v>
      </c>
      <c r="L373" s="26">
        <v>13</v>
      </c>
    </row>
    <row r="374" spans="1:12" x14ac:dyDescent="0.25">
      <c r="A374" s="21">
        <v>44175</v>
      </c>
      <c r="C374" s="22" t="s">
        <v>393</v>
      </c>
      <c r="F374" s="25">
        <v>107000166</v>
      </c>
      <c r="G374" t="s">
        <v>1366</v>
      </c>
      <c r="H374" s="22" t="s">
        <v>101</v>
      </c>
      <c r="K374" s="28">
        <v>107</v>
      </c>
      <c r="L374" s="26">
        <v>166</v>
      </c>
    </row>
    <row r="375" spans="1:12" x14ac:dyDescent="0.25">
      <c r="A375" s="21">
        <v>44175</v>
      </c>
      <c r="C375" s="22" t="s">
        <v>393</v>
      </c>
      <c r="F375" s="25">
        <v>107000167</v>
      </c>
      <c r="G375" t="s">
        <v>1367</v>
      </c>
      <c r="H375" s="22" t="s">
        <v>101</v>
      </c>
      <c r="K375" s="28">
        <v>107</v>
      </c>
      <c r="L375" s="26">
        <v>167</v>
      </c>
    </row>
    <row r="376" spans="1:12" x14ac:dyDescent="0.25">
      <c r="A376" s="21">
        <v>44175</v>
      </c>
      <c r="C376" s="22" t="s">
        <v>393</v>
      </c>
      <c r="F376" s="25">
        <v>107000168</v>
      </c>
      <c r="G376" t="s">
        <v>1368</v>
      </c>
      <c r="H376" s="22" t="s">
        <v>101</v>
      </c>
      <c r="K376" s="28">
        <v>107</v>
      </c>
      <c r="L376" s="26">
        <v>168</v>
      </c>
    </row>
    <row r="377" spans="1:12" x14ac:dyDescent="0.25">
      <c r="A377" s="21">
        <v>44175</v>
      </c>
      <c r="C377" s="22" t="s">
        <v>393</v>
      </c>
      <c r="F377" s="25">
        <v>107000169</v>
      </c>
      <c r="G377" t="s">
        <v>1369</v>
      </c>
      <c r="H377" s="22" t="s">
        <v>101</v>
      </c>
      <c r="K377" s="28">
        <v>107</v>
      </c>
      <c r="L377" s="26">
        <v>169</v>
      </c>
    </row>
    <row r="378" spans="1:12" x14ac:dyDescent="0.25">
      <c r="A378" s="21">
        <v>44175</v>
      </c>
      <c r="C378" s="22" t="s">
        <v>393</v>
      </c>
      <c r="F378" s="25">
        <v>107000170</v>
      </c>
      <c r="G378" t="s">
        <v>1370</v>
      </c>
      <c r="H378" s="22" t="s">
        <v>101</v>
      </c>
      <c r="K378" s="28">
        <v>107</v>
      </c>
      <c r="L378" s="26">
        <v>170</v>
      </c>
    </row>
    <row r="379" spans="1:12" x14ac:dyDescent="0.25">
      <c r="A379" s="21">
        <v>44175</v>
      </c>
      <c r="C379" s="22" t="s">
        <v>393</v>
      </c>
      <c r="F379" s="25">
        <v>107000171</v>
      </c>
      <c r="G379" t="s">
        <v>1371</v>
      </c>
      <c r="H379" s="22" t="s">
        <v>101</v>
      </c>
      <c r="K379" s="28">
        <v>107</v>
      </c>
      <c r="L379" s="26">
        <v>171</v>
      </c>
    </row>
    <row r="380" spans="1:12" x14ac:dyDescent="0.25">
      <c r="A380" s="21">
        <v>44175</v>
      </c>
      <c r="C380" s="22" t="s">
        <v>393</v>
      </c>
      <c r="F380" s="25">
        <v>107000172</v>
      </c>
      <c r="G380" t="s">
        <v>1372</v>
      </c>
      <c r="H380" s="22" t="s">
        <v>101</v>
      </c>
      <c r="K380" s="28">
        <v>107</v>
      </c>
      <c r="L380" s="26">
        <v>172</v>
      </c>
    </row>
    <row r="381" spans="1:12" x14ac:dyDescent="0.25">
      <c r="A381" s="21">
        <v>44175</v>
      </c>
      <c r="C381" s="22" t="s">
        <v>393</v>
      </c>
      <c r="F381" s="25">
        <v>107000173</v>
      </c>
      <c r="G381" t="s">
        <v>1373</v>
      </c>
      <c r="H381" s="22" t="s">
        <v>101</v>
      </c>
      <c r="K381" s="28">
        <v>107</v>
      </c>
      <c r="L381" s="26">
        <v>173</v>
      </c>
    </row>
    <row r="382" spans="1:12" x14ac:dyDescent="0.25">
      <c r="A382" s="21">
        <v>44176</v>
      </c>
      <c r="C382" s="22" t="s">
        <v>390</v>
      </c>
      <c r="F382" s="25">
        <v>110000002</v>
      </c>
      <c r="G382" t="s">
        <v>1374</v>
      </c>
      <c r="H382" s="22" t="s">
        <v>101</v>
      </c>
      <c r="K382" s="28">
        <v>110</v>
      </c>
      <c r="L382" s="26">
        <v>2</v>
      </c>
    </row>
    <row r="383" spans="1:12" x14ac:dyDescent="0.25">
      <c r="A383" s="21">
        <v>44179</v>
      </c>
      <c r="C383" s="22" t="s">
        <v>393</v>
      </c>
      <c r="F383" s="25">
        <v>107000174</v>
      </c>
      <c r="G383" t="s">
        <v>1375</v>
      </c>
      <c r="H383" s="22" t="s">
        <v>101</v>
      </c>
      <c r="K383" s="28">
        <v>107</v>
      </c>
      <c r="L383" s="26">
        <v>174</v>
      </c>
    </row>
    <row r="384" spans="1:12" x14ac:dyDescent="0.25">
      <c r="A384" s="21">
        <v>44180</v>
      </c>
      <c r="C384" s="22" t="s">
        <v>390</v>
      </c>
      <c r="F384" s="25">
        <v>305000001</v>
      </c>
      <c r="G384" t="s">
        <v>1376</v>
      </c>
      <c r="H384" s="22" t="s">
        <v>101</v>
      </c>
      <c r="K384" s="28">
        <v>305</v>
      </c>
      <c r="L384" s="26">
        <v>1</v>
      </c>
    </row>
    <row r="385" spans="1:12" x14ac:dyDescent="0.25">
      <c r="A385" s="21">
        <v>44180</v>
      </c>
      <c r="C385" s="22" t="s">
        <v>390</v>
      </c>
      <c r="F385" s="25">
        <v>305000002</v>
      </c>
      <c r="G385" t="s">
        <v>1377</v>
      </c>
      <c r="H385" s="22" t="s">
        <v>101</v>
      </c>
      <c r="K385" s="28">
        <v>305</v>
      </c>
      <c r="L385" s="26">
        <v>2</v>
      </c>
    </row>
    <row r="386" spans="1:12" x14ac:dyDescent="0.25">
      <c r="A386" s="21">
        <v>44181</v>
      </c>
      <c r="C386" s="22" t="s">
        <v>393</v>
      </c>
      <c r="F386" s="25">
        <v>107000175</v>
      </c>
      <c r="G386" t="s">
        <v>1378</v>
      </c>
      <c r="H386" s="22" t="s">
        <v>101</v>
      </c>
      <c r="K386" s="28">
        <v>107</v>
      </c>
      <c r="L386" s="26">
        <v>175</v>
      </c>
    </row>
    <row r="387" spans="1:12" x14ac:dyDescent="0.25">
      <c r="A387" s="21">
        <v>44181</v>
      </c>
      <c r="C387" s="22" t="s">
        <v>393</v>
      </c>
      <c r="F387" s="25">
        <v>107000176</v>
      </c>
      <c r="G387" t="s">
        <v>1379</v>
      </c>
      <c r="H387" s="22" t="s">
        <v>101</v>
      </c>
      <c r="K387" s="28">
        <v>107</v>
      </c>
      <c r="L387" s="26">
        <v>176</v>
      </c>
    </row>
    <row r="388" spans="1:12" x14ac:dyDescent="0.25">
      <c r="A388" s="21">
        <v>44181</v>
      </c>
      <c r="C388" s="22" t="s">
        <v>393</v>
      </c>
      <c r="F388" s="25">
        <v>105000025</v>
      </c>
      <c r="G388" t="s">
        <v>1380</v>
      </c>
      <c r="H388" s="22" t="s">
        <v>201</v>
      </c>
      <c r="K388" s="28">
        <v>105</v>
      </c>
      <c r="L388" s="26">
        <v>25</v>
      </c>
    </row>
    <row r="389" spans="1:12" x14ac:dyDescent="0.25">
      <c r="A389" s="21">
        <v>44186</v>
      </c>
      <c r="C389" s="22" t="s">
        <v>393</v>
      </c>
      <c r="F389" s="25">
        <v>107000177</v>
      </c>
      <c r="G389" t="s">
        <v>1381</v>
      </c>
      <c r="H389" s="22" t="s">
        <v>101</v>
      </c>
      <c r="K389" s="28">
        <v>107</v>
      </c>
      <c r="L389" s="26">
        <v>177</v>
      </c>
    </row>
    <row r="390" spans="1:12" x14ac:dyDescent="0.25">
      <c r="A390" s="21">
        <v>44187</v>
      </c>
      <c r="C390" s="22" t="s">
        <v>393</v>
      </c>
      <c r="F390" s="25">
        <v>105000026</v>
      </c>
      <c r="G390" t="s">
        <v>1382</v>
      </c>
      <c r="H390" s="22" t="s">
        <v>101</v>
      </c>
      <c r="K390" s="28">
        <v>105</v>
      </c>
      <c r="L390" s="26">
        <v>26</v>
      </c>
    </row>
    <row r="391" spans="1:12" x14ac:dyDescent="0.25">
      <c r="A391" s="21">
        <v>44187</v>
      </c>
      <c r="C391" s="22" t="s">
        <v>393</v>
      </c>
      <c r="F391" s="25">
        <v>107000178</v>
      </c>
      <c r="G391" t="s">
        <v>1383</v>
      </c>
      <c r="H391" s="22" t="s">
        <v>101</v>
      </c>
      <c r="K391" s="28">
        <v>107</v>
      </c>
      <c r="L391" s="26">
        <v>178</v>
      </c>
    </row>
    <row r="392" spans="1:12" x14ac:dyDescent="0.25">
      <c r="A392" s="21">
        <v>44187</v>
      </c>
      <c r="C392" s="22" t="s">
        <v>393</v>
      </c>
      <c r="F392" s="25">
        <v>107000179</v>
      </c>
      <c r="G392" t="s">
        <v>1384</v>
      </c>
      <c r="H392" s="22" t="s">
        <v>101</v>
      </c>
      <c r="K392" s="28">
        <v>107</v>
      </c>
      <c r="L392" s="26">
        <v>179</v>
      </c>
    </row>
    <row r="393" spans="1:12" x14ac:dyDescent="0.25">
      <c r="A393" s="21">
        <v>44190</v>
      </c>
      <c r="C393" s="22" t="s">
        <v>390</v>
      </c>
      <c r="F393" s="25">
        <v>302000008</v>
      </c>
      <c r="G393" t="s">
        <v>1385</v>
      </c>
      <c r="H393" s="22" t="s">
        <v>26</v>
      </c>
      <c r="K393" s="28">
        <v>302</v>
      </c>
      <c r="L393" s="26">
        <v>8</v>
      </c>
    </row>
    <row r="394" spans="1:12" x14ac:dyDescent="0.25">
      <c r="A394" s="21">
        <v>44190</v>
      </c>
      <c r="C394" s="22" t="s">
        <v>390</v>
      </c>
      <c r="F394" s="25">
        <v>302000009</v>
      </c>
      <c r="G394" t="s">
        <v>1386</v>
      </c>
      <c r="H394" s="22" t="s">
        <v>26</v>
      </c>
      <c r="K394" s="28">
        <v>302</v>
      </c>
      <c r="L394" s="26">
        <v>9</v>
      </c>
    </row>
    <row r="395" spans="1:12" x14ac:dyDescent="0.25">
      <c r="A395" s="21">
        <v>44190</v>
      </c>
      <c r="C395" s="22" t="s">
        <v>390</v>
      </c>
      <c r="F395" s="25">
        <v>302000010</v>
      </c>
      <c r="G395" t="s">
        <v>1387</v>
      </c>
      <c r="H395" s="22" t="s">
        <v>26</v>
      </c>
      <c r="K395" s="28">
        <v>302</v>
      </c>
      <c r="L395" s="26">
        <v>10</v>
      </c>
    </row>
    <row r="396" spans="1:12" x14ac:dyDescent="0.25">
      <c r="A396" s="21">
        <v>44190</v>
      </c>
      <c r="C396" s="22" t="s">
        <v>390</v>
      </c>
      <c r="F396" s="25">
        <v>302000011</v>
      </c>
      <c r="G396" t="s">
        <v>1388</v>
      </c>
      <c r="H396" s="22" t="s">
        <v>26</v>
      </c>
      <c r="K396" s="28">
        <v>302</v>
      </c>
      <c r="L396" s="26">
        <v>11</v>
      </c>
    </row>
    <row r="397" spans="1:12" x14ac:dyDescent="0.25">
      <c r="A397" s="21">
        <v>44190</v>
      </c>
      <c r="C397" s="22" t="s">
        <v>390</v>
      </c>
      <c r="F397" s="25">
        <v>302000012</v>
      </c>
      <c r="G397" t="s">
        <v>1389</v>
      </c>
      <c r="H397" s="22" t="s">
        <v>26</v>
      </c>
      <c r="K397" s="28">
        <v>302</v>
      </c>
      <c r="L397" s="26">
        <v>12</v>
      </c>
    </row>
    <row r="398" spans="1:12" x14ac:dyDescent="0.25">
      <c r="A398" s="21">
        <v>44190</v>
      </c>
      <c r="C398" s="22" t="s">
        <v>390</v>
      </c>
      <c r="F398" s="25">
        <v>302000013</v>
      </c>
      <c r="G398" t="s">
        <v>1390</v>
      </c>
      <c r="H398" s="22" t="s">
        <v>26</v>
      </c>
      <c r="K398" s="28">
        <v>302</v>
      </c>
      <c r="L398" s="26">
        <v>13</v>
      </c>
    </row>
    <row r="399" spans="1:12" x14ac:dyDescent="0.25">
      <c r="A399" s="21">
        <v>44190</v>
      </c>
      <c r="C399" s="22" t="s">
        <v>390</v>
      </c>
      <c r="F399" s="25">
        <v>302000014</v>
      </c>
      <c r="G399" t="s">
        <v>1391</v>
      </c>
      <c r="H399" s="22" t="s">
        <v>26</v>
      </c>
      <c r="K399" s="28">
        <v>302</v>
      </c>
      <c r="L399" s="26">
        <v>14</v>
      </c>
    </row>
    <row r="400" spans="1:12" x14ac:dyDescent="0.25">
      <c r="A400" s="21">
        <v>44190</v>
      </c>
      <c r="C400" s="22" t="s">
        <v>390</v>
      </c>
      <c r="F400" s="25">
        <v>302000015</v>
      </c>
      <c r="G400" t="s">
        <v>1392</v>
      </c>
      <c r="H400" s="22" t="s">
        <v>26</v>
      </c>
      <c r="K400" s="28">
        <v>302</v>
      </c>
      <c r="L400" s="26">
        <v>15</v>
      </c>
    </row>
    <row r="401" spans="1:12" x14ac:dyDescent="0.25">
      <c r="A401" s="21">
        <v>44190</v>
      </c>
      <c r="C401" s="22" t="s">
        <v>390</v>
      </c>
      <c r="F401" s="25">
        <v>302000016</v>
      </c>
      <c r="G401" t="s">
        <v>1393</v>
      </c>
      <c r="H401" s="22" t="s">
        <v>26</v>
      </c>
      <c r="K401" s="28">
        <v>302</v>
      </c>
      <c r="L401" s="26">
        <v>16</v>
      </c>
    </row>
    <row r="402" spans="1:12" x14ac:dyDescent="0.25">
      <c r="A402" s="21">
        <v>44190</v>
      </c>
      <c r="C402" s="22" t="s">
        <v>390</v>
      </c>
      <c r="F402" s="25">
        <v>302000017</v>
      </c>
      <c r="G402" t="s">
        <v>1394</v>
      </c>
      <c r="H402" s="22" t="s">
        <v>26</v>
      </c>
      <c r="K402" s="28">
        <v>302</v>
      </c>
      <c r="L402" s="26">
        <v>17</v>
      </c>
    </row>
    <row r="403" spans="1:12" x14ac:dyDescent="0.25">
      <c r="A403" s="21">
        <v>44190</v>
      </c>
      <c r="C403" s="22" t="s">
        <v>390</v>
      </c>
      <c r="F403" s="25">
        <v>302000018</v>
      </c>
      <c r="G403" t="s">
        <v>1395</v>
      </c>
      <c r="H403" s="22" t="s">
        <v>26</v>
      </c>
      <c r="K403" s="28">
        <v>302</v>
      </c>
      <c r="L403" s="26">
        <v>18</v>
      </c>
    </row>
    <row r="404" spans="1:12" x14ac:dyDescent="0.25">
      <c r="A404" s="21">
        <v>44190</v>
      </c>
      <c r="C404" s="22" t="s">
        <v>390</v>
      </c>
      <c r="F404" s="25">
        <v>302000019</v>
      </c>
      <c r="G404" t="s">
        <v>1396</v>
      </c>
      <c r="H404" s="22" t="s">
        <v>26</v>
      </c>
      <c r="K404" s="28">
        <v>302</v>
      </c>
      <c r="L404" s="26">
        <v>19</v>
      </c>
    </row>
    <row r="405" spans="1:12" x14ac:dyDescent="0.25">
      <c r="A405" s="21">
        <v>44190</v>
      </c>
      <c r="C405" s="22" t="s">
        <v>390</v>
      </c>
      <c r="F405" s="25">
        <v>302000020</v>
      </c>
      <c r="G405" t="s">
        <v>1397</v>
      </c>
      <c r="H405" s="22" t="s">
        <v>26</v>
      </c>
      <c r="K405" s="28">
        <v>302</v>
      </c>
      <c r="L405" s="26">
        <v>20</v>
      </c>
    </row>
    <row r="406" spans="1:12" x14ac:dyDescent="0.25">
      <c r="A406" s="21">
        <v>44190</v>
      </c>
      <c r="C406" s="22" t="s">
        <v>390</v>
      </c>
      <c r="F406" s="25">
        <v>302000021</v>
      </c>
      <c r="G406" t="s">
        <v>1398</v>
      </c>
      <c r="H406" s="22" t="s">
        <v>26</v>
      </c>
      <c r="K406" s="28">
        <v>302</v>
      </c>
      <c r="L406" s="26">
        <v>21</v>
      </c>
    </row>
    <row r="407" spans="1:12" x14ac:dyDescent="0.25">
      <c r="A407" s="21">
        <v>44190</v>
      </c>
      <c r="C407" s="22" t="s">
        <v>390</v>
      </c>
      <c r="F407" s="25">
        <v>302000022</v>
      </c>
      <c r="G407" t="s">
        <v>1399</v>
      </c>
      <c r="H407" s="22" t="s">
        <v>26</v>
      </c>
      <c r="K407" s="28">
        <v>302</v>
      </c>
      <c r="L407" s="26">
        <v>22</v>
      </c>
    </row>
    <row r="408" spans="1:12" x14ac:dyDescent="0.25">
      <c r="A408" s="21">
        <v>44190</v>
      </c>
      <c r="C408" s="22" t="s">
        <v>390</v>
      </c>
      <c r="F408" s="25">
        <v>302000023</v>
      </c>
      <c r="G408" t="s">
        <v>1400</v>
      </c>
      <c r="H408" s="22" t="s">
        <v>26</v>
      </c>
      <c r="K408" s="28">
        <v>302</v>
      </c>
      <c r="L408" s="26">
        <v>23</v>
      </c>
    </row>
    <row r="409" spans="1:12" x14ac:dyDescent="0.25">
      <c r="A409" s="21">
        <v>44190</v>
      </c>
      <c r="C409" s="22" t="s">
        <v>390</v>
      </c>
      <c r="F409" s="25">
        <v>302000024</v>
      </c>
      <c r="G409" t="s">
        <v>1401</v>
      </c>
      <c r="H409" s="22" t="s">
        <v>26</v>
      </c>
      <c r="K409" s="28">
        <v>302</v>
      </c>
      <c r="L409" s="26">
        <v>24</v>
      </c>
    </row>
    <row r="410" spans="1:12" x14ac:dyDescent="0.25">
      <c r="A410" s="21">
        <v>44190</v>
      </c>
      <c r="C410" s="22" t="s">
        <v>390</v>
      </c>
      <c r="F410" s="25">
        <v>302000025</v>
      </c>
      <c r="G410" t="s">
        <v>1402</v>
      </c>
      <c r="H410" s="22" t="s">
        <v>26</v>
      </c>
      <c r="K410" s="28">
        <v>302</v>
      </c>
      <c r="L410" s="26">
        <v>25</v>
      </c>
    </row>
    <row r="411" spans="1:12" x14ac:dyDescent="0.25">
      <c r="A411" s="21">
        <v>44190</v>
      </c>
      <c r="C411" s="22" t="s">
        <v>390</v>
      </c>
      <c r="F411" s="25">
        <v>302000026</v>
      </c>
      <c r="G411" t="s">
        <v>1403</v>
      </c>
      <c r="H411" s="22" t="s">
        <v>26</v>
      </c>
      <c r="K411" s="28">
        <v>302</v>
      </c>
      <c r="L411" s="26">
        <v>26</v>
      </c>
    </row>
    <row r="412" spans="1:12" x14ac:dyDescent="0.25">
      <c r="A412" s="21">
        <v>44190</v>
      </c>
      <c r="C412" s="22" t="s">
        <v>390</v>
      </c>
      <c r="F412" s="25">
        <v>302000027</v>
      </c>
      <c r="G412" t="s">
        <v>1404</v>
      </c>
      <c r="H412" s="22" t="s">
        <v>26</v>
      </c>
      <c r="K412" s="28">
        <v>302</v>
      </c>
      <c r="L412" s="26">
        <v>27</v>
      </c>
    </row>
    <row r="413" spans="1:12" x14ac:dyDescent="0.25">
      <c r="A413" s="21">
        <v>44190</v>
      </c>
      <c r="C413" s="22" t="s">
        <v>390</v>
      </c>
      <c r="F413" s="25">
        <v>302000028</v>
      </c>
      <c r="G413" t="s">
        <v>1405</v>
      </c>
      <c r="H413" s="22" t="s">
        <v>26</v>
      </c>
      <c r="K413" s="28">
        <v>302</v>
      </c>
      <c r="L413" s="26">
        <v>28</v>
      </c>
    </row>
    <row r="414" spans="1:12" x14ac:dyDescent="0.25">
      <c r="A414" s="21">
        <v>44190</v>
      </c>
      <c r="C414" s="22" t="s">
        <v>390</v>
      </c>
      <c r="F414" s="25">
        <v>302000029</v>
      </c>
      <c r="G414" t="s">
        <v>1406</v>
      </c>
      <c r="H414" s="22" t="s">
        <v>26</v>
      </c>
      <c r="K414" s="28">
        <v>302</v>
      </c>
      <c r="L414" s="26">
        <v>29</v>
      </c>
    </row>
    <row r="415" spans="1:12" x14ac:dyDescent="0.25">
      <c r="A415" s="21">
        <v>44190</v>
      </c>
      <c r="C415" s="22" t="s">
        <v>390</v>
      </c>
      <c r="F415" s="25">
        <v>302000030</v>
      </c>
      <c r="G415" t="s">
        <v>1407</v>
      </c>
      <c r="H415" s="22" t="s">
        <v>26</v>
      </c>
      <c r="K415" s="28">
        <v>302</v>
      </c>
      <c r="L415" s="26">
        <v>30</v>
      </c>
    </row>
    <row r="416" spans="1:12" x14ac:dyDescent="0.25">
      <c r="A416" s="21">
        <v>44190</v>
      </c>
      <c r="C416" s="22" t="s">
        <v>390</v>
      </c>
      <c r="F416" s="25">
        <v>302000031</v>
      </c>
      <c r="G416" t="s">
        <v>1408</v>
      </c>
      <c r="H416" s="22" t="s">
        <v>26</v>
      </c>
      <c r="K416" s="28">
        <v>302</v>
      </c>
      <c r="L416" s="26">
        <v>31</v>
      </c>
    </row>
    <row r="417" spans="1:12" x14ac:dyDescent="0.25">
      <c r="A417" s="21">
        <v>44190</v>
      </c>
      <c r="C417" s="22" t="s">
        <v>390</v>
      </c>
      <c r="F417" s="25">
        <v>302000032</v>
      </c>
      <c r="G417" t="s">
        <v>1409</v>
      </c>
      <c r="H417" s="22" t="s">
        <v>26</v>
      </c>
      <c r="K417" s="28">
        <v>302</v>
      </c>
      <c r="L417" s="26">
        <v>32</v>
      </c>
    </row>
    <row r="418" spans="1:12" x14ac:dyDescent="0.25">
      <c r="A418" s="21">
        <v>44190</v>
      </c>
      <c r="C418" s="22" t="s">
        <v>390</v>
      </c>
      <c r="F418" s="25">
        <v>302000033</v>
      </c>
      <c r="G418" t="s">
        <v>1410</v>
      </c>
      <c r="H418" s="22" t="s">
        <v>26</v>
      </c>
      <c r="K418" s="28">
        <v>302</v>
      </c>
      <c r="L418" s="26">
        <v>33</v>
      </c>
    </row>
    <row r="419" spans="1:12" x14ac:dyDescent="0.25">
      <c r="A419" s="21">
        <v>44190</v>
      </c>
      <c r="C419" s="22" t="s">
        <v>390</v>
      </c>
      <c r="F419" s="25">
        <v>302000034</v>
      </c>
      <c r="G419" t="s">
        <v>1411</v>
      </c>
      <c r="H419" s="22" t="s">
        <v>26</v>
      </c>
      <c r="K419" s="28">
        <v>302</v>
      </c>
      <c r="L419" s="26">
        <v>34</v>
      </c>
    </row>
    <row r="420" spans="1:12" x14ac:dyDescent="0.25">
      <c r="A420" s="21">
        <v>44190</v>
      </c>
      <c r="C420" s="22" t="s">
        <v>390</v>
      </c>
      <c r="F420" s="25">
        <v>302000035</v>
      </c>
      <c r="G420" t="s">
        <v>1412</v>
      </c>
      <c r="H420" s="22" t="s">
        <v>26</v>
      </c>
      <c r="K420" s="28">
        <v>302</v>
      </c>
      <c r="L420" s="26">
        <v>35</v>
      </c>
    </row>
    <row r="421" spans="1:12" x14ac:dyDescent="0.25">
      <c r="A421" s="21">
        <v>44190</v>
      </c>
      <c r="C421" s="22" t="s">
        <v>390</v>
      </c>
      <c r="F421" s="25">
        <v>302000036</v>
      </c>
      <c r="G421" t="s">
        <v>1413</v>
      </c>
      <c r="H421" s="22" t="s">
        <v>26</v>
      </c>
      <c r="K421" s="28">
        <v>302</v>
      </c>
      <c r="L421" s="26">
        <v>36</v>
      </c>
    </row>
    <row r="422" spans="1:12" x14ac:dyDescent="0.25">
      <c r="A422" s="21">
        <v>44190</v>
      </c>
      <c r="C422" s="22" t="s">
        <v>390</v>
      </c>
      <c r="F422" s="25">
        <v>302000037</v>
      </c>
      <c r="G422" t="s">
        <v>1414</v>
      </c>
      <c r="H422" s="22" t="s">
        <v>26</v>
      </c>
      <c r="K422" s="28">
        <v>302</v>
      </c>
      <c r="L422" s="26">
        <v>37</v>
      </c>
    </row>
    <row r="423" spans="1:12" x14ac:dyDescent="0.25">
      <c r="A423" s="21">
        <v>44190</v>
      </c>
      <c r="C423" s="22" t="s">
        <v>390</v>
      </c>
      <c r="F423" s="25">
        <v>302000038</v>
      </c>
      <c r="G423" t="s">
        <v>1415</v>
      </c>
      <c r="H423" s="22" t="s">
        <v>26</v>
      </c>
      <c r="K423" s="28">
        <v>302</v>
      </c>
      <c r="L423" s="26">
        <v>38</v>
      </c>
    </row>
    <row r="424" spans="1:12" x14ac:dyDescent="0.25">
      <c r="A424" s="21">
        <v>44190</v>
      </c>
      <c r="C424" s="22" t="s">
        <v>390</v>
      </c>
      <c r="F424" s="25">
        <v>302000039</v>
      </c>
      <c r="G424" t="s">
        <v>1416</v>
      </c>
      <c r="H424" s="22" t="s">
        <v>26</v>
      </c>
      <c r="K424" s="28">
        <v>302</v>
      </c>
      <c r="L424" s="26">
        <v>39</v>
      </c>
    </row>
    <row r="425" spans="1:12" x14ac:dyDescent="0.25">
      <c r="A425" s="21">
        <v>44190</v>
      </c>
      <c r="C425" s="22" t="s">
        <v>390</v>
      </c>
      <c r="F425" s="25">
        <v>302000040</v>
      </c>
      <c r="G425" t="s">
        <v>1417</v>
      </c>
      <c r="H425" s="22" t="s">
        <v>26</v>
      </c>
      <c r="K425" s="28">
        <v>302</v>
      </c>
      <c r="L425" s="26">
        <v>40</v>
      </c>
    </row>
    <row r="426" spans="1:12" x14ac:dyDescent="0.25">
      <c r="A426" s="21">
        <v>44190</v>
      </c>
      <c r="C426" s="22" t="s">
        <v>390</v>
      </c>
      <c r="F426" s="25">
        <v>302000041</v>
      </c>
      <c r="G426" t="s">
        <v>1418</v>
      </c>
      <c r="H426" s="22" t="s">
        <v>26</v>
      </c>
      <c r="K426" s="28">
        <v>302</v>
      </c>
      <c r="L426" s="26">
        <v>41</v>
      </c>
    </row>
    <row r="427" spans="1:12" x14ac:dyDescent="0.25">
      <c r="A427" s="21">
        <v>44190</v>
      </c>
      <c r="C427" s="22" t="s">
        <v>390</v>
      </c>
      <c r="F427" s="25">
        <v>302000042</v>
      </c>
      <c r="G427" t="s">
        <v>1419</v>
      </c>
      <c r="H427" s="22" t="s">
        <v>26</v>
      </c>
      <c r="K427" s="28">
        <v>302</v>
      </c>
      <c r="L427" s="26">
        <v>42</v>
      </c>
    </row>
    <row r="428" spans="1:12" x14ac:dyDescent="0.25">
      <c r="A428" s="21">
        <v>44190</v>
      </c>
      <c r="C428" s="22" t="s">
        <v>390</v>
      </c>
      <c r="F428" s="25">
        <v>302000043</v>
      </c>
      <c r="G428" t="s">
        <v>1420</v>
      </c>
      <c r="H428" s="22" t="s">
        <v>26</v>
      </c>
      <c r="K428" s="28">
        <v>302</v>
      </c>
      <c r="L428" s="26">
        <v>43</v>
      </c>
    </row>
    <row r="429" spans="1:12" x14ac:dyDescent="0.25">
      <c r="A429" s="21">
        <v>44190</v>
      </c>
      <c r="C429" s="22" t="s">
        <v>390</v>
      </c>
      <c r="F429" s="25">
        <v>302000044</v>
      </c>
      <c r="G429" t="s">
        <v>1421</v>
      </c>
      <c r="H429" s="22" t="s">
        <v>26</v>
      </c>
      <c r="K429" s="28">
        <v>302</v>
      </c>
      <c r="L429" s="26">
        <v>44</v>
      </c>
    </row>
    <row r="430" spans="1:12" x14ac:dyDescent="0.25">
      <c r="A430" s="21">
        <v>44190</v>
      </c>
      <c r="C430" s="22" t="s">
        <v>390</v>
      </c>
      <c r="F430" s="25">
        <v>302000045</v>
      </c>
      <c r="G430" t="s">
        <v>1422</v>
      </c>
      <c r="H430" s="22" t="s">
        <v>26</v>
      </c>
      <c r="K430" s="28">
        <v>302</v>
      </c>
      <c r="L430" s="26">
        <v>45</v>
      </c>
    </row>
    <row r="431" spans="1:12" x14ac:dyDescent="0.25">
      <c r="A431" s="21">
        <v>44190</v>
      </c>
      <c r="C431" s="22" t="s">
        <v>390</v>
      </c>
      <c r="F431" s="25">
        <v>302000046</v>
      </c>
      <c r="G431" t="s">
        <v>1423</v>
      </c>
      <c r="H431" s="22" t="s">
        <v>26</v>
      </c>
      <c r="K431" s="28">
        <v>302</v>
      </c>
      <c r="L431" s="26">
        <v>46</v>
      </c>
    </row>
    <row r="432" spans="1:12" x14ac:dyDescent="0.25">
      <c r="A432" s="21">
        <v>44190</v>
      </c>
      <c r="C432" s="22" t="s">
        <v>390</v>
      </c>
      <c r="F432" s="25">
        <v>302000047</v>
      </c>
      <c r="G432" t="s">
        <v>1424</v>
      </c>
      <c r="H432" s="22" t="s">
        <v>26</v>
      </c>
      <c r="K432" s="28">
        <v>302</v>
      </c>
      <c r="L432" s="26">
        <v>47</v>
      </c>
    </row>
    <row r="433" spans="1:12" x14ac:dyDescent="0.25">
      <c r="A433" s="21">
        <v>44190</v>
      </c>
      <c r="C433" s="22" t="s">
        <v>390</v>
      </c>
      <c r="F433" s="25">
        <v>302000048</v>
      </c>
      <c r="G433" t="s">
        <v>1425</v>
      </c>
      <c r="H433" s="22" t="s">
        <v>26</v>
      </c>
      <c r="K433" s="28">
        <v>302</v>
      </c>
      <c r="L433" s="26">
        <v>48</v>
      </c>
    </row>
    <row r="434" spans="1:12" x14ac:dyDescent="0.25">
      <c r="A434" s="21">
        <v>44190</v>
      </c>
      <c r="C434" s="22" t="s">
        <v>390</v>
      </c>
      <c r="F434" s="25">
        <v>302000049</v>
      </c>
      <c r="G434" t="s">
        <v>1426</v>
      </c>
      <c r="H434" s="22" t="s">
        <v>26</v>
      </c>
      <c r="K434" s="28">
        <v>302</v>
      </c>
      <c r="L434" s="26">
        <v>49</v>
      </c>
    </row>
    <row r="435" spans="1:12" x14ac:dyDescent="0.25">
      <c r="A435" s="21">
        <v>44190</v>
      </c>
      <c r="C435" s="22" t="s">
        <v>390</v>
      </c>
      <c r="F435" s="25">
        <v>302000050</v>
      </c>
      <c r="G435" t="s">
        <v>1427</v>
      </c>
      <c r="H435" s="22" t="s">
        <v>26</v>
      </c>
      <c r="K435" s="28">
        <v>302</v>
      </c>
      <c r="L435" s="26">
        <v>50</v>
      </c>
    </row>
    <row r="436" spans="1:12" x14ac:dyDescent="0.25">
      <c r="A436" s="21">
        <v>44190</v>
      </c>
      <c r="C436" s="22" t="s">
        <v>390</v>
      </c>
      <c r="F436" s="25">
        <v>302000051</v>
      </c>
      <c r="G436" t="s">
        <v>1428</v>
      </c>
      <c r="H436" s="22" t="s">
        <v>26</v>
      </c>
      <c r="K436" s="28">
        <v>302</v>
      </c>
      <c r="L436" s="26">
        <v>51</v>
      </c>
    </row>
    <row r="437" spans="1:12" x14ac:dyDescent="0.25">
      <c r="A437" s="21">
        <v>44190</v>
      </c>
      <c r="C437" s="22" t="s">
        <v>390</v>
      </c>
      <c r="F437" s="25">
        <v>302000052</v>
      </c>
      <c r="G437" t="s">
        <v>1429</v>
      </c>
      <c r="H437" s="22" t="s">
        <v>26</v>
      </c>
      <c r="K437" s="28">
        <v>302</v>
      </c>
      <c r="L437" s="26">
        <v>52</v>
      </c>
    </row>
    <row r="438" spans="1:12" x14ac:dyDescent="0.25">
      <c r="A438" s="21">
        <v>44190</v>
      </c>
      <c r="C438" s="22" t="s">
        <v>390</v>
      </c>
      <c r="F438" s="25">
        <v>302000053</v>
      </c>
      <c r="G438" t="s">
        <v>1430</v>
      </c>
      <c r="H438" s="22" t="s">
        <v>26</v>
      </c>
      <c r="K438" s="28">
        <v>302</v>
      </c>
      <c r="L438" s="26">
        <v>53</v>
      </c>
    </row>
    <row r="439" spans="1:12" x14ac:dyDescent="0.25">
      <c r="A439" s="21">
        <v>44190</v>
      </c>
      <c r="C439" s="22" t="s">
        <v>390</v>
      </c>
      <c r="F439" s="25">
        <v>302000054</v>
      </c>
      <c r="G439" t="s">
        <v>1431</v>
      </c>
      <c r="H439" s="22" t="s">
        <v>26</v>
      </c>
      <c r="K439" s="28">
        <v>302</v>
      </c>
      <c r="L439" s="26">
        <v>54</v>
      </c>
    </row>
    <row r="440" spans="1:12" x14ac:dyDescent="0.25">
      <c r="A440" s="21">
        <v>44190</v>
      </c>
      <c r="C440" s="22" t="s">
        <v>390</v>
      </c>
      <c r="F440" s="25">
        <v>302000055</v>
      </c>
      <c r="G440" t="s">
        <v>1432</v>
      </c>
      <c r="H440" s="22" t="s">
        <v>26</v>
      </c>
      <c r="K440" s="28">
        <v>302</v>
      </c>
      <c r="L440" s="26">
        <v>55</v>
      </c>
    </row>
    <row r="441" spans="1:12" x14ac:dyDescent="0.25">
      <c r="A441" s="21">
        <v>44190</v>
      </c>
      <c r="C441" s="22" t="s">
        <v>390</v>
      </c>
      <c r="F441" s="25">
        <v>302000056</v>
      </c>
      <c r="G441" t="s">
        <v>1433</v>
      </c>
      <c r="H441" s="22" t="s">
        <v>26</v>
      </c>
      <c r="K441" s="28">
        <v>302</v>
      </c>
      <c r="L441" s="26">
        <v>56</v>
      </c>
    </row>
    <row r="442" spans="1:12" x14ac:dyDescent="0.25">
      <c r="A442" s="21">
        <v>44190</v>
      </c>
      <c r="C442" s="22" t="s">
        <v>390</v>
      </c>
      <c r="F442" s="25">
        <v>302000057</v>
      </c>
      <c r="G442" t="s">
        <v>1434</v>
      </c>
      <c r="H442" s="22" t="s">
        <v>26</v>
      </c>
      <c r="K442" s="28">
        <v>302</v>
      </c>
      <c r="L442" s="26">
        <v>57</v>
      </c>
    </row>
    <row r="443" spans="1:12" x14ac:dyDescent="0.25">
      <c r="A443" s="21">
        <v>44190</v>
      </c>
      <c r="C443" s="22" t="s">
        <v>390</v>
      </c>
      <c r="F443" s="25">
        <v>302000058</v>
      </c>
      <c r="G443" t="s">
        <v>1435</v>
      </c>
      <c r="H443" s="22" t="s">
        <v>26</v>
      </c>
      <c r="K443" s="28">
        <v>302</v>
      </c>
      <c r="L443" s="26">
        <v>58</v>
      </c>
    </row>
    <row r="444" spans="1:12" x14ac:dyDescent="0.25">
      <c r="A444" s="21">
        <v>44190</v>
      </c>
      <c r="C444" s="22" t="s">
        <v>390</v>
      </c>
      <c r="F444" s="25">
        <v>302000059</v>
      </c>
      <c r="G444" t="s">
        <v>1436</v>
      </c>
      <c r="H444" s="22" t="s">
        <v>26</v>
      </c>
      <c r="K444" s="28">
        <v>302</v>
      </c>
      <c r="L444" s="26">
        <v>59</v>
      </c>
    </row>
    <row r="445" spans="1:12" x14ac:dyDescent="0.25">
      <c r="A445" s="21">
        <v>44190</v>
      </c>
      <c r="C445" s="22" t="s">
        <v>390</v>
      </c>
      <c r="F445" s="25">
        <v>302000060</v>
      </c>
      <c r="G445" t="s">
        <v>1437</v>
      </c>
      <c r="H445" s="22" t="s">
        <v>26</v>
      </c>
      <c r="K445" s="28">
        <v>302</v>
      </c>
      <c r="L445" s="26">
        <v>60</v>
      </c>
    </row>
    <row r="446" spans="1:12" x14ac:dyDescent="0.25">
      <c r="A446" s="21">
        <v>44190</v>
      </c>
      <c r="C446" s="22" t="s">
        <v>390</v>
      </c>
      <c r="F446" s="25">
        <v>302000061</v>
      </c>
      <c r="G446" t="s">
        <v>1438</v>
      </c>
      <c r="H446" s="22" t="s">
        <v>26</v>
      </c>
      <c r="K446" s="28">
        <v>302</v>
      </c>
      <c r="L446" s="26">
        <v>61</v>
      </c>
    </row>
    <row r="447" spans="1:12" x14ac:dyDescent="0.25">
      <c r="A447" s="21">
        <v>44190</v>
      </c>
      <c r="C447" s="22" t="s">
        <v>390</v>
      </c>
      <c r="F447" s="25">
        <v>302000062</v>
      </c>
      <c r="G447" t="s">
        <v>1439</v>
      </c>
      <c r="H447" s="22" t="s">
        <v>26</v>
      </c>
      <c r="K447" s="28">
        <v>302</v>
      </c>
      <c r="L447" s="26">
        <v>62</v>
      </c>
    </row>
    <row r="448" spans="1:12" x14ac:dyDescent="0.25">
      <c r="A448" s="21">
        <v>44190</v>
      </c>
      <c r="C448" s="22" t="s">
        <v>390</v>
      </c>
      <c r="F448" s="25">
        <v>302000063</v>
      </c>
      <c r="G448" t="s">
        <v>1440</v>
      </c>
      <c r="H448" s="22" t="s">
        <v>26</v>
      </c>
      <c r="K448" s="28">
        <v>302</v>
      </c>
      <c r="L448" s="26">
        <v>63</v>
      </c>
    </row>
    <row r="449" spans="1:12" x14ac:dyDescent="0.25">
      <c r="A449" s="21">
        <v>44190</v>
      </c>
      <c r="C449" s="22" t="s">
        <v>390</v>
      </c>
      <c r="F449" s="25">
        <v>302000064</v>
      </c>
      <c r="G449" t="s">
        <v>1441</v>
      </c>
      <c r="H449" s="22" t="s">
        <v>26</v>
      </c>
      <c r="K449" s="28">
        <v>302</v>
      </c>
      <c r="L449" s="26">
        <v>64</v>
      </c>
    </row>
    <row r="450" spans="1:12" x14ac:dyDescent="0.25">
      <c r="A450" s="21">
        <v>44190</v>
      </c>
      <c r="C450" s="22" t="s">
        <v>390</v>
      </c>
      <c r="F450" s="25">
        <v>302000065</v>
      </c>
      <c r="G450" t="s">
        <v>1442</v>
      </c>
      <c r="H450" s="22" t="s">
        <v>26</v>
      </c>
      <c r="K450" s="28">
        <v>302</v>
      </c>
      <c r="L450" s="26">
        <v>65</v>
      </c>
    </row>
    <row r="451" spans="1:12" x14ac:dyDescent="0.25">
      <c r="A451" s="21">
        <v>44190</v>
      </c>
      <c r="C451" s="22" t="s">
        <v>390</v>
      </c>
      <c r="F451" s="25">
        <v>302000066</v>
      </c>
      <c r="G451" t="s">
        <v>1443</v>
      </c>
      <c r="H451" s="22" t="s">
        <v>26</v>
      </c>
      <c r="K451" s="28">
        <v>302</v>
      </c>
      <c r="L451" s="26">
        <v>66</v>
      </c>
    </row>
    <row r="452" spans="1:12" x14ac:dyDescent="0.25">
      <c r="A452" s="21">
        <v>44190</v>
      </c>
      <c r="C452" s="22" t="s">
        <v>390</v>
      </c>
      <c r="F452" s="25">
        <v>302000067</v>
      </c>
      <c r="G452" t="s">
        <v>1444</v>
      </c>
      <c r="H452" s="22" t="s">
        <v>26</v>
      </c>
      <c r="K452" s="28">
        <v>302</v>
      </c>
      <c r="L452" s="26">
        <v>67</v>
      </c>
    </row>
    <row r="453" spans="1:12" x14ac:dyDescent="0.25">
      <c r="A453" s="21">
        <v>44190</v>
      </c>
      <c r="C453" s="22" t="s">
        <v>390</v>
      </c>
      <c r="F453" s="25">
        <v>302000068</v>
      </c>
      <c r="G453" t="s">
        <v>1445</v>
      </c>
      <c r="H453" s="22" t="s">
        <v>26</v>
      </c>
      <c r="K453" s="28">
        <v>302</v>
      </c>
      <c r="L453" s="26">
        <v>68</v>
      </c>
    </row>
    <row r="454" spans="1:12" x14ac:dyDescent="0.25">
      <c r="A454" s="21">
        <v>44190</v>
      </c>
      <c r="C454" s="22" t="s">
        <v>390</v>
      </c>
      <c r="F454" s="25">
        <v>302000069</v>
      </c>
      <c r="G454" t="s">
        <v>1446</v>
      </c>
      <c r="H454" s="22" t="s">
        <v>26</v>
      </c>
      <c r="K454" s="28">
        <v>302</v>
      </c>
      <c r="L454" s="26">
        <v>69</v>
      </c>
    </row>
    <row r="455" spans="1:12" x14ac:dyDescent="0.25">
      <c r="A455" s="21">
        <v>44190</v>
      </c>
      <c r="C455" s="22" t="s">
        <v>390</v>
      </c>
      <c r="F455" s="25">
        <v>302000070</v>
      </c>
      <c r="G455" t="s">
        <v>1447</v>
      </c>
      <c r="H455" s="22" t="s">
        <v>26</v>
      </c>
      <c r="K455" s="28">
        <v>302</v>
      </c>
      <c r="L455" s="26">
        <v>70</v>
      </c>
    </row>
    <row r="456" spans="1:12" x14ac:dyDescent="0.25">
      <c r="A456" s="21">
        <v>44190</v>
      </c>
      <c r="C456" s="22" t="s">
        <v>390</v>
      </c>
      <c r="F456" s="25">
        <v>302000071</v>
      </c>
      <c r="G456" t="s">
        <v>1448</v>
      </c>
      <c r="H456" s="22" t="s">
        <v>26</v>
      </c>
      <c r="K456" s="28">
        <v>302</v>
      </c>
      <c r="L456" s="26">
        <v>71</v>
      </c>
    </row>
    <row r="457" spans="1:12" x14ac:dyDescent="0.25">
      <c r="A457" s="21">
        <v>44190</v>
      </c>
      <c r="C457" s="22" t="s">
        <v>390</v>
      </c>
      <c r="F457" s="25">
        <v>302000072</v>
      </c>
      <c r="G457" t="s">
        <v>1449</v>
      </c>
      <c r="H457" s="22" t="s">
        <v>26</v>
      </c>
      <c r="K457" s="28">
        <v>302</v>
      </c>
      <c r="L457" s="26">
        <v>72</v>
      </c>
    </row>
    <row r="458" spans="1:12" x14ac:dyDescent="0.25">
      <c r="A458" s="21">
        <v>44190</v>
      </c>
      <c r="C458" s="22" t="s">
        <v>390</v>
      </c>
      <c r="F458" s="25">
        <v>302000073</v>
      </c>
      <c r="G458" t="s">
        <v>1450</v>
      </c>
      <c r="H458" s="22" t="s">
        <v>26</v>
      </c>
      <c r="K458" s="28">
        <v>302</v>
      </c>
      <c r="L458" s="26">
        <v>73</v>
      </c>
    </row>
    <row r="459" spans="1:12" x14ac:dyDescent="0.25">
      <c r="A459" s="21">
        <v>44190</v>
      </c>
      <c r="C459" s="22" t="s">
        <v>390</v>
      </c>
      <c r="F459" s="25">
        <v>302000074</v>
      </c>
      <c r="G459" t="s">
        <v>1451</v>
      </c>
      <c r="H459" s="22" t="s">
        <v>26</v>
      </c>
      <c r="K459" s="28">
        <v>302</v>
      </c>
      <c r="L459" s="26">
        <v>74</v>
      </c>
    </row>
    <row r="460" spans="1:12" x14ac:dyDescent="0.25">
      <c r="A460" s="21">
        <v>44190</v>
      </c>
      <c r="C460" s="22" t="s">
        <v>390</v>
      </c>
      <c r="F460" s="25">
        <v>302000075</v>
      </c>
      <c r="G460" t="s">
        <v>1452</v>
      </c>
      <c r="H460" s="22" t="s">
        <v>26</v>
      </c>
      <c r="K460" s="28">
        <v>302</v>
      </c>
      <c r="L460" s="26">
        <v>75</v>
      </c>
    </row>
    <row r="461" spans="1:12" x14ac:dyDescent="0.25">
      <c r="A461" s="21">
        <v>44190</v>
      </c>
      <c r="C461" s="22" t="s">
        <v>390</v>
      </c>
      <c r="F461" s="25">
        <v>302000076</v>
      </c>
      <c r="G461" t="s">
        <v>1453</v>
      </c>
      <c r="H461" s="22" t="s">
        <v>26</v>
      </c>
      <c r="K461" s="28">
        <v>302</v>
      </c>
      <c r="L461" s="26">
        <v>76</v>
      </c>
    </row>
    <row r="462" spans="1:12" x14ac:dyDescent="0.25">
      <c r="A462" s="21">
        <v>44190</v>
      </c>
      <c r="C462" s="22" t="s">
        <v>390</v>
      </c>
      <c r="F462" s="25">
        <v>302000077</v>
      </c>
      <c r="G462" t="s">
        <v>1454</v>
      </c>
      <c r="H462" s="22" t="s">
        <v>26</v>
      </c>
      <c r="K462" s="28">
        <v>302</v>
      </c>
      <c r="L462" s="26">
        <v>77</v>
      </c>
    </row>
    <row r="463" spans="1:12" x14ac:dyDescent="0.25">
      <c r="A463" s="21">
        <v>44190</v>
      </c>
      <c r="C463" s="22" t="s">
        <v>390</v>
      </c>
      <c r="F463" s="25">
        <v>302000078</v>
      </c>
      <c r="G463" t="s">
        <v>1455</v>
      </c>
      <c r="H463" s="22" t="s">
        <v>26</v>
      </c>
      <c r="K463" s="28">
        <v>302</v>
      </c>
      <c r="L463" s="26">
        <v>78</v>
      </c>
    </row>
    <row r="464" spans="1:12" x14ac:dyDescent="0.25">
      <c r="A464" s="21">
        <v>44190</v>
      </c>
      <c r="C464" s="22" t="s">
        <v>390</v>
      </c>
      <c r="F464" s="25">
        <v>302000079</v>
      </c>
      <c r="G464" t="s">
        <v>1456</v>
      </c>
      <c r="H464" s="22" t="s">
        <v>26</v>
      </c>
      <c r="K464" s="28">
        <v>302</v>
      </c>
      <c r="L464" s="26">
        <v>79</v>
      </c>
    </row>
    <row r="465" spans="1:12" x14ac:dyDescent="0.25">
      <c r="A465" s="21">
        <v>44190</v>
      </c>
      <c r="C465" s="22" t="s">
        <v>390</v>
      </c>
      <c r="F465" s="25">
        <v>302000080</v>
      </c>
      <c r="G465" t="s">
        <v>1457</v>
      </c>
      <c r="H465" s="22" t="s">
        <v>26</v>
      </c>
      <c r="K465" s="28">
        <v>302</v>
      </c>
      <c r="L465" s="26">
        <v>80</v>
      </c>
    </row>
    <row r="466" spans="1:12" x14ac:dyDescent="0.25">
      <c r="A466" s="21">
        <v>44190</v>
      </c>
      <c r="C466" s="22" t="s">
        <v>390</v>
      </c>
      <c r="F466" s="25">
        <v>302000081</v>
      </c>
      <c r="G466" t="s">
        <v>1458</v>
      </c>
      <c r="H466" s="22" t="s">
        <v>26</v>
      </c>
      <c r="K466" s="28">
        <v>302</v>
      </c>
      <c r="L466" s="26">
        <v>81</v>
      </c>
    </row>
    <row r="467" spans="1:12" x14ac:dyDescent="0.25">
      <c r="A467" s="21">
        <v>44190</v>
      </c>
      <c r="C467" s="22" t="s">
        <v>390</v>
      </c>
      <c r="F467" s="25">
        <v>302000082</v>
      </c>
      <c r="G467" t="s">
        <v>1459</v>
      </c>
      <c r="H467" s="22" t="s">
        <v>26</v>
      </c>
      <c r="K467" s="28">
        <v>302</v>
      </c>
      <c r="L467" s="26">
        <v>82</v>
      </c>
    </row>
    <row r="468" spans="1:12" x14ac:dyDescent="0.25">
      <c r="A468" s="21">
        <v>44190</v>
      </c>
      <c r="C468" s="22" t="s">
        <v>390</v>
      </c>
      <c r="F468" s="25">
        <v>302000083</v>
      </c>
      <c r="G468" t="s">
        <v>1460</v>
      </c>
      <c r="H468" s="22" t="s">
        <v>26</v>
      </c>
      <c r="K468" s="28">
        <v>302</v>
      </c>
      <c r="L468" s="26">
        <v>83</v>
      </c>
    </row>
    <row r="469" spans="1:12" x14ac:dyDescent="0.25">
      <c r="A469" s="21">
        <v>44190</v>
      </c>
      <c r="C469" s="22" t="s">
        <v>390</v>
      </c>
      <c r="F469" s="25">
        <v>302000084</v>
      </c>
      <c r="G469" t="s">
        <v>1461</v>
      </c>
      <c r="H469" s="22" t="s">
        <v>26</v>
      </c>
      <c r="K469" s="28">
        <v>302</v>
      </c>
      <c r="L469" s="26">
        <v>84</v>
      </c>
    </row>
    <row r="470" spans="1:12" x14ac:dyDescent="0.25">
      <c r="A470" s="21">
        <v>44190</v>
      </c>
      <c r="C470" s="22" t="s">
        <v>390</v>
      </c>
      <c r="F470" s="25">
        <v>302000085</v>
      </c>
      <c r="G470" t="s">
        <v>1462</v>
      </c>
      <c r="H470" s="22" t="s">
        <v>26</v>
      </c>
      <c r="K470" s="28">
        <v>302</v>
      </c>
      <c r="L470" s="26">
        <v>85</v>
      </c>
    </row>
    <row r="471" spans="1:12" x14ac:dyDescent="0.25">
      <c r="A471" s="21">
        <v>44190</v>
      </c>
      <c r="C471" s="22" t="s">
        <v>390</v>
      </c>
      <c r="F471" s="25">
        <v>302000086</v>
      </c>
      <c r="G471" t="s">
        <v>1463</v>
      </c>
      <c r="H471" s="22" t="s">
        <v>26</v>
      </c>
      <c r="K471" s="28">
        <v>302</v>
      </c>
      <c r="L471" s="26">
        <v>86</v>
      </c>
    </row>
    <row r="472" spans="1:12" x14ac:dyDescent="0.25">
      <c r="A472" s="21">
        <v>44190</v>
      </c>
      <c r="C472" s="22" t="s">
        <v>390</v>
      </c>
      <c r="F472" s="25">
        <v>302000087</v>
      </c>
      <c r="G472" t="s">
        <v>1464</v>
      </c>
      <c r="H472" s="22" t="s">
        <v>26</v>
      </c>
      <c r="K472" s="28">
        <v>302</v>
      </c>
      <c r="L472" s="26">
        <v>87</v>
      </c>
    </row>
    <row r="473" spans="1:12" x14ac:dyDescent="0.25">
      <c r="A473" s="21">
        <v>44190</v>
      </c>
      <c r="C473" s="22" t="s">
        <v>390</v>
      </c>
      <c r="F473" s="25">
        <v>302000088</v>
      </c>
      <c r="G473" t="s">
        <v>1465</v>
      </c>
      <c r="H473" s="22" t="s">
        <v>26</v>
      </c>
      <c r="K473" s="28">
        <v>302</v>
      </c>
      <c r="L473" s="26">
        <v>88</v>
      </c>
    </row>
    <row r="474" spans="1:12" x14ac:dyDescent="0.25">
      <c r="A474" s="21">
        <v>44190</v>
      </c>
      <c r="C474" s="22" t="s">
        <v>390</v>
      </c>
      <c r="F474" s="25">
        <v>302000089</v>
      </c>
      <c r="G474" t="s">
        <v>1466</v>
      </c>
      <c r="H474" s="22" t="s">
        <v>26</v>
      </c>
      <c r="K474" s="28">
        <v>302</v>
      </c>
      <c r="L474" s="26">
        <v>89</v>
      </c>
    </row>
    <row r="475" spans="1:12" x14ac:dyDescent="0.25">
      <c r="A475" s="21">
        <v>44190</v>
      </c>
      <c r="C475" s="22" t="s">
        <v>390</v>
      </c>
      <c r="F475" s="25">
        <v>302000090</v>
      </c>
      <c r="G475" t="s">
        <v>1467</v>
      </c>
      <c r="H475" s="22" t="s">
        <v>26</v>
      </c>
      <c r="K475" s="28">
        <v>302</v>
      </c>
      <c r="L475" s="26">
        <v>90</v>
      </c>
    </row>
    <row r="476" spans="1:12" x14ac:dyDescent="0.25">
      <c r="A476" s="21">
        <v>44190</v>
      </c>
      <c r="C476" s="22" t="s">
        <v>390</v>
      </c>
      <c r="F476" s="25">
        <v>302000091</v>
      </c>
      <c r="G476" t="s">
        <v>1468</v>
      </c>
      <c r="H476" s="22" t="s">
        <v>26</v>
      </c>
      <c r="K476" s="28">
        <v>302</v>
      </c>
      <c r="L476" s="26">
        <v>91</v>
      </c>
    </row>
    <row r="477" spans="1:12" x14ac:dyDescent="0.25">
      <c r="A477" s="21">
        <v>44190</v>
      </c>
      <c r="C477" s="22" t="s">
        <v>390</v>
      </c>
      <c r="F477" s="25">
        <v>302000092</v>
      </c>
      <c r="G477" t="s">
        <v>1469</v>
      </c>
      <c r="H477" s="22" t="s">
        <v>26</v>
      </c>
      <c r="K477" s="28">
        <v>302</v>
      </c>
      <c r="L477" s="26">
        <v>92</v>
      </c>
    </row>
    <row r="478" spans="1:12" x14ac:dyDescent="0.25">
      <c r="A478" s="21">
        <v>44190</v>
      </c>
      <c r="C478" s="22" t="s">
        <v>390</v>
      </c>
      <c r="F478" s="25">
        <v>302000093</v>
      </c>
      <c r="G478" t="s">
        <v>1470</v>
      </c>
      <c r="H478" s="22" t="s">
        <v>26</v>
      </c>
      <c r="K478" s="28">
        <v>302</v>
      </c>
      <c r="L478" s="26">
        <v>93</v>
      </c>
    </row>
    <row r="479" spans="1:12" x14ac:dyDescent="0.25">
      <c r="A479" s="21">
        <v>44190</v>
      </c>
      <c r="C479" s="22" t="s">
        <v>390</v>
      </c>
      <c r="F479" s="25">
        <v>302000094</v>
      </c>
      <c r="G479" t="s">
        <v>1471</v>
      </c>
      <c r="H479" s="22" t="s">
        <v>26</v>
      </c>
      <c r="K479" s="28">
        <v>302</v>
      </c>
      <c r="L479" s="26">
        <v>94</v>
      </c>
    </row>
    <row r="480" spans="1:12" x14ac:dyDescent="0.25">
      <c r="A480" s="21">
        <v>44190</v>
      </c>
      <c r="C480" s="22" t="s">
        <v>390</v>
      </c>
      <c r="F480" s="25">
        <v>302000095</v>
      </c>
      <c r="G480" t="s">
        <v>1472</v>
      </c>
      <c r="H480" s="22" t="s">
        <v>26</v>
      </c>
      <c r="K480" s="28">
        <v>302</v>
      </c>
      <c r="L480" s="26">
        <v>95</v>
      </c>
    </row>
    <row r="481" spans="1:12" x14ac:dyDescent="0.25">
      <c r="A481" s="21">
        <v>44190</v>
      </c>
      <c r="C481" s="22" t="s">
        <v>390</v>
      </c>
      <c r="F481" s="25">
        <v>302000096</v>
      </c>
      <c r="G481" t="s">
        <v>1473</v>
      </c>
      <c r="H481" s="22" t="s">
        <v>26</v>
      </c>
      <c r="K481" s="28">
        <v>302</v>
      </c>
      <c r="L481" s="26">
        <v>96</v>
      </c>
    </row>
    <row r="482" spans="1:12" x14ac:dyDescent="0.25">
      <c r="A482" s="21">
        <v>44190</v>
      </c>
      <c r="C482" s="22" t="s">
        <v>390</v>
      </c>
      <c r="F482" s="25">
        <v>302000097</v>
      </c>
      <c r="G482" t="s">
        <v>1474</v>
      </c>
      <c r="H482" s="22" t="s">
        <v>26</v>
      </c>
      <c r="K482" s="28">
        <v>302</v>
      </c>
      <c r="L482" s="26">
        <v>97</v>
      </c>
    </row>
    <row r="483" spans="1:12" x14ac:dyDescent="0.25">
      <c r="A483" s="21">
        <v>44190</v>
      </c>
      <c r="C483" s="22" t="s">
        <v>390</v>
      </c>
      <c r="F483" s="25">
        <v>302000098</v>
      </c>
      <c r="G483" t="s">
        <v>1475</v>
      </c>
      <c r="H483" s="22" t="s">
        <v>26</v>
      </c>
      <c r="K483" s="28">
        <v>302</v>
      </c>
      <c r="L483" s="26">
        <v>98</v>
      </c>
    </row>
    <row r="484" spans="1:12" x14ac:dyDescent="0.25">
      <c r="A484" s="21">
        <v>44190</v>
      </c>
      <c r="C484" s="22" t="s">
        <v>390</v>
      </c>
      <c r="F484" s="25">
        <v>302000099</v>
      </c>
      <c r="G484" t="s">
        <v>1476</v>
      </c>
      <c r="H484" s="22" t="s">
        <v>26</v>
      </c>
      <c r="K484" s="28">
        <v>302</v>
      </c>
      <c r="L484" s="26">
        <v>99</v>
      </c>
    </row>
    <row r="485" spans="1:12" x14ac:dyDescent="0.25">
      <c r="A485" s="21">
        <v>44190</v>
      </c>
      <c r="C485" s="22" t="s">
        <v>390</v>
      </c>
      <c r="F485" s="25">
        <v>302000100</v>
      </c>
      <c r="G485" t="s">
        <v>1477</v>
      </c>
      <c r="H485" s="22" t="s">
        <v>26</v>
      </c>
      <c r="K485" s="28">
        <v>302</v>
      </c>
      <c r="L485" s="26">
        <v>100</v>
      </c>
    </row>
    <row r="486" spans="1:12" x14ac:dyDescent="0.25">
      <c r="A486" s="21">
        <v>44190</v>
      </c>
      <c r="C486" s="22" t="s">
        <v>390</v>
      </c>
      <c r="F486" s="25">
        <v>302000101</v>
      </c>
      <c r="G486" t="s">
        <v>1478</v>
      </c>
      <c r="H486" s="22" t="s">
        <v>26</v>
      </c>
      <c r="K486" s="28">
        <v>302</v>
      </c>
      <c r="L486" s="26">
        <v>101</v>
      </c>
    </row>
    <row r="487" spans="1:12" x14ac:dyDescent="0.25">
      <c r="A487" s="21">
        <v>44190</v>
      </c>
      <c r="C487" s="22" t="s">
        <v>390</v>
      </c>
      <c r="F487" s="25">
        <v>302000102</v>
      </c>
      <c r="G487" t="s">
        <v>1479</v>
      </c>
      <c r="H487" s="22" t="s">
        <v>26</v>
      </c>
      <c r="K487" s="28">
        <v>302</v>
      </c>
      <c r="L487" s="26">
        <v>102</v>
      </c>
    </row>
    <row r="488" spans="1:12" x14ac:dyDescent="0.25">
      <c r="A488" s="21">
        <v>44190</v>
      </c>
      <c r="C488" s="22" t="s">
        <v>390</v>
      </c>
      <c r="F488" s="25">
        <v>302000103</v>
      </c>
      <c r="G488" t="s">
        <v>1480</v>
      </c>
      <c r="H488" s="22" t="s">
        <v>26</v>
      </c>
      <c r="K488" s="28">
        <v>302</v>
      </c>
      <c r="L488" s="26">
        <v>103</v>
      </c>
    </row>
    <row r="489" spans="1:12" x14ac:dyDescent="0.25">
      <c r="A489" s="21">
        <v>44190</v>
      </c>
      <c r="C489" s="22" t="s">
        <v>393</v>
      </c>
      <c r="F489" s="25">
        <v>107000180</v>
      </c>
      <c r="G489" t="s">
        <v>1481</v>
      </c>
      <c r="H489" s="22" t="s">
        <v>101</v>
      </c>
      <c r="K489" s="28">
        <v>107</v>
      </c>
      <c r="L489" s="26">
        <v>180</v>
      </c>
    </row>
    <row r="490" spans="1:12" x14ac:dyDescent="0.25">
      <c r="A490" s="21">
        <v>44190</v>
      </c>
      <c r="C490" s="22" t="s">
        <v>393</v>
      </c>
      <c r="F490" s="25">
        <v>107000181</v>
      </c>
      <c r="G490" t="s">
        <v>1482</v>
      </c>
      <c r="H490" s="22" t="s">
        <v>101</v>
      </c>
      <c r="K490" s="28">
        <v>107</v>
      </c>
      <c r="L490" s="26">
        <v>181</v>
      </c>
    </row>
    <row r="491" spans="1:12" x14ac:dyDescent="0.25">
      <c r="F491" s="25">
        <v>109000004</v>
      </c>
      <c r="G491" t="s">
        <v>1483</v>
      </c>
      <c r="H491" s="22" t="s">
        <v>192</v>
      </c>
      <c r="K491" s="28">
        <v>109</v>
      </c>
      <c r="L491" s="26">
        <v>4</v>
      </c>
    </row>
    <row r="492" spans="1:12" x14ac:dyDescent="0.25">
      <c r="F492" s="25">
        <v>109000005</v>
      </c>
      <c r="G492" t="s">
        <v>1484</v>
      </c>
      <c r="H492" s="22" t="s">
        <v>192</v>
      </c>
      <c r="K492" s="28">
        <v>109</v>
      </c>
      <c r="L492" s="26">
        <v>5</v>
      </c>
    </row>
    <row r="493" spans="1:12" x14ac:dyDescent="0.25">
      <c r="A493" s="21">
        <v>44194</v>
      </c>
      <c r="C493" s="22" t="s">
        <v>391</v>
      </c>
      <c r="F493" s="25">
        <v>107000182</v>
      </c>
      <c r="G493" t="s">
        <v>1485</v>
      </c>
      <c r="H493" s="22" t="s">
        <v>101</v>
      </c>
      <c r="K493" s="28">
        <v>107</v>
      </c>
      <c r="L493" s="26">
        <v>182</v>
      </c>
    </row>
    <row r="494" spans="1:12" x14ac:dyDescent="0.25">
      <c r="A494" s="21">
        <v>44195</v>
      </c>
      <c r="C494" s="22" t="s">
        <v>390</v>
      </c>
      <c r="F494" s="25">
        <v>302000104</v>
      </c>
      <c r="G494" t="s">
        <v>1486</v>
      </c>
      <c r="H494" s="22" t="s">
        <v>26</v>
      </c>
      <c r="K494" s="28">
        <v>302</v>
      </c>
      <c r="L494" s="26">
        <v>104</v>
      </c>
    </row>
    <row r="495" spans="1:12" x14ac:dyDescent="0.25">
      <c r="A495" s="21">
        <v>44201</v>
      </c>
      <c r="C495" s="22" t="s">
        <v>393</v>
      </c>
      <c r="F495" s="25">
        <v>203000007</v>
      </c>
      <c r="G495" t="s">
        <v>1487</v>
      </c>
      <c r="H495" s="22" t="s">
        <v>101</v>
      </c>
      <c r="K495" s="28">
        <v>203</v>
      </c>
      <c r="L495" s="26">
        <v>7</v>
      </c>
    </row>
    <row r="496" spans="1:12" x14ac:dyDescent="0.25">
      <c r="A496" s="21">
        <v>44201</v>
      </c>
      <c r="C496" s="22" t="s">
        <v>393</v>
      </c>
      <c r="F496" s="25">
        <v>203000008</v>
      </c>
      <c r="G496" t="s">
        <v>1488</v>
      </c>
      <c r="H496" s="22" t="s">
        <v>91</v>
      </c>
      <c r="K496" s="28">
        <v>203</v>
      </c>
      <c r="L496" s="26">
        <v>8</v>
      </c>
    </row>
    <row r="497" spans="1:12" x14ac:dyDescent="0.25">
      <c r="A497" s="21">
        <v>44201</v>
      </c>
      <c r="C497" s="22" t="s">
        <v>393</v>
      </c>
      <c r="F497" s="25">
        <v>202000006</v>
      </c>
      <c r="G497" t="s">
        <v>1489</v>
      </c>
      <c r="H497" s="22" t="s">
        <v>101</v>
      </c>
      <c r="K497" s="28">
        <v>202</v>
      </c>
      <c r="L497" s="26">
        <v>6</v>
      </c>
    </row>
    <row r="498" spans="1:12" x14ac:dyDescent="0.25">
      <c r="A498" s="21">
        <v>44204</v>
      </c>
      <c r="C498" s="22" t="s">
        <v>401</v>
      </c>
      <c r="F498" s="25">
        <v>107000183</v>
      </c>
      <c r="G498" t="s">
        <v>1490</v>
      </c>
      <c r="H498" s="22" t="s">
        <v>101</v>
      </c>
      <c r="K498" s="28">
        <v>107</v>
      </c>
      <c r="L498" s="26">
        <v>183</v>
      </c>
    </row>
    <row r="499" spans="1:12" x14ac:dyDescent="0.25">
      <c r="F499" s="25">
        <v>107000184</v>
      </c>
      <c r="G499" t="s">
        <v>1491</v>
      </c>
      <c r="H499" s="22" t="s">
        <v>101</v>
      </c>
      <c r="K499" s="28">
        <v>107</v>
      </c>
      <c r="L499" s="26">
        <v>184</v>
      </c>
    </row>
    <row r="500" spans="1:12" x14ac:dyDescent="0.25">
      <c r="A500" s="21">
        <v>44207</v>
      </c>
      <c r="C500" s="22" t="s">
        <v>390</v>
      </c>
      <c r="F500" s="25">
        <v>302000105</v>
      </c>
      <c r="G500" t="s">
        <v>1492</v>
      </c>
      <c r="H500" s="22" t="s">
        <v>26</v>
      </c>
      <c r="K500" s="28">
        <v>302</v>
      </c>
      <c r="L500" s="26">
        <v>105</v>
      </c>
    </row>
    <row r="501" spans="1:12" x14ac:dyDescent="0.25">
      <c r="A501" s="21">
        <v>44208</v>
      </c>
      <c r="C501" s="22" t="s">
        <v>393</v>
      </c>
      <c r="F501" s="25">
        <v>107000185</v>
      </c>
      <c r="G501" t="s">
        <v>1493</v>
      </c>
      <c r="H501" s="22" t="s">
        <v>101</v>
      </c>
      <c r="K501" s="28">
        <v>107</v>
      </c>
      <c r="L501" s="26">
        <v>185</v>
      </c>
    </row>
    <row r="502" spans="1:12" x14ac:dyDescent="0.25">
      <c r="A502" s="21">
        <v>44208</v>
      </c>
      <c r="C502" s="22" t="s">
        <v>393</v>
      </c>
      <c r="F502" s="25">
        <v>107000186</v>
      </c>
      <c r="G502" t="s">
        <v>1494</v>
      </c>
      <c r="H502" s="22" t="s">
        <v>101</v>
      </c>
      <c r="K502" s="28">
        <v>107</v>
      </c>
      <c r="L502" s="26">
        <v>186</v>
      </c>
    </row>
    <row r="503" spans="1:12" x14ac:dyDescent="0.25">
      <c r="A503" s="21">
        <v>44208</v>
      </c>
      <c r="C503" s="22" t="s">
        <v>393</v>
      </c>
      <c r="F503" s="25">
        <v>106000031</v>
      </c>
      <c r="G503" t="s">
        <v>1495</v>
      </c>
      <c r="H503" s="22" t="s">
        <v>101</v>
      </c>
      <c r="K503" s="28">
        <v>106</v>
      </c>
      <c r="L503" s="26">
        <v>31</v>
      </c>
    </row>
    <row r="504" spans="1:12" x14ac:dyDescent="0.25">
      <c r="A504" s="21">
        <v>44214</v>
      </c>
      <c r="C504" s="22" t="s">
        <v>393</v>
      </c>
      <c r="F504" s="25">
        <v>107000187</v>
      </c>
      <c r="G504" t="s">
        <v>1496</v>
      </c>
      <c r="H504" s="22" t="s">
        <v>101</v>
      </c>
      <c r="K504" s="28">
        <v>107</v>
      </c>
      <c r="L504" s="26">
        <v>187</v>
      </c>
    </row>
    <row r="505" spans="1:12" x14ac:dyDescent="0.25">
      <c r="A505" s="21">
        <v>44214</v>
      </c>
      <c r="C505" s="22" t="s">
        <v>388</v>
      </c>
      <c r="F505" s="25">
        <v>107000188</v>
      </c>
      <c r="G505" t="s">
        <v>1497</v>
      </c>
      <c r="H505" s="22" t="s">
        <v>101</v>
      </c>
      <c r="K505" s="28">
        <v>107</v>
      </c>
      <c r="L505" s="26">
        <v>188</v>
      </c>
    </row>
    <row r="506" spans="1:12" x14ac:dyDescent="0.25">
      <c r="A506" s="21">
        <v>44214</v>
      </c>
      <c r="C506" s="22" t="s">
        <v>388</v>
      </c>
      <c r="F506" s="25">
        <v>107000189</v>
      </c>
      <c r="G506" t="s">
        <v>1498</v>
      </c>
      <c r="H506" s="22" t="s">
        <v>101</v>
      </c>
      <c r="K506" s="28">
        <v>107</v>
      </c>
      <c r="L506" s="26">
        <v>189</v>
      </c>
    </row>
    <row r="507" spans="1:12" x14ac:dyDescent="0.25">
      <c r="A507" s="21">
        <v>44214</v>
      </c>
      <c r="C507" s="22" t="s">
        <v>388</v>
      </c>
      <c r="F507" s="25">
        <v>107000190</v>
      </c>
      <c r="G507" t="s">
        <v>1499</v>
      </c>
      <c r="H507" s="22" t="s">
        <v>101</v>
      </c>
      <c r="K507" s="28">
        <v>107</v>
      </c>
      <c r="L507" s="26">
        <v>190</v>
      </c>
    </row>
    <row r="508" spans="1:12" x14ac:dyDescent="0.25">
      <c r="A508" s="21">
        <v>44214</v>
      </c>
      <c r="C508" s="22" t="s">
        <v>388</v>
      </c>
      <c r="F508" s="25">
        <v>107000191</v>
      </c>
      <c r="G508" t="s">
        <v>1500</v>
      </c>
      <c r="H508" s="22" t="s">
        <v>101</v>
      </c>
      <c r="K508" s="28">
        <v>107</v>
      </c>
      <c r="L508" s="26">
        <v>191</v>
      </c>
    </row>
    <row r="509" spans="1:12" x14ac:dyDescent="0.25">
      <c r="A509" s="21">
        <v>44214</v>
      </c>
      <c r="C509" s="22" t="s">
        <v>388</v>
      </c>
      <c r="F509" s="25">
        <v>107000192</v>
      </c>
      <c r="G509" t="s">
        <v>1501</v>
      </c>
      <c r="H509" s="22" t="s">
        <v>101</v>
      </c>
      <c r="K509" s="28">
        <v>107</v>
      </c>
      <c r="L509" s="26">
        <v>192</v>
      </c>
    </row>
    <row r="510" spans="1:12" x14ac:dyDescent="0.25">
      <c r="A510" s="21">
        <v>44214</v>
      </c>
      <c r="C510" s="22" t="s">
        <v>388</v>
      </c>
      <c r="F510" s="25">
        <v>107000193</v>
      </c>
      <c r="G510" t="s">
        <v>1502</v>
      </c>
      <c r="H510" s="22" t="s">
        <v>101</v>
      </c>
      <c r="K510" s="28">
        <v>107</v>
      </c>
      <c r="L510" s="26">
        <v>193</v>
      </c>
    </row>
    <row r="511" spans="1:12" x14ac:dyDescent="0.25">
      <c r="A511" s="21">
        <v>44214</v>
      </c>
      <c r="C511" s="22" t="s">
        <v>388</v>
      </c>
      <c r="F511" s="25">
        <v>107000194</v>
      </c>
      <c r="G511" t="s">
        <v>1503</v>
      </c>
      <c r="H511" s="22" t="s">
        <v>101</v>
      </c>
      <c r="K511" s="28">
        <v>107</v>
      </c>
      <c r="L511" s="26">
        <v>194</v>
      </c>
    </row>
    <row r="512" spans="1:12" x14ac:dyDescent="0.25">
      <c r="A512" s="21">
        <v>44214</v>
      </c>
      <c r="C512" s="22" t="s">
        <v>388</v>
      </c>
      <c r="F512" s="25">
        <v>107000195</v>
      </c>
      <c r="G512" t="s">
        <v>1504</v>
      </c>
      <c r="H512" s="22" t="s">
        <v>101</v>
      </c>
      <c r="K512" s="28">
        <v>107</v>
      </c>
      <c r="L512" s="26">
        <v>195</v>
      </c>
    </row>
    <row r="513" spans="1:12" x14ac:dyDescent="0.25">
      <c r="A513" s="21">
        <v>44214</v>
      </c>
      <c r="C513" s="22" t="s">
        <v>388</v>
      </c>
      <c r="F513" s="25">
        <v>107000196</v>
      </c>
      <c r="G513" t="s">
        <v>1505</v>
      </c>
      <c r="H513" s="22" t="s">
        <v>101</v>
      </c>
      <c r="K513" s="28">
        <v>107</v>
      </c>
      <c r="L513" s="26">
        <v>196</v>
      </c>
    </row>
    <row r="514" spans="1:12" x14ac:dyDescent="0.25">
      <c r="A514" s="21">
        <v>44214</v>
      </c>
      <c r="C514" s="22" t="s">
        <v>388</v>
      </c>
      <c r="F514" s="25">
        <v>107000197</v>
      </c>
      <c r="G514" t="s">
        <v>1506</v>
      </c>
      <c r="H514" s="22" t="s">
        <v>101</v>
      </c>
      <c r="K514" s="28">
        <v>107</v>
      </c>
      <c r="L514" s="26">
        <v>197</v>
      </c>
    </row>
    <row r="515" spans="1:12" x14ac:dyDescent="0.25">
      <c r="A515" s="21">
        <v>44216</v>
      </c>
      <c r="C515" s="22" t="s">
        <v>393</v>
      </c>
      <c r="F515" s="25">
        <v>105000027</v>
      </c>
      <c r="G515" t="s">
        <v>1507</v>
      </c>
      <c r="H515" s="22" t="s">
        <v>101</v>
      </c>
      <c r="K515" s="28">
        <v>105</v>
      </c>
      <c r="L515" s="26">
        <v>27</v>
      </c>
    </row>
    <row r="516" spans="1:12" x14ac:dyDescent="0.25">
      <c r="A516" s="21">
        <v>44222</v>
      </c>
      <c r="C516" s="22" t="s">
        <v>390</v>
      </c>
      <c r="F516" s="25">
        <v>105000028</v>
      </c>
      <c r="G516" t="s">
        <v>1508</v>
      </c>
      <c r="H516" s="22" t="s">
        <v>91</v>
      </c>
      <c r="K516" s="28">
        <v>105</v>
      </c>
      <c r="L516" s="26">
        <v>28</v>
      </c>
    </row>
    <row r="517" spans="1:12" x14ac:dyDescent="0.25">
      <c r="A517" s="21">
        <v>44222</v>
      </c>
      <c r="C517" s="22" t="s">
        <v>390</v>
      </c>
      <c r="F517" s="25">
        <v>107000198</v>
      </c>
      <c r="G517" t="s">
        <v>1509</v>
      </c>
      <c r="H517" s="22" t="s">
        <v>91</v>
      </c>
      <c r="K517" s="28">
        <v>107</v>
      </c>
      <c r="L517" s="26">
        <v>198</v>
      </c>
    </row>
    <row r="518" spans="1:12" x14ac:dyDescent="0.25">
      <c r="A518" s="21">
        <v>44222</v>
      </c>
      <c r="C518" s="22" t="s">
        <v>390</v>
      </c>
      <c r="F518" s="25">
        <v>110000003</v>
      </c>
      <c r="G518" t="s">
        <v>1510</v>
      </c>
      <c r="H518" s="22" t="s">
        <v>91</v>
      </c>
      <c r="K518" s="28">
        <v>110</v>
      </c>
      <c r="L518" s="26">
        <v>3</v>
      </c>
    </row>
    <row r="519" spans="1:12" x14ac:dyDescent="0.25">
      <c r="A519" s="21">
        <v>44222</v>
      </c>
      <c r="C519" s="22" t="s">
        <v>390</v>
      </c>
      <c r="F519" s="25">
        <v>110000004</v>
      </c>
      <c r="G519" t="s">
        <v>1511</v>
      </c>
      <c r="H519" s="22" t="s">
        <v>91</v>
      </c>
      <c r="K519" s="28">
        <v>110</v>
      </c>
      <c r="L519" s="26">
        <v>4</v>
      </c>
    </row>
    <row r="520" spans="1:12" x14ac:dyDescent="0.25">
      <c r="A520" s="21">
        <v>44222</v>
      </c>
      <c r="C520" s="22" t="s">
        <v>390</v>
      </c>
      <c r="F520" s="25">
        <v>110000005</v>
      </c>
      <c r="G520" t="s">
        <v>1512</v>
      </c>
      <c r="H520" s="22" t="s">
        <v>91</v>
      </c>
      <c r="K520" s="28">
        <v>110</v>
      </c>
      <c r="L520" s="26">
        <v>5</v>
      </c>
    </row>
    <row r="521" spans="1:12" x14ac:dyDescent="0.25">
      <c r="A521" s="21">
        <v>44222</v>
      </c>
      <c r="C521" s="22" t="s">
        <v>390</v>
      </c>
      <c r="F521" s="25">
        <v>110000006</v>
      </c>
      <c r="G521" t="s">
        <v>1513</v>
      </c>
      <c r="H521" s="22" t="s">
        <v>91</v>
      </c>
      <c r="K521" s="28">
        <v>110</v>
      </c>
      <c r="L521" s="26">
        <v>6</v>
      </c>
    </row>
    <row r="522" spans="1:12" x14ac:dyDescent="0.25">
      <c r="A522" s="21">
        <v>44222</v>
      </c>
      <c r="C522" s="22" t="s">
        <v>390</v>
      </c>
      <c r="F522" s="25">
        <v>110000007</v>
      </c>
      <c r="G522" t="s">
        <v>1514</v>
      </c>
      <c r="H522" s="22" t="s">
        <v>101</v>
      </c>
      <c r="K522" s="28">
        <v>110</v>
      </c>
      <c r="L522" s="26">
        <v>7</v>
      </c>
    </row>
    <row r="523" spans="1:12" x14ac:dyDescent="0.25">
      <c r="A523" s="21">
        <v>44222</v>
      </c>
      <c r="C523" s="22" t="s">
        <v>390</v>
      </c>
      <c r="F523" s="25">
        <v>110000008</v>
      </c>
      <c r="G523" t="s">
        <v>1515</v>
      </c>
      <c r="H523" s="22" t="s">
        <v>101</v>
      </c>
      <c r="K523" s="28">
        <v>110</v>
      </c>
      <c r="L523" s="26">
        <v>8</v>
      </c>
    </row>
    <row r="524" spans="1:12" x14ac:dyDescent="0.25">
      <c r="A524" s="21">
        <v>44222</v>
      </c>
      <c r="C524" s="22" t="s">
        <v>390</v>
      </c>
      <c r="F524" s="25">
        <v>110000009</v>
      </c>
      <c r="G524" t="s">
        <v>1516</v>
      </c>
      <c r="H524" s="22" t="s">
        <v>101</v>
      </c>
      <c r="K524" s="28">
        <v>110</v>
      </c>
      <c r="L524" s="26">
        <v>9</v>
      </c>
    </row>
    <row r="525" spans="1:12" x14ac:dyDescent="0.25">
      <c r="A525" s="21">
        <v>44222</v>
      </c>
      <c r="C525" s="22" t="s">
        <v>390</v>
      </c>
      <c r="F525" s="25">
        <v>110000010</v>
      </c>
      <c r="G525" t="s">
        <v>1517</v>
      </c>
      <c r="H525" s="22" t="s">
        <v>101</v>
      </c>
      <c r="K525" s="28">
        <v>110</v>
      </c>
      <c r="L525" s="26">
        <v>10</v>
      </c>
    </row>
    <row r="526" spans="1:12" x14ac:dyDescent="0.25">
      <c r="A526" s="21">
        <v>44222</v>
      </c>
      <c r="C526" s="22" t="s">
        <v>390</v>
      </c>
      <c r="F526" s="25">
        <v>110000011</v>
      </c>
      <c r="G526" t="s">
        <v>1518</v>
      </c>
      <c r="H526" s="22" t="s">
        <v>101</v>
      </c>
      <c r="K526" s="28">
        <v>110</v>
      </c>
      <c r="L526" s="26">
        <v>11</v>
      </c>
    </row>
    <row r="527" spans="1:12" x14ac:dyDescent="0.25">
      <c r="A527" s="21">
        <v>44222</v>
      </c>
      <c r="C527" s="22" t="s">
        <v>390</v>
      </c>
      <c r="F527" s="25">
        <v>110000012</v>
      </c>
      <c r="G527" t="s">
        <v>1519</v>
      </c>
      <c r="H527" s="22" t="s">
        <v>101</v>
      </c>
      <c r="K527" s="28">
        <v>110</v>
      </c>
      <c r="L527" s="26">
        <v>12</v>
      </c>
    </row>
    <row r="528" spans="1:12" x14ac:dyDescent="0.25">
      <c r="A528" s="21">
        <v>44222</v>
      </c>
      <c r="C528" s="22" t="s">
        <v>390</v>
      </c>
      <c r="F528" s="25">
        <v>110000013</v>
      </c>
      <c r="G528" t="s">
        <v>1520</v>
      </c>
      <c r="H528" s="22" t="s">
        <v>101</v>
      </c>
      <c r="K528" s="28">
        <v>110</v>
      </c>
      <c r="L528" s="26">
        <v>13</v>
      </c>
    </row>
    <row r="529" spans="1:12" x14ac:dyDescent="0.25">
      <c r="A529" s="21">
        <v>44222</v>
      </c>
      <c r="C529" s="22" t="s">
        <v>390</v>
      </c>
      <c r="F529" s="25">
        <v>110000014</v>
      </c>
      <c r="G529" t="s">
        <v>1521</v>
      </c>
      <c r="H529" s="22" t="s">
        <v>101</v>
      </c>
      <c r="K529" s="28">
        <v>110</v>
      </c>
      <c r="L529" s="26">
        <v>14</v>
      </c>
    </row>
    <row r="530" spans="1:12" x14ac:dyDescent="0.25">
      <c r="A530" s="21">
        <v>44222</v>
      </c>
      <c r="C530" s="22" t="s">
        <v>390</v>
      </c>
      <c r="F530" s="25">
        <v>110000015</v>
      </c>
      <c r="G530" t="s">
        <v>1522</v>
      </c>
      <c r="H530" s="22" t="s">
        <v>101</v>
      </c>
      <c r="K530" s="28">
        <v>110</v>
      </c>
      <c r="L530" s="26">
        <v>15</v>
      </c>
    </row>
    <row r="531" spans="1:12" x14ac:dyDescent="0.25">
      <c r="A531" s="21">
        <v>44222</v>
      </c>
      <c r="C531" s="22" t="s">
        <v>390</v>
      </c>
      <c r="F531" s="25">
        <v>110000016</v>
      </c>
      <c r="G531" t="s">
        <v>1523</v>
      </c>
      <c r="H531" s="22" t="s">
        <v>101</v>
      </c>
      <c r="K531" s="28">
        <v>110</v>
      </c>
      <c r="L531" s="26">
        <v>16</v>
      </c>
    </row>
    <row r="532" spans="1:12" x14ac:dyDescent="0.25">
      <c r="A532" s="21">
        <v>44222</v>
      </c>
      <c r="C532" s="22" t="s">
        <v>390</v>
      </c>
      <c r="F532" s="25">
        <v>110000017</v>
      </c>
      <c r="G532" t="s">
        <v>1524</v>
      </c>
      <c r="H532" s="22" t="s">
        <v>101</v>
      </c>
      <c r="K532" s="28">
        <v>110</v>
      </c>
      <c r="L532" s="26">
        <v>17</v>
      </c>
    </row>
    <row r="533" spans="1:12" x14ac:dyDescent="0.25">
      <c r="A533" s="21">
        <v>44222</v>
      </c>
      <c r="C533" s="22" t="s">
        <v>390</v>
      </c>
      <c r="F533" s="25">
        <v>110000018</v>
      </c>
      <c r="G533" t="s">
        <v>1525</v>
      </c>
      <c r="H533" s="22" t="s">
        <v>101</v>
      </c>
      <c r="K533" s="28">
        <v>110</v>
      </c>
      <c r="L533" s="26">
        <v>18</v>
      </c>
    </row>
    <row r="534" spans="1:12" x14ac:dyDescent="0.25">
      <c r="A534" s="21">
        <v>44222</v>
      </c>
      <c r="C534" s="22" t="s">
        <v>391</v>
      </c>
      <c r="F534" s="25">
        <v>108000014</v>
      </c>
      <c r="G534" t="s">
        <v>1526</v>
      </c>
      <c r="H534" s="22" t="s">
        <v>222</v>
      </c>
      <c r="K534" s="28">
        <v>108</v>
      </c>
      <c r="L534" s="26">
        <v>14</v>
      </c>
    </row>
    <row r="535" spans="1:12" x14ac:dyDescent="0.25">
      <c r="A535" s="21">
        <v>44222</v>
      </c>
      <c r="C535" s="22" t="s">
        <v>391</v>
      </c>
      <c r="F535" s="25">
        <v>106000032</v>
      </c>
      <c r="G535" t="s">
        <v>1527</v>
      </c>
      <c r="H535" s="22" t="s">
        <v>139</v>
      </c>
      <c r="K535" s="28">
        <v>106</v>
      </c>
      <c r="L535" s="26">
        <v>32</v>
      </c>
    </row>
    <row r="536" spans="1:12" x14ac:dyDescent="0.25">
      <c r="A536" s="21">
        <v>44228</v>
      </c>
      <c r="C536" s="22" t="s">
        <v>391</v>
      </c>
      <c r="F536" s="25">
        <v>105000029</v>
      </c>
      <c r="G536" t="s">
        <v>1528</v>
      </c>
      <c r="H536" s="22" t="s">
        <v>425</v>
      </c>
      <c r="K536" s="28">
        <v>105</v>
      </c>
      <c r="L536" s="26">
        <v>29</v>
      </c>
    </row>
    <row r="537" spans="1:12" x14ac:dyDescent="0.25">
      <c r="A537" s="21">
        <v>44232</v>
      </c>
      <c r="C537" s="22" t="s">
        <v>388</v>
      </c>
      <c r="F537" s="25">
        <v>105000030</v>
      </c>
      <c r="G537" t="s">
        <v>1529</v>
      </c>
      <c r="H537" s="22" t="s">
        <v>27</v>
      </c>
      <c r="K537" s="28">
        <v>105</v>
      </c>
      <c r="L537" s="26">
        <v>30</v>
      </c>
    </row>
    <row r="538" spans="1:12" x14ac:dyDescent="0.25">
      <c r="A538" s="21">
        <v>44232</v>
      </c>
      <c r="C538" s="22" t="s">
        <v>388</v>
      </c>
      <c r="F538" s="25">
        <v>105000031</v>
      </c>
      <c r="G538" t="s">
        <v>1530</v>
      </c>
      <c r="H538" s="22" t="s">
        <v>201</v>
      </c>
      <c r="K538" s="28">
        <v>105</v>
      </c>
      <c r="L538" s="26">
        <v>31</v>
      </c>
    </row>
    <row r="539" spans="1:12" x14ac:dyDescent="0.25">
      <c r="A539" s="21">
        <v>44232</v>
      </c>
      <c r="C539" s="22" t="s">
        <v>388</v>
      </c>
      <c r="F539" s="25">
        <v>105000032</v>
      </c>
      <c r="G539" t="s">
        <v>1531</v>
      </c>
      <c r="H539" s="22" t="s">
        <v>201</v>
      </c>
      <c r="K539" s="28">
        <v>105</v>
      </c>
      <c r="L539" s="26">
        <v>32</v>
      </c>
    </row>
    <row r="540" spans="1:12" x14ac:dyDescent="0.25">
      <c r="A540" s="21">
        <v>44232</v>
      </c>
      <c r="C540" s="22" t="s">
        <v>388</v>
      </c>
      <c r="F540" s="25">
        <v>105000033</v>
      </c>
      <c r="G540" t="s">
        <v>1532</v>
      </c>
      <c r="H540" s="22" t="s">
        <v>201</v>
      </c>
      <c r="K540" s="28">
        <v>105</v>
      </c>
      <c r="L540" s="26">
        <v>33</v>
      </c>
    </row>
    <row r="541" spans="1:12" x14ac:dyDescent="0.25">
      <c r="A541" s="21">
        <v>44232</v>
      </c>
      <c r="C541" s="22" t="s">
        <v>388</v>
      </c>
      <c r="F541" s="25">
        <v>105000034</v>
      </c>
      <c r="G541" t="s">
        <v>1533</v>
      </c>
      <c r="H541" s="22" t="s">
        <v>201</v>
      </c>
      <c r="K541" s="28">
        <v>105</v>
      </c>
      <c r="L541" s="26">
        <v>34</v>
      </c>
    </row>
    <row r="542" spans="1:12" x14ac:dyDescent="0.25">
      <c r="A542" s="21">
        <v>44232</v>
      </c>
      <c r="C542" s="22" t="s">
        <v>388</v>
      </c>
      <c r="F542" s="25">
        <v>105000035</v>
      </c>
      <c r="G542" t="s">
        <v>1534</v>
      </c>
      <c r="H542" s="22" t="s">
        <v>201</v>
      </c>
      <c r="K542" s="28">
        <v>105</v>
      </c>
      <c r="L542" s="26">
        <v>35</v>
      </c>
    </row>
    <row r="543" spans="1:12" x14ac:dyDescent="0.25">
      <c r="A543" s="21">
        <v>44232</v>
      </c>
      <c r="C543" s="22" t="s">
        <v>388</v>
      </c>
      <c r="F543" s="25">
        <v>105000036</v>
      </c>
      <c r="G543" t="s">
        <v>1535</v>
      </c>
      <c r="H543" s="22" t="s">
        <v>201</v>
      </c>
      <c r="K543" s="28">
        <v>105</v>
      </c>
      <c r="L543" s="26">
        <v>36</v>
      </c>
    </row>
    <row r="544" spans="1:12" x14ac:dyDescent="0.25">
      <c r="A544" s="21">
        <v>44250</v>
      </c>
      <c r="C544" s="22" t="s">
        <v>393</v>
      </c>
      <c r="F544" s="25">
        <v>107000199</v>
      </c>
      <c r="G544" t="s">
        <v>1536</v>
      </c>
      <c r="H544" s="22" t="s">
        <v>101</v>
      </c>
      <c r="K544" s="28">
        <v>107</v>
      </c>
      <c r="L544" s="26">
        <v>199</v>
      </c>
    </row>
    <row r="545" spans="1:12" x14ac:dyDescent="0.25">
      <c r="A545" s="21">
        <v>44251</v>
      </c>
      <c r="C545" s="22" t="s">
        <v>388</v>
      </c>
      <c r="F545" s="25">
        <v>104000002</v>
      </c>
      <c r="G545" t="s">
        <v>1537</v>
      </c>
      <c r="H545" s="22" t="s">
        <v>101</v>
      </c>
      <c r="K545" s="28">
        <v>104</v>
      </c>
      <c r="L545" s="26">
        <v>2</v>
      </c>
    </row>
    <row r="546" spans="1:12" x14ac:dyDescent="0.25">
      <c r="A546" s="21">
        <v>44252</v>
      </c>
      <c r="C546" s="22" t="s">
        <v>393</v>
      </c>
      <c r="F546" s="25">
        <v>107000200</v>
      </c>
      <c r="G546" t="s">
        <v>1538</v>
      </c>
      <c r="H546" s="22" t="s">
        <v>101</v>
      </c>
      <c r="K546" s="28">
        <v>107</v>
      </c>
      <c r="L546" s="26">
        <v>200</v>
      </c>
    </row>
    <row r="547" spans="1:12" x14ac:dyDescent="0.25">
      <c r="A547" s="21">
        <v>44256</v>
      </c>
      <c r="C547" s="22" t="s">
        <v>393</v>
      </c>
      <c r="F547" s="25">
        <v>106000033</v>
      </c>
      <c r="G547" t="s">
        <v>1539</v>
      </c>
      <c r="H547" s="22" t="s">
        <v>220</v>
      </c>
      <c r="K547" s="28">
        <v>106</v>
      </c>
      <c r="L547" s="26">
        <v>33</v>
      </c>
    </row>
    <row r="548" spans="1:12" x14ac:dyDescent="0.25">
      <c r="A548" s="21">
        <v>44256</v>
      </c>
      <c r="C548" s="22" t="s">
        <v>393</v>
      </c>
      <c r="F548" s="25">
        <v>106000034</v>
      </c>
      <c r="G548" t="s">
        <v>1540</v>
      </c>
      <c r="H548" s="22" t="s">
        <v>220</v>
      </c>
      <c r="K548" s="28">
        <v>106</v>
      </c>
      <c r="L548" s="26">
        <v>34</v>
      </c>
    </row>
    <row r="549" spans="1:12" x14ac:dyDescent="0.25">
      <c r="A549" s="21">
        <v>44258</v>
      </c>
      <c r="C549" s="22" t="s">
        <v>391</v>
      </c>
      <c r="F549" s="25">
        <v>106000035</v>
      </c>
      <c r="G549" t="s">
        <v>1541</v>
      </c>
      <c r="H549" s="22" t="s">
        <v>222</v>
      </c>
      <c r="K549" s="28">
        <v>106</v>
      </c>
      <c r="L549" s="26">
        <v>35</v>
      </c>
    </row>
    <row r="550" spans="1:12" x14ac:dyDescent="0.25">
      <c r="A550" s="21">
        <v>44258</v>
      </c>
      <c r="C550" s="22" t="s">
        <v>393</v>
      </c>
      <c r="F550" s="25">
        <v>105000037</v>
      </c>
      <c r="G550" t="s">
        <v>1542</v>
      </c>
      <c r="H550" s="22" t="s">
        <v>101</v>
      </c>
      <c r="K550" s="28">
        <v>105</v>
      </c>
      <c r="L550" s="26">
        <v>37</v>
      </c>
    </row>
    <row r="551" spans="1:12" x14ac:dyDescent="0.25">
      <c r="A551" s="21">
        <v>44263</v>
      </c>
      <c r="C551" s="22" t="s">
        <v>391</v>
      </c>
      <c r="F551" s="25">
        <v>105000038</v>
      </c>
      <c r="G551" t="s">
        <v>1543</v>
      </c>
      <c r="H551" s="22" t="s">
        <v>181</v>
      </c>
      <c r="K551" s="28">
        <v>105</v>
      </c>
      <c r="L551" s="26">
        <v>38</v>
      </c>
    </row>
    <row r="552" spans="1:12" x14ac:dyDescent="0.25">
      <c r="A552" s="21">
        <v>44263</v>
      </c>
      <c r="C552" s="22" t="s">
        <v>391</v>
      </c>
      <c r="F552" s="25">
        <v>105000039</v>
      </c>
      <c r="G552" t="s">
        <v>1544</v>
      </c>
      <c r="H552" s="22" t="s">
        <v>101</v>
      </c>
      <c r="K552" s="28">
        <v>105</v>
      </c>
      <c r="L552" s="26">
        <v>39</v>
      </c>
    </row>
    <row r="553" spans="1:12" x14ac:dyDescent="0.25">
      <c r="A553" s="21">
        <v>44263</v>
      </c>
      <c r="C553" s="22" t="s">
        <v>391</v>
      </c>
      <c r="F553" s="25">
        <v>105000040</v>
      </c>
      <c r="G553" t="s">
        <v>1545</v>
      </c>
      <c r="H553" s="22" t="s">
        <v>91</v>
      </c>
      <c r="K553" s="28">
        <v>105</v>
      </c>
      <c r="L553" s="26">
        <v>40</v>
      </c>
    </row>
    <row r="554" spans="1:12" x14ac:dyDescent="0.25">
      <c r="A554" s="21">
        <v>44263</v>
      </c>
      <c r="C554" s="22" t="s">
        <v>391</v>
      </c>
      <c r="F554" s="25">
        <v>105000041</v>
      </c>
      <c r="G554" t="s">
        <v>1546</v>
      </c>
      <c r="H554" s="22" t="s">
        <v>27</v>
      </c>
      <c r="K554" s="28">
        <v>105</v>
      </c>
      <c r="L554" s="26">
        <v>41</v>
      </c>
    </row>
    <row r="555" spans="1:12" x14ac:dyDescent="0.25">
      <c r="A555" s="21">
        <v>44263</v>
      </c>
      <c r="C555" s="22" t="s">
        <v>391</v>
      </c>
      <c r="F555" s="25">
        <v>105000042</v>
      </c>
      <c r="G555" t="s">
        <v>1547</v>
      </c>
      <c r="H555" s="22" t="s">
        <v>101</v>
      </c>
      <c r="K555" s="28">
        <v>105</v>
      </c>
      <c r="L555" s="26">
        <v>42</v>
      </c>
    </row>
    <row r="556" spans="1:12" x14ac:dyDescent="0.25">
      <c r="A556" s="21">
        <v>44263</v>
      </c>
      <c r="C556" s="22" t="s">
        <v>391</v>
      </c>
      <c r="F556" s="25">
        <v>204000004</v>
      </c>
      <c r="G556" t="s">
        <v>1548</v>
      </c>
      <c r="H556" s="22" t="s">
        <v>91</v>
      </c>
      <c r="K556" s="28">
        <v>204</v>
      </c>
      <c r="L556" s="26">
        <v>4</v>
      </c>
    </row>
    <row r="557" spans="1:12" x14ac:dyDescent="0.25">
      <c r="A557" s="21">
        <v>44263</v>
      </c>
      <c r="C557" s="22" t="s">
        <v>391</v>
      </c>
      <c r="F557" s="25">
        <v>204000005</v>
      </c>
      <c r="G557" t="s">
        <v>1549</v>
      </c>
      <c r="H557" s="22" t="s">
        <v>91</v>
      </c>
      <c r="K557" s="28">
        <v>204</v>
      </c>
      <c r="L557" s="26">
        <v>5</v>
      </c>
    </row>
    <row r="558" spans="1:12" x14ac:dyDescent="0.25">
      <c r="A558" s="21">
        <v>44263</v>
      </c>
      <c r="C558" s="22" t="s">
        <v>391</v>
      </c>
      <c r="F558" s="25">
        <v>204000006</v>
      </c>
      <c r="G558" t="s">
        <v>1550</v>
      </c>
      <c r="H558" s="22" t="s">
        <v>91</v>
      </c>
      <c r="K558" s="28">
        <v>204</v>
      </c>
      <c r="L558" s="26">
        <v>6</v>
      </c>
    </row>
    <row r="559" spans="1:12" x14ac:dyDescent="0.25">
      <c r="A559" s="21">
        <v>44263</v>
      </c>
      <c r="C559" s="22" t="s">
        <v>391</v>
      </c>
      <c r="F559" s="25">
        <v>204000007</v>
      </c>
      <c r="G559" t="s">
        <v>1551</v>
      </c>
      <c r="H559" s="22" t="s">
        <v>91</v>
      </c>
      <c r="K559" s="28">
        <v>204</v>
      </c>
      <c r="L559" s="26">
        <v>7</v>
      </c>
    </row>
    <row r="560" spans="1:12" x14ac:dyDescent="0.25">
      <c r="A560" s="21">
        <v>44266</v>
      </c>
      <c r="C560" s="22" t="s">
        <v>391</v>
      </c>
      <c r="F560" s="25">
        <v>106000036</v>
      </c>
      <c r="G560" t="s">
        <v>1552</v>
      </c>
      <c r="H560" s="22" t="s">
        <v>101</v>
      </c>
      <c r="K560" s="28">
        <v>106</v>
      </c>
      <c r="L560" s="26">
        <v>36</v>
      </c>
    </row>
    <row r="561" spans="1:12" x14ac:dyDescent="0.25">
      <c r="A561" s="21">
        <v>44277</v>
      </c>
      <c r="C561" s="22" t="s">
        <v>393</v>
      </c>
      <c r="F561" s="25">
        <v>107000201</v>
      </c>
      <c r="G561" t="s">
        <v>1553</v>
      </c>
      <c r="H561" s="22" t="s">
        <v>101</v>
      </c>
      <c r="K561" s="28">
        <v>107</v>
      </c>
      <c r="L561" s="26">
        <v>201</v>
      </c>
    </row>
    <row r="562" spans="1:12" x14ac:dyDescent="0.25">
      <c r="A562" s="21">
        <v>44277</v>
      </c>
      <c r="C562" s="22" t="s">
        <v>393</v>
      </c>
      <c r="F562" s="25">
        <v>107000202</v>
      </c>
      <c r="G562" t="s">
        <v>1554</v>
      </c>
      <c r="H562" s="22" t="s">
        <v>101</v>
      </c>
      <c r="K562" s="28">
        <v>107</v>
      </c>
      <c r="L562" s="26">
        <v>202</v>
      </c>
    </row>
    <row r="563" spans="1:12" x14ac:dyDescent="0.25">
      <c r="A563" s="21">
        <v>44277</v>
      </c>
      <c r="C563" s="22" t="s">
        <v>405</v>
      </c>
      <c r="F563" s="25">
        <v>107000203</v>
      </c>
      <c r="G563" t="s">
        <v>1555</v>
      </c>
      <c r="H563" s="22" t="s">
        <v>91</v>
      </c>
      <c r="K563" s="28">
        <v>107</v>
      </c>
      <c r="L563" s="26">
        <v>203</v>
      </c>
    </row>
    <row r="564" spans="1:12" x14ac:dyDescent="0.25">
      <c r="A564" s="21">
        <v>44280</v>
      </c>
      <c r="C564" s="22" t="s">
        <v>393</v>
      </c>
      <c r="F564" s="25">
        <v>107000204</v>
      </c>
      <c r="G564" t="s">
        <v>1556</v>
      </c>
      <c r="H564" s="22" t="s">
        <v>101</v>
      </c>
      <c r="K564" s="28">
        <v>107</v>
      </c>
      <c r="L564" s="26">
        <v>204</v>
      </c>
    </row>
    <row r="565" spans="1:12" x14ac:dyDescent="0.25">
      <c r="A565" s="21">
        <v>44280</v>
      </c>
      <c r="C565" s="22" t="s">
        <v>393</v>
      </c>
      <c r="F565" s="25">
        <v>105000043</v>
      </c>
      <c r="G565" t="s">
        <v>1557</v>
      </c>
      <c r="H565" s="22" t="s">
        <v>425</v>
      </c>
      <c r="K565" s="28">
        <v>105</v>
      </c>
      <c r="L565" s="26">
        <v>43</v>
      </c>
    </row>
    <row r="566" spans="1:12" x14ac:dyDescent="0.25">
      <c r="F566" s="25">
        <v>302000106</v>
      </c>
      <c r="G566" t="s">
        <v>1558</v>
      </c>
      <c r="H566" s="22" t="s">
        <v>26</v>
      </c>
      <c r="K566" s="28">
        <v>302</v>
      </c>
      <c r="L566" s="26">
        <v>106</v>
      </c>
    </row>
    <row r="567" spans="1:12" x14ac:dyDescent="0.25">
      <c r="F567" s="25">
        <v>202000007</v>
      </c>
      <c r="G567" t="s">
        <v>1559</v>
      </c>
      <c r="H567" s="22" t="s">
        <v>91</v>
      </c>
      <c r="K567" s="28">
        <v>202</v>
      </c>
      <c r="L567" s="26">
        <v>7</v>
      </c>
    </row>
    <row r="568" spans="1:12" x14ac:dyDescent="0.25">
      <c r="F568" s="25">
        <v>110000019</v>
      </c>
      <c r="G568" t="s">
        <v>1560</v>
      </c>
      <c r="H568" s="22" t="s">
        <v>101</v>
      </c>
      <c r="K568" s="28">
        <v>110</v>
      </c>
      <c r="L568" s="26">
        <v>19</v>
      </c>
    </row>
    <row r="569" spans="1:12" x14ac:dyDescent="0.25">
      <c r="F569" s="25">
        <v>110000020</v>
      </c>
      <c r="G569" t="s">
        <v>1561</v>
      </c>
      <c r="H569" s="22" t="s">
        <v>213</v>
      </c>
      <c r="K569" s="28">
        <v>110</v>
      </c>
      <c r="L569" s="26">
        <v>20</v>
      </c>
    </row>
    <row r="570" spans="1:12" x14ac:dyDescent="0.25">
      <c r="F570" s="25">
        <v>110000021</v>
      </c>
      <c r="G570" t="s">
        <v>1562</v>
      </c>
      <c r="H570" s="22" t="s">
        <v>213</v>
      </c>
      <c r="K570" s="28">
        <v>110</v>
      </c>
      <c r="L570" s="26">
        <v>21</v>
      </c>
    </row>
    <row r="571" spans="1:12" x14ac:dyDescent="0.25">
      <c r="F571" s="25">
        <v>110000022</v>
      </c>
      <c r="G571" t="s">
        <v>1563</v>
      </c>
      <c r="H571" s="22" t="s">
        <v>213</v>
      </c>
      <c r="K571" s="28">
        <v>110</v>
      </c>
      <c r="L571" s="26">
        <v>22</v>
      </c>
    </row>
    <row r="572" spans="1:12" x14ac:dyDescent="0.25">
      <c r="F572" s="25">
        <v>110000023</v>
      </c>
      <c r="G572" t="s">
        <v>1564</v>
      </c>
      <c r="H572" s="22" t="s">
        <v>213</v>
      </c>
      <c r="K572" s="28">
        <v>110</v>
      </c>
      <c r="L572" s="26">
        <v>23</v>
      </c>
    </row>
    <row r="573" spans="1:12" x14ac:dyDescent="0.25">
      <c r="F573" s="25">
        <v>110000024</v>
      </c>
      <c r="G573" t="s">
        <v>1565</v>
      </c>
      <c r="H573" s="22" t="s">
        <v>101</v>
      </c>
      <c r="K573" s="28">
        <v>110</v>
      </c>
      <c r="L573" s="26">
        <v>24</v>
      </c>
    </row>
    <row r="574" spans="1:12" x14ac:dyDescent="0.25">
      <c r="F574" s="25">
        <v>110000025</v>
      </c>
      <c r="G574" t="s">
        <v>1566</v>
      </c>
      <c r="H574" s="22" t="s">
        <v>213</v>
      </c>
      <c r="K574" s="28">
        <v>110</v>
      </c>
      <c r="L574" s="26">
        <v>25</v>
      </c>
    </row>
    <row r="575" spans="1:12" x14ac:dyDescent="0.25">
      <c r="A575" s="21">
        <v>44281</v>
      </c>
      <c r="C575" s="22" t="s">
        <v>391</v>
      </c>
      <c r="F575" s="25">
        <v>106000037</v>
      </c>
      <c r="G575" t="s">
        <v>1567</v>
      </c>
      <c r="H575" s="22" t="s">
        <v>139</v>
      </c>
      <c r="K575" s="28">
        <v>106</v>
      </c>
      <c r="L575" s="26">
        <v>37</v>
      </c>
    </row>
    <row r="576" spans="1:12" x14ac:dyDescent="0.25">
      <c r="A576" s="21">
        <v>44281</v>
      </c>
      <c r="C576" s="22" t="s">
        <v>390</v>
      </c>
      <c r="F576" s="25">
        <v>302000107</v>
      </c>
      <c r="G576" t="s">
        <v>1568</v>
      </c>
      <c r="H576" s="22" t="s">
        <v>26</v>
      </c>
      <c r="K576" s="28">
        <v>302</v>
      </c>
      <c r="L576" s="26">
        <v>107</v>
      </c>
    </row>
    <row r="577" spans="1:12" x14ac:dyDescent="0.25">
      <c r="A577" s="21">
        <v>44286</v>
      </c>
      <c r="C577" s="22" t="s">
        <v>390</v>
      </c>
      <c r="F577" s="25">
        <v>107000205</v>
      </c>
      <c r="G577" t="s">
        <v>1569</v>
      </c>
      <c r="H577" s="22" t="s">
        <v>101</v>
      </c>
      <c r="K577" s="28">
        <v>107</v>
      </c>
      <c r="L577" s="26">
        <v>205</v>
      </c>
    </row>
    <row r="578" spans="1:12" x14ac:dyDescent="0.25">
      <c r="A578" s="21">
        <v>44286</v>
      </c>
      <c r="C578" s="22" t="s">
        <v>390</v>
      </c>
      <c r="F578" s="25">
        <v>302000108</v>
      </c>
      <c r="G578" t="s">
        <v>1570</v>
      </c>
      <c r="H578" s="22" t="s">
        <v>26</v>
      </c>
      <c r="K578" s="28">
        <v>302</v>
      </c>
      <c r="L578" s="26">
        <v>108</v>
      </c>
    </row>
    <row r="579" spans="1:12" x14ac:dyDescent="0.25">
      <c r="A579" s="21">
        <v>44286</v>
      </c>
      <c r="C579" s="22" t="s">
        <v>390</v>
      </c>
      <c r="F579" s="25">
        <v>305000003</v>
      </c>
      <c r="G579" t="s">
        <v>1571</v>
      </c>
      <c r="H579" s="22" t="s">
        <v>101</v>
      </c>
      <c r="K579" s="28">
        <v>305</v>
      </c>
      <c r="L579" s="26">
        <v>3</v>
      </c>
    </row>
    <row r="580" spans="1:12" x14ac:dyDescent="0.25">
      <c r="A580" s="21">
        <v>44286</v>
      </c>
      <c r="C580" s="22" t="s">
        <v>390</v>
      </c>
      <c r="F580" s="25">
        <v>305000004</v>
      </c>
      <c r="G580" t="s">
        <v>1572</v>
      </c>
      <c r="H580" s="22" t="s">
        <v>101</v>
      </c>
      <c r="K580" s="28">
        <v>305</v>
      </c>
      <c r="L580" s="26">
        <v>4</v>
      </c>
    </row>
    <row r="581" spans="1:12" x14ac:dyDescent="0.25">
      <c r="A581" s="21">
        <v>44286</v>
      </c>
      <c r="C581" s="22" t="s">
        <v>390</v>
      </c>
      <c r="F581" s="25">
        <v>305000005</v>
      </c>
      <c r="G581" t="s">
        <v>1573</v>
      </c>
      <c r="H581" s="22" t="s">
        <v>101</v>
      </c>
      <c r="K581" s="28">
        <v>305</v>
      </c>
      <c r="L581" s="26">
        <v>5</v>
      </c>
    </row>
    <row r="582" spans="1:12" x14ac:dyDescent="0.25">
      <c r="A582" s="21">
        <v>44286</v>
      </c>
      <c r="C582" s="22" t="s">
        <v>390</v>
      </c>
      <c r="F582" s="25">
        <v>305000006</v>
      </c>
      <c r="G582" t="s">
        <v>1574</v>
      </c>
      <c r="H582" s="22" t="s">
        <v>101</v>
      </c>
      <c r="K582" s="28">
        <v>305</v>
      </c>
      <c r="L582" s="26">
        <v>6</v>
      </c>
    </row>
    <row r="583" spans="1:12" x14ac:dyDescent="0.25">
      <c r="A583" s="21">
        <v>44286</v>
      </c>
      <c r="C583" s="22" t="s">
        <v>390</v>
      </c>
      <c r="F583" s="25">
        <v>305000007</v>
      </c>
      <c r="G583" t="s">
        <v>1575</v>
      </c>
      <c r="H583" s="22" t="s">
        <v>101</v>
      </c>
      <c r="K583" s="28">
        <v>305</v>
      </c>
      <c r="L583" s="26">
        <v>7</v>
      </c>
    </row>
    <row r="584" spans="1:12" x14ac:dyDescent="0.25">
      <c r="A584" s="21">
        <v>44286</v>
      </c>
      <c r="C584" s="22" t="s">
        <v>390</v>
      </c>
      <c r="F584" s="25">
        <v>305000008</v>
      </c>
      <c r="G584" t="s">
        <v>1576</v>
      </c>
      <c r="H584" s="22" t="s">
        <v>101</v>
      </c>
      <c r="K584" s="28">
        <v>305</v>
      </c>
      <c r="L584" s="26">
        <v>8</v>
      </c>
    </row>
    <row r="585" spans="1:12" x14ac:dyDescent="0.25">
      <c r="A585" s="21">
        <v>44286</v>
      </c>
      <c r="C585" s="22" t="s">
        <v>390</v>
      </c>
      <c r="F585" s="25">
        <v>303000008</v>
      </c>
      <c r="G585" t="s">
        <v>1577</v>
      </c>
      <c r="H585" s="22" t="s">
        <v>101</v>
      </c>
      <c r="K585" s="28">
        <v>303</v>
      </c>
      <c r="L585" s="26">
        <v>8</v>
      </c>
    </row>
    <row r="586" spans="1:12" x14ac:dyDescent="0.25">
      <c r="A586" s="21">
        <v>44286</v>
      </c>
      <c r="C586" s="22" t="s">
        <v>390</v>
      </c>
      <c r="F586" s="25">
        <v>303000009</v>
      </c>
      <c r="G586" t="s">
        <v>1578</v>
      </c>
      <c r="H586" s="22" t="s">
        <v>101</v>
      </c>
      <c r="K586" s="28">
        <v>303</v>
      </c>
      <c r="L586" s="26">
        <v>9</v>
      </c>
    </row>
    <row r="587" spans="1:12" x14ac:dyDescent="0.25">
      <c r="A587" s="21">
        <v>44286</v>
      </c>
      <c r="C587" s="22" t="s">
        <v>390</v>
      </c>
      <c r="F587" s="25">
        <v>303000010</v>
      </c>
      <c r="G587" t="s">
        <v>1579</v>
      </c>
      <c r="H587" s="22" t="s">
        <v>101</v>
      </c>
      <c r="K587" s="28">
        <v>303</v>
      </c>
      <c r="L587" s="26">
        <v>10</v>
      </c>
    </row>
    <row r="588" spans="1:12" x14ac:dyDescent="0.25">
      <c r="A588" s="21">
        <v>44286</v>
      </c>
      <c r="C588" s="22" t="s">
        <v>390</v>
      </c>
      <c r="F588" s="25">
        <v>303000011</v>
      </c>
      <c r="G588" t="s">
        <v>1580</v>
      </c>
      <c r="H588" s="22" t="s">
        <v>101</v>
      </c>
      <c r="K588" s="28">
        <v>303</v>
      </c>
      <c r="L588" s="26">
        <v>11</v>
      </c>
    </row>
    <row r="589" spans="1:12" x14ac:dyDescent="0.25">
      <c r="C589" s="22" t="s">
        <v>393</v>
      </c>
      <c r="F589" s="25">
        <v>107000206</v>
      </c>
      <c r="G589" t="s">
        <v>1581</v>
      </c>
      <c r="H589" s="22" t="s">
        <v>101</v>
      </c>
      <c r="K589" s="28">
        <v>107</v>
      </c>
      <c r="L589" s="26">
        <v>206</v>
      </c>
    </row>
    <row r="590" spans="1:12" x14ac:dyDescent="0.25">
      <c r="C590" s="22" t="s">
        <v>393</v>
      </c>
      <c r="F590" s="25">
        <v>110000026</v>
      </c>
      <c r="G590" t="s">
        <v>1582</v>
      </c>
      <c r="H590" s="22" t="s">
        <v>232</v>
      </c>
      <c r="K590" s="28">
        <v>110</v>
      </c>
      <c r="L590" s="26">
        <v>26</v>
      </c>
    </row>
    <row r="591" spans="1:12" x14ac:dyDescent="0.25">
      <c r="A591" s="21">
        <v>44292</v>
      </c>
      <c r="C591" s="22" t="s">
        <v>391</v>
      </c>
      <c r="F591" s="25">
        <v>110000027</v>
      </c>
      <c r="G591" t="s">
        <v>1583</v>
      </c>
      <c r="H591" s="22" t="s">
        <v>162</v>
      </c>
      <c r="K591" s="28">
        <v>110</v>
      </c>
      <c r="L591" s="26">
        <v>27</v>
      </c>
    </row>
    <row r="592" spans="1:12" x14ac:dyDescent="0.25">
      <c r="A592" s="21">
        <v>44292</v>
      </c>
      <c r="C592" s="22" t="s">
        <v>401</v>
      </c>
      <c r="F592" s="25">
        <v>105000044</v>
      </c>
      <c r="G592" t="s">
        <v>1584</v>
      </c>
      <c r="H592" s="22" t="s">
        <v>101</v>
      </c>
      <c r="K592" s="28">
        <v>105</v>
      </c>
      <c r="L592" s="26">
        <v>44</v>
      </c>
    </row>
    <row r="593" spans="1:12" x14ac:dyDescent="0.25">
      <c r="A593" s="21">
        <v>44299</v>
      </c>
      <c r="C593" s="22" t="s">
        <v>393</v>
      </c>
      <c r="F593" s="25">
        <v>107000207</v>
      </c>
      <c r="G593" t="s">
        <v>1585</v>
      </c>
      <c r="H593" s="22" t="s">
        <v>101</v>
      </c>
      <c r="K593" s="28">
        <v>107</v>
      </c>
      <c r="L593" s="26">
        <v>207</v>
      </c>
    </row>
    <row r="594" spans="1:12" x14ac:dyDescent="0.25">
      <c r="A594" s="21">
        <v>44299</v>
      </c>
      <c r="C594" s="22" t="s">
        <v>393</v>
      </c>
      <c r="F594" s="25">
        <v>107000208</v>
      </c>
      <c r="G594" t="s">
        <v>1586</v>
      </c>
      <c r="H594" s="22" t="s">
        <v>101</v>
      </c>
      <c r="K594" s="28">
        <v>107</v>
      </c>
      <c r="L594" s="26">
        <v>208</v>
      </c>
    </row>
    <row r="595" spans="1:12" x14ac:dyDescent="0.25">
      <c r="A595" s="21">
        <v>44299</v>
      </c>
      <c r="C595" s="22" t="s">
        <v>393</v>
      </c>
      <c r="F595" s="25">
        <v>107000209</v>
      </c>
      <c r="G595" t="s">
        <v>1587</v>
      </c>
      <c r="H595" s="22" t="s">
        <v>101</v>
      </c>
      <c r="K595" s="28">
        <v>107</v>
      </c>
      <c r="L595" s="26">
        <v>209</v>
      </c>
    </row>
    <row r="596" spans="1:12" x14ac:dyDescent="0.25">
      <c r="A596" s="21">
        <v>44299</v>
      </c>
      <c r="C596" s="22" t="s">
        <v>393</v>
      </c>
      <c r="F596" s="25">
        <v>107000210</v>
      </c>
      <c r="G596" t="s">
        <v>1588</v>
      </c>
      <c r="H596" s="22" t="s">
        <v>101</v>
      </c>
      <c r="K596" s="28">
        <v>107</v>
      </c>
      <c r="L596" s="26">
        <v>210</v>
      </c>
    </row>
    <row r="597" spans="1:12" x14ac:dyDescent="0.25">
      <c r="A597" s="21">
        <v>44301</v>
      </c>
      <c r="C597" s="22" t="s">
        <v>391</v>
      </c>
      <c r="F597" s="25">
        <v>201000006</v>
      </c>
      <c r="G597" t="s">
        <v>1589</v>
      </c>
      <c r="H597" s="22" t="s">
        <v>91</v>
      </c>
      <c r="K597" s="28">
        <v>201</v>
      </c>
      <c r="L597" s="26">
        <v>6</v>
      </c>
    </row>
    <row r="598" spans="1:12" x14ac:dyDescent="0.25">
      <c r="A598" s="21">
        <v>44301</v>
      </c>
      <c r="C598" s="22" t="s">
        <v>391</v>
      </c>
      <c r="F598" s="25">
        <v>202000008</v>
      </c>
      <c r="G598" t="s">
        <v>1590</v>
      </c>
      <c r="H598" s="22" t="s">
        <v>91</v>
      </c>
      <c r="K598" s="28">
        <v>202</v>
      </c>
      <c r="L598" s="26">
        <v>8</v>
      </c>
    </row>
    <row r="599" spans="1:12" x14ac:dyDescent="0.25">
      <c r="A599" s="21">
        <v>44301</v>
      </c>
      <c r="C599" s="22" t="s">
        <v>391</v>
      </c>
      <c r="F599" s="25">
        <v>203000009</v>
      </c>
      <c r="G599" t="s">
        <v>1591</v>
      </c>
      <c r="H599" s="22" t="s">
        <v>91</v>
      </c>
      <c r="K599" s="28">
        <v>203</v>
      </c>
      <c r="L599" s="26">
        <v>9</v>
      </c>
    </row>
    <row r="600" spans="1:12" x14ac:dyDescent="0.25">
      <c r="A600" s="21">
        <v>44301</v>
      </c>
      <c r="C600" s="22" t="s">
        <v>391</v>
      </c>
      <c r="F600" s="25">
        <v>204000008</v>
      </c>
      <c r="G600" t="s">
        <v>1592</v>
      </c>
      <c r="H600" s="22" t="s">
        <v>91</v>
      </c>
      <c r="K600" s="28">
        <v>204</v>
      </c>
      <c r="L600" s="26">
        <v>8</v>
      </c>
    </row>
    <row r="601" spans="1:12" x14ac:dyDescent="0.25">
      <c r="A601" s="21">
        <v>44301</v>
      </c>
      <c r="C601" s="22" t="s">
        <v>391</v>
      </c>
      <c r="F601" s="25">
        <v>205000002</v>
      </c>
      <c r="G601" t="s">
        <v>1593</v>
      </c>
      <c r="H601" s="22" t="s">
        <v>91</v>
      </c>
      <c r="K601" s="28">
        <v>205</v>
      </c>
      <c r="L601" s="26">
        <v>2</v>
      </c>
    </row>
    <row r="602" spans="1:12" x14ac:dyDescent="0.25">
      <c r="A602" s="21">
        <v>44301</v>
      </c>
      <c r="C602" s="22" t="s">
        <v>391</v>
      </c>
      <c r="F602" s="25">
        <v>200000025</v>
      </c>
      <c r="G602" t="s">
        <v>1594</v>
      </c>
      <c r="H602" s="22" t="s">
        <v>91</v>
      </c>
      <c r="K602" s="28">
        <v>200</v>
      </c>
      <c r="L602" s="26">
        <v>25</v>
      </c>
    </row>
    <row r="603" spans="1:12" x14ac:dyDescent="0.25">
      <c r="A603" s="21">
        <v>44301</v>
      </c>
      <c r="C603" s="22" t="s">
        <v>391</v>
      </c>
      <c r="F603" s="25">
        <v>200000026</v>
      </c>
      <c r="G603" t="s">
        <v>1595</v>
      </c>
      <c r="H603" s="22" t="s">
        <v>91</v>
      </c>
      <c r="K603" s="28">
        <v>200</v>
      </c>
      <c r="L603" s="26">
        <v>26</v>
      </c>
    </row>
    <row r="604" spans="1:12" x14ac:dyDescent="0.25">
      <c r="A604" s="21">
        <v>44301</v>
      </c>
      <c r="C604" s="22" t="s">
        <v>391</v>
      </c>
      <c r="F604" s="25">
        <v>200000027</v>
      </c>
      <c r="G604" t="s">
        <v>1596</v>
      </c>
      <c r="H604" s="22" t="s">
        <v>91</v>
      </c>
      <c r="K604" s="28">
        <v>200</v>
      </c>
      <c r="L604" s="26">
        <v>27</v>
      </c>
    </row>
    <row r="605" spans="1:12" x14ac:dyDescent="0.25">
      <c r="A605" s="21">
        <v>44301</v>
      </c>
      <c r="C605" s="22" t="s">
        <v>391</v>
      </c>
      <c r="F605" s="25">
        <v>200000028</v>
      </c>
      <c r="G605" t="s">
        <v>1597</v>
      </c>
      <c r="H605" s="22" t="s">
        <v>91</v>
      </c>
      <c r="K605" s="28">
        <v>200</v>
      </c>
      <c r="L605" s="26">
        <v>28</v>
      </c>
    </row>
    <row r="606" spans="1:12" x14ac:dyDescent="0.25">
      <c r="F606" s="25">
        <v>109000006</v>
      </c>
      <c r="G606" t="s">
        <v>1598</v>
      </c>
      <c r="H606" s="22" t="s">
        <v>101</v>
      </c>
      <c r="K606" s="28">
        <v>109</v>
      </c>
      <c r="L606" s="26">
        <v>6</v>
      </c>
    </row>
    <row r="607" spans="1:12" x14ac:dyDescent="0.25">
      <c r="F607" s="25">
        <v>109000007</v>
      </c>
      <c r="G607" t="s">
        <v>1599</v>
      </c>
      <c r="H607" s="22" t="s">
        <v>101</v>
      </c>
      <c r="K607" s="28">
        <v>109</v>
      </c>
      <c r="L607" s="26">
        <v>7</v>
      </c>
    </row>
    <row r="608" spans="1:12" x14ac:dyDescent="0.25">
      <c r="F608" s="25">
        <v>109000008</v>
      </c>
      <c r="G608" t="s">
        <v>1600</v>
      </c>
      <c r="H608" s="22" t="s">
        <v>101</v>
      </c>
      <c r="K608" s="28">
        <v>109</v>
      </c>
      <c r="L608" s="26">
        <v>8</v>
      </c>
    </row>
    <row r="609" spans="1:12" x14ac:dyDescent="0.25">
      <c r="F609" s="25">
        <v>109000009</v>
      </c>
      <c r="G609" t="s">
        <v>1601</v>
      </c>
      <c r="H609" s="22" t="s">
        <v>101</v>
      </c>
      <c r="K609" s="28">
        <v>109</v>
      </c>
      <c r="L609" s="26">
        <v>9</v>
      </c>
    </row>
    <row r="610" spans="1:12" x14ac:dyDescent="0.25">
      <c r="F610" s="25">
        <v>109000010</v>
      </c>
      <c r="G610" t="s">
        <v>1602</v>
      </c>
      <c r="H610" s="22" t="s">
        <v>222</v>
      </c>
      <c r="K610" s="28">
        <v>109</v>
      </c>
      <c r="L610" s="26">
        <v>10</v>
      </c>
    </row>
    <row r="611" spans="1:12" x14ac:dyDescent="0.25">
      <c r="F611" s="25">
        <v>109000011</v>
      </c>
      <c r="G611" t="s">
        <v>1603</v>
      </c>
      <c r="H611" s="22" t="s">
        <v>222</v>
      </c>
      <c r="K611" s="28">
        <v>109</v>
      </c>
      <c r="L611" s="26">
        <v>11</v>
      </c>
    </row>
    <row r="612" spans="1:12" x14ac:dyDescent="0.25">
      <c r="F612" s="25">
        <v>109000012</v>
      </c>
      <c r="G612" t="s">
        <v>1604</v>
      </c>
      <c r="H612" s="22" t="s">
        <v>222</v>
      </c>
      <c r="K612" s="28">
        <v>109</v>
      </c>
      <c r="L612" s="26">
        <v>12</v>
      </c>
    </row>
    <row r="613" spans="1:12" x14ac:dyDescent="0.25">
      <c r="A613" s="21">
        <v>44305</v>
      </c>
      <c r="C613" s="22" t="s">
        <v>406</v>
      </c>
      <c r="F613" s="25">
        <v>104000003</v>
      </c>
      <c r="G613" t="s">
        <v>1605</v>
      </c>
      <c r="H613" s="22" t="s">
        <v>101</v>
      </c>
      <c r="K613" s="28">
        <v>104</v>
      </c>
      <c r="L613" s="26">
        <v>3</v>
      </c>
    </row>
    <row r="614" spans="1:12" x14ac:dyDescent="0.25">
      <c r="A614" s="21">
        <v>44305</v>
      </c>
      <c r="C614" s="22" t="s">
        <v>406</v>
      </c>
      <c r="F614" s="25">
        <v>105000045</v>
      </c>
      <c r="G614" t="s">
        <v>1606</v>
      </c>
      <c r="H614" s="22" t="s">
        <v>101</v>
      </c>
      <c r="K614" s="28">
        <v>105</v>
      </c>
      <c r="L614" s="26">
        <v>45</v>
      </c>
    </row>
    <row r="615" spans="1:12" x14ac:dyDescent="0.25">
      <c r="A615" s="21">
        <v>44305</v>
      </c>
      <c r="C615" s="22" t="s">
        <v>406</v>
      </c>
      <c r="F615" s="25">
        <v>105000046</v>
      </c>
      <c r="G615" t="s">
        <v>1607</v>
      </c>
      <c r="H615" s="22" t="s">
        <v>101</v>
      </c>
      <c r="K615" s="28">
        <v>105</v>
      </c>
      <c r="L615" s="26">
        <v>46</v>
      </c>
    </row>
    <row r="616" spans="1:12" x14ac:dyDescent="0.25">
      <c r="A616" s="21">
        <v>44305</v>
      </c>
      <c r="C616" s="22" t="s">
        <v>406</v>
      </c>
      <c r="F616" s="25">
        <v>105000047</v>
      </c>
      <c r="G616" t="s">
        <v>1608</v>
      </c>
      <c r="H616" s="22" t="s">
        <v>101</v>
      </c>
      <c r="K616" s="28">
        <v>105</v>
      </c>
      <c r="L616" s="26">
        <v>47</v>
      </c>
    </row>
    <row r="617" spans="1:12" x14ac:dyDescent="0.25">
      <c r="A617" s="21">
        <v>44305</v>
      </c>
      <c r="C617" s="22" t="s">
        <v>406</v>
      </c>
      <c r="F617" s="25">
        <v>105000048</v>
      </c>
      <c r="G617" t="s">
        <v>1609</v>
      </c>
      <c r="H617" s="22" t="s">
        <v>101</v>
      </c>
      <c r="K617" s="28">
        <v>105</v>
      </c>
      <c r="L617" s="26">
        <v>48</v>
      </c>
    </row>
    <row r="618" spans="1:12" x14ac:dyDescent="0.25">
      <c r="A618" s="21">
        <v>44305</v>
      </c>
      <c r="C618" s="22" t="s">
        <v>406</v>
      </c>
      <c r="F618" s="25">
        <v>105000049</v>
      </c>
      <c r="G618" t="s">
        <v>1610</v>
      </c>
      <c r="H618" s="22" t="s">
        <v>101</v>
      </c>
      <c r="K618" s="28">
        <v>105</v>
      </c>
      <c r="L618" s="26">
        <v>49</v>
      </c>
    </row>
    <row r="619" spans="1:12" x14ac:dyDescent="0.25">
      <c r="A619" s="21">
        <v>44305</v>
      </c>
      <c r="C619" s="22" t="s">
        <v>406</v>
      </c>
      <c r="F619" s="25">
        <v>105000050</v>
      </c>
      <c r="G619" t="s">
        <v>1611</v>
      </c>
      <c r="H619" s="22" t="s">
        <v>101</v>
      </c>
      <c r="K619" s="28">
        <v>105</v>
      </c>
      <c r="L619" s="26">
        <v>50</v>
      </c>
    </row>
    <row r="620" spans="1:12" x14ac:dyDescent="0.25">
      <c r="A620" s="21">
        <v>44305</v>
      </c>
      <c r="C620" s="22" t="s">
        <v>406</v>
      </c>
      <c r="F620" s="25">
        <v>105000051</v>
      </c>
      <c r="G620" t="s">
        <v>1612</v>
      </c>
      <c r="H620" s="22" t="s">
        <v>101</v>
      </c>
      <c r="K620" s="28">
        <v>105</v>
      </c>
      <c r="L620" s="26">
        <v>51</v>
      </c>
    </row>
    <row r="621" spans="1:12" x14ac:dyDescent="0.25">
      <c r="A621" s="21">
        <v>44305</v>
      </c>
      <c r="C621" s="22" t="s">
        <v>406</v>
      </c>
      <c r="F621" s="25">
        <v>105000052</v>
      </c>
      <c r="G621" t="s">
        <v>1613</v>
      </c>
      <c r="H621" s="22" t="s">
        <v>101</v>
      </c>
      <c r="K621" s="28">
        <v>105</v>
      </c>
      <c r="L621" s="26">
        <v>52</v>
      </c>
    </row>
    <row r="622" spans="1:12" x14ac:dyDescent="0.25">
      <c r="A622" s="21">
        <v>44305</v>
      </c>
      <c r="C622" s="22" t="s">
        <v>406</v>
      </c>
      <c r="F622" s="25">
        <v>105000053</v>
      </c>
      <c r="G622" t="s">
        <v>1614</v>
      </c>
      <c r="H622" s="22" t="s">
        <v>101</v>
      </c>
      <c r="K622" s="28">
        <v>105</v>
      </c>
      <c r="L622" s="26">
        <v>53</v>
      </c>
    </row>
    <row r="623" spans="1:12" x14ac:dyDescent="0.25">
      <c r="A623" s="21">
        <v>44305</v>
      </c>
      <c r="C623" s="22" t="s">
        <v>406</v>
      </c>
      <c r="F623" s="25">
        <v>105000054</v>
      </c>
      <c r="G623" t="s">
        <v>1615</v>
      </c>
      <c r="H623" s="22" t="s">
        <v>101</v>
      </c>
      <c r="K623" s="28">
        <v>105</v>
      </c>
      <c r="L623" s="26">
        <v>54</v>
      </c>
    </row>
    <row r="624" spans="1:12" x14ac:dyDescent="0.25">
      <c r="A624" s="21">
        <v>44305</v>
      </c>
      <c r="C624" s="22" t="s">
        <v>406</v>
      </c>
      <c r="F624" s="25">
        <v>105000055</v>
      </c>
      <c r="G624" t="s">
        <v>1616</v>
      </c>
      <c r="H624" s="22" t="s">
        <v>101</v>
      </c>
      <c r="K624" s="28">
        <v>105</v>
      </c>
      <c r="L624" s="26">
        <v>55</v>
      </c>
    </row>
    <row r="625" spans="1:12" x14ac:dyDescent="0.25">
      <c r="A625" s="21">
        <v>44305</v>
      </c>
      <c r="C625" s="22" t="s">
        <v>406</v>
      </c>
      <c r="F625" s="25">
        <v>105000056</v>
      </c>
      <c r="G625" t="s">
        <v>1617</v>
      </c>
      <c r="H625" s="22" t="s">
        <v>101</v>
      </c>
      <c r="K625" s="28">
        <v>105</v>
      </c>
      <c r="L625" s="26">
        <v>56</v>
      </c>
    </row>
    <row r="626" spans="1:12" x14ac:dyDescent="0.25">
      <c r="A626" s="21">
        <v>44305</v>
      </c>
      <c r="C626" s="22" t="s">
        <v>406</v>
      </c>
      <c r="F626" s="25">
        <v>105000057</v>
      </c>
      <c r="G626" t="s">
        <v>1618</v>
      </c>
      <c r="H626" s="22" t="s">
        <v>101</v>
      </c>
      <c r="K626" s="28">
        <v>105</v>
      </c>
      <c r="L626" s="26">
        <v>57</v>
      </c>
    </row>
    <row r="627" spans="1:12" x14ac:dyDescent="0.25">
      <c r="A627" s="21">
        <v>44305</v>
      </c>
      <c r="C627" s="22" t="s">
        <v>406</v>
      </c>
      <c r="F627" s="25">
        <v>105000058</v>
      </c>
      <c r="G627" t="s">
        <v>1619</v>
      </c>
      <c r="H627" s="22" t="s">
        <v>101</v>
      </c>
      <c r="K627" s="28">
        <v>105</v>
      </c>
      <c r="L627" s="26">
        <v>58</v>
      </c>
    </row>
    <row r="628" spans="1:12" x14ac:dyDescent="0.25">
      <c r="A628" s="21">
        <v>44305</v>
      </c>
      <c r="C628" s="22" t="s">
        <v>406</v>
      </c>
      <c r="F628" s="25">
        <v>105000059</v>
      </c>
      <c r="G628" t="s">
        <v>1620</v>
      </c>
      <c r="H628" s="22" t="s">
        <v>101</v>
      </c>
      <c r="K628" s="28">
        <v>105</v>
      </c>
      <c r="L628" s="26">
        <v>59</v>
      </c>
    </row>
    <row r="629" spans="1:12" x14ac:dyDescent="0.25">
      <c r="A629" s="21">
        <v>44305</v>
      </c>
      <c r="C629" s="22" t="s">
        <v>406</v>
      </c>
      <c r="F629" s="25">
        <v>106000038</v>
      </c>
      <c r="G629" t="s">
        <v>1621</v>
      </c>
      <c r="H629" s="22" t="s">
        <v>139</v>
      </c>
      <c r="K629" s="28">
        <v>106</v>
      </c>
      <c r="L629" s="26">
        <v>38</v>
      </c>
    </row>
    <row r="630" spans="1:12" x14ac:dyDescent="0.25">
      <c r="A630" s="21">
        <v>44305</v>
      </c>
      <c r="C630" s="22" t="s">
        <v>406</v>
      </c>
      <c r="F630" s="25">
        <v>106000039</v>
      </c>
      <c r="G630" t="s">
        <v>1622</v>
      </c>
      <c r="H630" s="22" t="s">
        <v>101</v>
      </c>
      <c r="K630" s="28">
        <v>106</v>
      </c>
      <c r="L630" s="26">
        <v>39</v>
      </c>
    </row>
    <row r="631" spans="1:12" x14ac:dyDescent="0.25">
      <c r="A631" s="21">
        <v>44305</v>
      </c>
      <c r="C631" s="22" t="s">
        <v>406</v>
      </c>
      <c r="F631" s="25">
        <v>106000040</v>
      </c>
      <c r="G631" t="s">
        <v>1623</v>
      </c>
      <c r="H631" s="22" t="s">
        <v>101</v>
      </c>
      <c r="K631" s="28">
        <v>106</v>
      </c>
      <c r="L631" s="26">
        <v>40</v>
      </c>
    </row>
    <row r="632" spans="1:12" x14ac:dyDescent="0.25">
      <c r="A632" s="21">
        <v>44305</v>
      </c>
      <c r="C632" s="22" t="s">
        <v>406</v>
      </c>
      <c r="F632" s="25">
        <v>106000041</v>
      </c>
      <c r="G632" t="s">
        <v>1624</v>
      </c>
      <c r="H632" s="22" t="s">
        <v>101</v>
      </c>
      <c r="K632" s="28">
        <v>106</v>
      </c>
      <c r="L632" s="26">
        <v>41</v>
      </c>
    </row>
    <row r="633" spans="1:12" x14ac:dyDescent="0.25">
      <c r="A633" s="21">
        <v>44305</v>
      </c>
      <c r="C633" s="22" t="s">
        <v>406</v>
      </c>
      <c r="F633" s="25">
        <v>106000042</v>
      </c>
      <c r="G633" t="s">
        <v>1625</v>
      </c>
      <c r="H633" s="22" t="s">
        <v>101</v>
      </c>
      <c r="K633" s="28">
        <v>106</v>
      </c>
      <c r="L633" s="26">
        <v>42</v>
      </c>
    </row>
    <row r="634" spans="1:12" x14ac:dyDescent="0.25">
      <c r="A634" s="21">
        <v>44305</v>
      </c>
      <c r="C634" s="22" t="s">
        <v>406</v>
      </c>
      <c r="F634" s="25">
        <v>106000043</v>
      </c>
      <c r="G634" t="s">
        <v>1626</v>
      </c>
      <c r="H634" s="22" t="s">
        <v>101</v>
      </c>
      <c r="K634" s="28">
        <v>106</v>
      </c>
      <c r="L634" s="26">
        <v>43</v>
      </c>
    </row>
    <row r="635" spans="1:12" x14ac:dyDescent="0.25">
      <c r="A635" s="21">
        <v>44305</v>
      </c>
      <c r="C635" s="22" t="s">
        <v>406</v>
      </c>
      <c r="F635" s="25">
        <v>106000044</v>
      </c>
      <c r="G635" t="s">
        <v>1627</v>
      </c>
      <c r="H635" s="22" t="s">
        <v>101</v>
      </c>
      <c r="K635" s="28">
        <v>106</v>
      </c>
      <c r="L635" s="26">
        <v>44</v>
      </c>
    </row>
    <row r="636" spans="1:12" x14ac:dyDescent="0.25">
      <c r="A636" s="21">
        <v>44305</v>
      </c>
      <c r="C636" s="22" t="s">
        <v>406</v>
      </c>
      <c r="F636" s="25">
        <v>106000045</v>
      </c>
      <c r="G636" t="s">
        <v>1628</v>
      </c>
      <c r="H636" s="22" t="s">
        <v>101</v>
      </c>
      <c r="K636" s="28">
        <v>106</v>
      </c>
      <c r="L636" s="26">
        <v>45</v>
      </c>
    </row>
    <row r="637" spans="1:12" x14ac:dyDescent="0.25">
      <c r="A637" s="21">
        <v>44305</v>
      </c>
      <c r="C637" s="22" t="s">
        <v>406</v>
      </c>
      <c r="F637" s="25">
        <v>106000046</v>
      </c>
      <c r="G637" t="s">
        <v>1629</v>
      </c>
      <c r="H637" s="22" t="s">
        <v>101</v>
      </c>
      <c r="K637" s="28">
        <v>106</v>
      </c>
      <c r="L637" s="26">
        <v>46</v>
      </c>
    </row>
    <row r="638" spans="1:12" x14ac:dyDescent="0.25">
      <c r="A638" s="21">
        <v>44305</v>
      </c>
      <c r="C638" s="22" t="s">
        <v>406</v>
      </c>
      <c r="F638" s="25">
        <v>106000047</v>
      </c>
      <c r="G638" t="s">
        <v>1630</v>
      </c>
      <c r="H638" s="22" t="s">
        <v>101</v>
      </c>
      <c r="K638" s="28">
        <v>106</v>
      </c>
      <c r="L638" s="26">
        <v>47</v>
      </c>
    </row>
    <row r="639" spans="1:12" x14ac:dyDescent="0.25">
      <c r="A639" s="21">
        <v>44305</v>
      </c>
      <c r="C639" s="22" t="s">
        <v>406</v>
      </c>
      <c r="F639" s="25">
        <v>106000048</v>
      </c>
      <c r="G639" t="s">
        <v>1631</v>
      </c>
      <c r="H639" s="22" t="s">
        <v>101</v>
      </c>
      <c r="K639" s="28">
        <v>106</v>
      </c>
      <c r="L639" s="26">
        <v>48</v>
      </c>
    </row>
    <row r="640" spans="1:12" x14ac:dyDescent="0.25">
      <c r="A640" s="21">
        <v>44305</v>
      </c>
      <c r="C640" s="22" t="s">
        <v>406</v>
      </c>
      <c r="F640" s="25">
        <v>106000049</v>
      </c>
      <c r="G640" t="s">
        <v>1632</v>
      </c>
      <c r="H640" s="22" t="s">
        <v>101</v>
      </c>
      <c r="K640" s="28">
        <v>106</v>
      </c>
      <c r="L640" s="26">
        <v>49</v>
      </c>
    </row>
    <row r="641" spans="1:12" x14ac:dyDescent="0.25">
      <c r="A641" s="21">
        <v>44305</v>
      </c>
      <c r="C641" s="22" t="s">
        <v>406</v>
      </c>
      <c r="F641" s="25">
        <v>106000050</v>
      </c>
      <c r="G641" t="s">
        <v>1633</v>
      </c>
      <c r="H641" s="22" t="s">
        <v>101</v>
      </c>
      <c r="K641" s="28">
        <v>106</v>
      </c>
      <c r="L641" s="26">
        <v>50</v>
      </c>
    </row>
    <row r="642" spans="1:12" x14ac:dyDescent="0.25">
      <c r="A642" s="21">
        <v>44305</v>
      </c>
      <c r="C642" s="22" t="s">
        <v>406</v>
      </c>
      <c r="F642" s="25">
        <v>106000051</v>
      </c>
      <c r="G642" t="s">
        <v>1634</v>
      </c>
      <c r="H642" s="22" t="s">
        <v>139</v>
      </c>
      <c r="K642" s="28">
        <v>106</v>
      </c>
      <c r="L642" s="26">
        <v>51</v>
      </c>
    </row>
    <row r="643" spans="1:12" x14ac:dyDescent="0.25">
      <c r="A643" s="21">
        <v>44305</v>
      </c>
      <c r="C643" s="22" t="s">
        <v>406</v>
      </c>
      <c r="F643" s="25">
        <v>107000211</v>
      </c>
      <c r="G643" t="s">
        <v>1635</v>
      </c>
      <c r="H643" s="22" t="s">
        <v>91</v>
      </c>
      <c r="K643" s="28">
        <v>107</v>
      </c>
      <c r="L643" s="26">
        <v>211</v>
      </c>
    </row>
    <row r="644" spans="1:12" x14ac:dyDescent="0.25">
      <c r="A644" s="21">
        <v>44305</v>
      </c>
      <c r="C644" s="22" t="s">
        <v>406</v>
      </c>
      <c r="F644" s="25">
        <v>107000212</v>
      </c>
      <c r="G644" t="s">
        <v>1636</v>
      </c>
      <c r="H644" s="22" t="s">
        <v>91</v>
      </c>
      <c r="K644" s="28">
        <v>107</v>
      </c>
      <c r="L644" s="26">
        <v>212</v>
      </c>
    </row>
    <row r="645" spans="1:12" x14ac:dyDescent="0.25">
      <c r="A645" s="21">
        <v>44305</v>
      </c>
      <c r="C645" s="22" t="s">
        <v>406</v>
      </c>
      <c r="F645" s="25">
        <v>107000213</v>
      </c>
      <c r="G645" t="s">
        <v>1637</v>
      </c>
      <c r="H645" s="22" t="s">
        <v>101</v>
      </c>
      <c r="K645" s="28">
        <v>107</v>
      </c>
      <c r="L645" s="26">
        <v>213</v>
      </c>
    </row>
    <row r="646" spans="1:12" x14ac:dyDescent="0.25">
      <c r="A646" s="21">
        <v>44305</v>
      </c>
      <c r="C646" s="22" t="s">
        <v>406</v>
      </c>
      <c r="F646" s="25">
        <v>107000214</v>
      </c>
      <c r="G646" t="s">
        <v>1638</v>
      </c>
      <c r="H646" s="22" t="s">
        <v>101</v>
      </c>
      <c r="K646" s="28">
        <v>107</v>
      </c>
      <c r="L646" s="26">
        <v>214</v>
      </c>
    </row>
    <row r="647" spans="1:12" x14ac:dyDescent="0.25">
      <c r="A647" s="21">
        <v>44305</v>
      </c>
      <c r="C647" s="22" t="s">
        <v>406</v>
      </c>
      <c r="F647" s="25">
        <v>107000215</v>
      </c>
      <c r="G647" t="s">
        <v>1639</v>
      </c>
      <c r="H647" s="22" t="s">
        <v>91</v>
      </c>
      <c r="K647" s="28">
        <v>107</v>
      </c>
      <c r="L647" s="26">
        <v>215</v>
      </c>
    </row>
    <row r="648" spans="1:12" x14ac:dyDescent="0.25">
      <c r="A648" s="21">
        <v>44305</v>
      </c>
      <c r="C648" s="22" t="s">
        <v>406</v>
      </c>
      <c r="F648" s="25">
        <v>107000216</v>
      </c>
      <c r="G648" t="s">
        <v>1640</v>
      </c>
      <c r="H648" s="22" t="s">
        <v>101</v>
      </c>
      <c r="K648" s="28">
        <v>107</v>
      </c>
      <c r="L648" s="26">
        <v>216</v>
      </c>
    </row>
    <row r="649" spans="1:12" x14ac:dyDescent="0.25">
      <c r="A649" s="21">
        <v>44305</v>
      </c>
      <c r="C649" s="22" t="s">
        <v>406</v>
      </c>
      <c r="F649" s="25">
        <v>107000217</v>
      </c>
      <c r="G649" t="s">
        <v>1641</v>
      </c>
      <c r="H649" s="22" t="s">
        <v>101</v>
      </c>
      <c r="K649" s="28">
        <v>107</v>
      </c>
      <c r="L649" s="26">
        <v>217</v>
      </c>
    </row>
    <row r="650" spans="1:12" x14ac:dyDescent="0.25">
      <c r="A650" s="21">
        <v>44305</v>
      </c>
      <c r="C650" s="22" t="s">
        <v>406</v>
      </c>
      <c r="F650" s="25">
        <v>107000218</v>
      </c>
      <c r="G650" t="s">
        <v>1642</v>
      </c>
      <c r="H650" s="22" t="s">
        <v>101</v>
      </c>
      <c r="K650" s="28">
        <v>107</v>
      </c>
      <c r="L650" s="26">
        <v>218</v>
      </c>
    </row>
    <row r="651" spans="1:12" x14ac:dyDescent="0.25">
      <c r="A651" s="21">
        <v>44305</v>
      </c>
      <c r="C651" s="22" t="s">
        <v>406</v>
      </c>
      <c r="F651" s="25">
        <v>107000219</v>
      </c>
      <c r="G651" t="s">
        <v>1643</v>
      </c>
      <c r="H651" s="22" t="s">
        <v>101</v>
      </c>
      <c r="K651" s="28">
        <v>107</v>
      </c>
      <c r="L651" s="26">
        <v>219</v>
      </c>
    </row>
    <row r="652" spans="1:12" x14ac:dyDescent="0.25">
      <c r="A652" s="21">
        <v>44305</v>
      </c>
      <c r="C652" s="22" t="s">
        <v>406</v>
      </c>
      <c r="F652" s="25">
        <v>107000220</v>
      </c>
      <c r="G652" t="s">
        <v>1644</v>
      </c>
      <c r="H652" s="22" t="s">
        <v>101</v>
      </c>
      <c r="K652" s="28">
        <v>107</v>
      </c>
      <c r="L652" s="26">
        <v>220</v>
      </c>
    </row>
    <row r="653" spans="1:12" x14ac:dyDescent="0.25">
      <c r="A653" s="21">
        <v>44305</v>
      </c>
      <c r="C653" s="22" t="s">
        <v>406</v>
      </c>
      <c r="F653" s="25">
        <v>107000221</v>
      </c>
      <c r="G653" t="s">
        <v>1645</v>
      </c>
      <c r="H653" s="22" t="s">
        <v>101</v>
      </c>
      <c r="K653" s="28">
        <v>107</v>
      </c>
      <c r="L653" s="26">
        <v>221</v>
      </c>
    </row>
    <row r="654" spans="1:12" x14ac:dyDescent="0.25">
      <c r="A654" s="21">
        <v>44305</v>
      </c>
      <c r="C654" s="22" t="s">
        <v>406</v>
      </c>
      <c r="F654" s="25">
        <v>107000222</v>
      </c>
      <c r="G654" t="s">
        <v>1646</v>
      </c>
      <c r="H654" s="22" t="s">
        <v>101</v>
      </c>
      <c r="K654" s="28">
        <v>107</v>
      </c>
      <c r="L654" s="26">
        <v>222</v>
      </c>
    </row>
    <row r="655" spans="1:12" x14ac:dyDescent="0.25">
      <c r="A655" s="21">
        <v>44305</v>
      </c>
      <c r="C655" s="22" t="s">
        <v>406</v>
      </c>
      <c r="F655" s="25">
        <v>107000223</v>
      </c>
      <c r="G655" t="s">
        <v>1647</v>
      </c>
      <c r="H655" s="22" t="s">
        <v>101</v>
      </c>
      <c r="K655" s="28">
        <v>107</v>
      </c>
      <c r="L655" s="26">
        <v>223</v>
      </c>
    </row>
    <row r="656" spans="1:12" x14ac:dyDescent="0.25">
      <c r="A656" s="21">
        <v>44305</v>
      </c>
      <c r="C656" s="22" t="s">
        <v>406</v>
      </c>
      <c r="F656" s="25">
        <v>107000224</v>
      </c>
      <c r="G656" t="s">
        <v>1648</v>
      </c>
      <c r="H656" s="22" t="s">
        <v>162</v>
      </c>
      <c r="K656" s="28">
        <v>107</v>
      </c>
      <c r="L656" s="26">
        <v>224</v>
      </c>
    </row>
    <row r="657" spans="1:12" x14ac:dyDescent="0.25">
      <c r="A657" s="21">
        <v>44305</v>
      </c>
      <c r="C657" s="22" t="s">
        <v>406</v>
      </c>
      <c r="F657" s="25">
        <v>107000225</v>
      </c>
      <c r="G657" t="s">
        <v>1649</v>
      </c>
      <c r="H657" s="22" t="s">
        <v>101</v>
      </c>
      <c r="K657" s="28">
        <v>107</v>
      </c>
      <c r="L657" s="26">
        <v>225</v>
      </c>
    </row>
    <row r="658" spans="1:12" x14ac:dyDescent="0.25">
      <c r="A658" s="21">
        <v>44305</v>
      </c>
      <c r="C658" s="22" t="s">
        <v>406</v>
      </c>
      <c r="F658" s="25">
        <v>107000226</v>
      </c>
      <c r="G658" t="s">
        <v>1650</v>
      </c>
      <c r="H658" s="22" t="s">
        <v>101</v>
      </c>
      <c r="K658" s="28">
        <v>107</v>
      </c>
      <c r="L658" s="26">
        <v>226</v>
      </c>
    </row>
    <row r="659" spans="1:12" x14ac:dyDescent="0.25">
      <c r="A659" s="21">
        <v>44305</v>
      </c>
      <c r="C659" s="22" t="s">
        <v>406</v>
      </c>
      <c r="F659" s="25">
        <v>107000227</v>
      </c>
      <c r="G659" t="s">
        <v>1651</v>
      </c>
      <c r="H659" s="22" t="s">
        <v>91</v>
      </c>
      <c r="K659" s="28">
        <v>107</v>
      </c>
      <c r="L659" s="26">
        <v>227</v>
      </c>
    </row>
    <row r="660" spans="1:12" x14ac:dyDescent="0.25">
      <c r="A660" s="21">
        <v>44305</v>
      </c>
      <c r="C660" s="22" t="s">
        <v>406</v>
      </c>
      <c r="F660" s="25">
        <v>107000228</v>
      </c>
      <c r="G660" t="s">
        <v>1652</v>
      </c>
      <c r="H660" s="22" t="s">
        <v>101</v>
      </c>
      <c r="K660" s="28">
        <v>107</v>
      </c>
      <c r="L660" s="26">
        <v>228</v>
      </c>
    </row>
    <row r="661" spans="1:12" x14ac:dyDescent="0.25">
      <c r="A661" s="21">
        <v>44305</v>
      </c>
      <c r="C661" s="22" t="s">
        <v>406</v>
      </c>
      <c r="F661" s="25">
        <v>107000229</v>
      </c>
      <c r="G661" t="s">
        <v>1653</v>
      </c>
      <c r="H661" s="22" t="s">
        <v>101</v>
      </c>
      <c r="K661" s="28">
        <v>107</v>
      </c>
      <c r="L661" s="26">
        <v>229</v>
      </c>
    </row>
    <row r="662" spans="1:12" x14ac:dyDescent="0.25">
      <c r="A662" s="21">
        <v>44305</v>
      </c>
      <c r="C662" s="22" t="s">
        <v>406</v>
      </c>
      <c r="F662" s="25">
        <v>107000230</v>
      </c>
      <c r="G662" t="s">
        <v>1654</v>
      </c>
      <c r="H662" s="22" t="s">
        <v>101</v>
      </c>
      <c r="K662" s="28">
        <v>107</v>
      </c>
      <c r="L662" s="26">
        <v>230</v>
      </c>
    </row>
    <row r="663" spans="1:12" x14ac:dyDescent="0.25">
      <c r="A663" s="21">
        <v>44305</v>
      </c>
      <c r="C663" s="22" t="s">
        <v>406</v>
      </c>
      <c r="F663" s="25">
        <v>107000231</v>
      </c>
      <c r="G663" t="s">
        <v>1655</v>
      </c>
      <c r="H663" s="22" t="s">
        <v>101</v>
      </c>
      <c r="K663" s="28">
        <v>107</v>
      </c>
      <c r="L663" s="26">
        <v>231</v>
      </c>
    </row>
    <row r="664" spans="1:12" x14ac:dyDescent="0.25">
      <c r="A664" s="21">
        <v>44305</v>
      </c>
      <c r="C664" s="22" t="s">
        <v>406</v>
      </c>
      <c r="F664" s="25">
        <v>107000232</v>
      </c>
      <c r="G664" t="s">
        <v>1656</v>
      </c>
      <c r="H664" s="22" t="s">
        <v>101</v>
      </c>
      <c r="K664" s="28">
        <v>107</v>
      </c>
      <c r="L664" s="26">
        <v>232</v>
      </c>
    </row>
    <row r="665" spans="1:12" x14ac:dyDescent="0.25">
      <c r="A665" s="21">
        <v>44305</v>
      </c>
      <c r="C665" s="22" t="s">
        <v>406</v>
      </c>
      <c r="F665" s="25">
        <v>107000233</v>
      </c>
      <c r="G665" t="s">
        <v>1657</v>
      </c>
      <c r="H665" s="22" t="s">
        <v>91</v>
      </c>
      <c r="K665" s="28">
        <v>107</v>
      </c>
      <c r="L665" s="26">
        <v>233</v>
      </c>
    </row>
    <row r="666" spans="1:12" x14ac:dyDescent="0.25">
      <c r="A666" s="21">
        <v>44305</v>
      </c>
      <c r="C666" s="22" t="s">
        <v>406</v>
      </c>
      <c r="F666" s="25">
        <v>107000234</v>
      </c>
      <c r="G666" t="s">
        <v>1658</v>
      </c>
      <c r="H666" s="22" t="s">
        <v>91</v>
      </c>
      <c r="K666" s="28">
        <v>107</v>
      </c>
      <c r="L666" s="26">
        <v>234</v>
      </c>
    </row>
    <row r="667" spans="1:12" x14ac:dyDescent="0.25">
      <c r="A667" s="21">
        <v>44305</v>
      </c>
      <c r="C667" s="22" t="s">
        <v>406</v>
      </c>
      <c r="F667" s="25">
        <v>107000235</v>
      </c>
      <c r="G667" t="s">
        <v>1659</v>
      </c>
      <c r="H667" s="22" t="s">
        <v>101</v>
      </c>
      <c r="K667" s="28">
        <v>107</v>
      </c>
      <c r="L667" s="26">
        <v>235</v>
      </c>
    </row>
    <row r="668" spans="1:12" x14ac:dyDescent="0.25">
      <c r="A668" s="21">
        <v>44305</v>
      </c>
      <c r="C668" s="22" t="s">
        <v>406</v>
      </c>
      <c r="F668" s="25">
        <v>107000236</v>
      </c>
      <c r="G668" t="s">
        <v>1660</v>
      </c>
      <c r="H668" s="22" t="s">
        <v>101</v>
      </c>
      <c r="K668" s="28">
        <v>107</v>
      </c>
      <c r="L668" s="26">
        <v>236</v>
      </c>
    </row>
    <row r="669" spans="1:12" x14ac:dyDescent="0.25">
      <c r="A669" s="21">
        <v>44305</v>
      </c>
      <c r="C669" s="22" t="s">
        <v>391</v>
      </c>
      <c r="F669" s="25">
        <v>101000009</v>
      </c>
      <c r="G669" t="s">
        <v>1661</v>
      </c>
      <c r="H669" s="22" t="s">
        <v>101</v>
      </c>
      <c r="K669" s="28">
        <v>101</v>
      </c>
      <c r="L669" s="26">
        <v>9</v>
      </c>
    </row>
    <row r="670" spans="1:12" x14ac:dyDescent="0.25">
      <c r="A670" s="21">
        <v>44308</v>
      </c>
      <c r="C670" s="22" t="s">
        <v>391</v>
      </c>
      <c r="F670" s="25">
        <v>110000028</v>
      </c>
      <c r="G670" t="s">
        <v>1662</v>
      </c>
      <c r="H670" s="22" t="s">
        <v>91</v>
      </c>
      <c r="K670" s="28">
        <v>110</v>
      </c>
      <c r="L670" s="26">
        <v>28</v>
      </c>
    </row>
    <row r="671" spans="1:12" x14ac:dyDescent="0.25">
      <c r="A671" s="21">
        <v>44308</v>
      </c>
      <c r="C671" s="22" t="s">
        <v>391</v>
      </c>
      <c r="F671" s="25">
        <v>106000052</v>
      </c>
      <c r="G671" t="s">
        <v>1663</v>
      </c>
      <c r="H671" s="22" t="s">
        <v>101</v>
      </c>
      <c r="K671" s="28">
        <v>106</v>
      </c>
      <c r="L671" s="26">
        <v>52</v>
      </c>
    </row>
    <row r="672" spans="1:12" x14ac:dyDescent="0.25">
      <c r="A672" s="21">
        <v>44308</v>
      </c>
      <c r="C672" s="22" t="s">
        <v>391</v>
      </c>
      <c r="F672" s="25">
        <v>106000053</v>
      </c>
      <c r="G672" t="s">
        <v>1664</v>
      </c>
      <c r="H672" s="22" t="s">
        <v>101</v>
      </c>
      <c r="K672" s="28">
        <v>106</v>
      </c>
      <c r="L672" s="26">
        <v>53</v>
      </c>
    </row>
    <row r="673" spans="1:12" x14ac:dyDescent="0.25">
      <c r="A673" s="21">
        <v>44308</v>
      </c>
      <c r="C673" s="22" t="s">
        <v>391</v>
      </c>
      <c r="F673" s="25">
        <v>104000004</v>
      </c>
      <c r="G673" t="s">
        <v>1665</v>
      </c>
      <c r="H673" s="22" t="s">
        <v>101</v>
      </c>
      <c r="K673" s="28">
        <v>104</v>
      </c>
      <c r="L673" s="26">
        <v>4</v>
      </c>
    </row>
    <row r="674" spans="1:12" x14ac:dyDescent="0.25">
      <c r="A674" s="21">
        <v>44308</v>
      </c>
      <c r="C674" s="22" t="s">
        <v>391</v>
      </c>
      <c r="F674" s="25">
        <v>105000060</v>
      </c>
      <c r="G674" t="s">
        <v>1666</v>
      </c>
      <c r="H674" s="22" t="s">
        <v>101</v>
      </c>
      <c r="K674" s="28">
        <v>105</v>
      </c>
      <c r="L674" s="26">
        <v>60</v>
      </c>
    </row>
    <row r="675" spans="1:12" x14ac:dyDescent="0.25">
      <c r="A675" s="21">
        <v>44308</v>
      </c>
      <c r="C675" s="22" t="s">
        <v>391</v>
      </c>
      <c r="F675" s="25">
        <v>105000061</v>
      </c>
      <c r="G675" t="s">
        <v>1667</v>
      </c>
      <c r="H675" s="22" t="s">
        <v>101</v>
      </c>
      <c r="K675" s="28">
        <v>105</v>
      </c>
      <c r="L675" s="26">
        <v>61</v>
      </c>
    </row>
    <row r="676" spans="1:12" x14ac:dyDescent="0.25">
      <c r="A676" s="21">
        <v>44308</v>
      </c>
      <c r="C676" s="22" t="s">
        <v>391</v>
      </c>
      <c r="F676" s="25">
        <v>105000062</v>
      </c>
      <c r="G676" t="s">
        <v>1668</v>
      </c>
      <c r="H676" s="22" t="s">
        <v>101</v>
      </c>
      <c r="K676" s="28">
        <v>105</v>
      </c>
      <c r="L676" s="26">
        <v>62</v>
      </c>
    </row>
    <row r="677" spans="1:12" x14ac:dyDescent="0.25">
      <c r="A677" s="21">
        <v>44308</v>
      </c>
      <c r="C677" s="22" t="s">
        <v>391</v>
      </c>
      <c r="F677" s="25">
        <v>106000054</v>
      </c>
      <c r="G677" t="s">
        <v>1669</v>
      </c>
      <c r="H677" s="22" t="s">
        <v>27</v>
      </c>
      <c r="K677" s="28">
        <v>106</v>
      </c>
      <c r="L677" s="26">
        <v>54</v>
      </c>
    </row>
    <row r="678" spans="1:12" x14ac:dyDescent="0.25">
      <c r="A678" s="21">
        <v>44308</v>
      </c>
      <c r="C678" s="22" t="s">
        <v>391</v>
      </c>
      <c r="F678" s="25">
        <v>211000002</v>
      </c>
      <c r="G678" t="s">
        <v>1670</v>
      </c>
      <c r="H678" s="22" t="s">
        <v>91</v>
      </c>
      <c r="K678" s="28">
        <v>211</v>
      </c>
      <c r="L678" s="26">
        <v>2</v>
      </c>
    </row>
    <row r="679" spans="1:12" x14ac:dyDescent="0.25">
      <c r="A679" s="21">
        <v>44308</v>
      </c>
      <c r="C679" s="22" t="s">
        <v>391</v>
      </c>
      <c r="F679" s="25">
        <v>210000013</v>
      </c>
      <c r="G679" t="s">
        <v>1671</v>
      </c>
      <c r="H679" s="22" t="s">
        <v>91</v>
      </c>
      <c r="K679" s="28">
        <v>210</v>
      </c>
      <c r="L679" s="26">
        <v>13</v>
      </c>
    </row>
    <row r="680" spans="1:12" x14ac:dyDescent="0.25">
      <c r="A680" s="21">
        <v>44308</v>
      </c>
      <c r="C680" s="22" t="s">
        <v>391</v>
      </c>
      <c r="F680" s="25">
        <v>210000014</v>
      </c>
      <c r="G680" t="s">
        <v>1672</v>
      </c>
      <c r="H680" s="22" t="s">
        <v>91</v>
      </c>
      <c r="K680" s="28">
        <v>210</v>
      </c>
      <c r="L680" s="26">
        <v>14</v>
      </c>
    </row>
    <row r="681" spans="1:12" x14ac:dyDescent="0.25">
      <c r="A681" s="21">
        <v>44308</v>
      </c>
      <c r="C681" s="22" t="s">
        <v>391</v>
      </c>
      <c r="F681" s="25">
        <v>210000015</v>
      </c>
      <c r="G681" t="s">
        <v>1673</v>
      </c>
      <c r="H681" s="22" t="s">
        <v>91</v>
      </c>
      <c r="K681" s="28">
        <v>210</v>
      </c>
      <c r="L681" s="26">
        <v>15</v>
      </c>
    </row>
    <row r="682" spans="1:12" x14ac:dyDescent="0.25">
      <c r="A682" s="21">
        <v>44308</v>
      </c>
      <c r="C682" s="22" t="s">
        <v>391</v>
      </c>
      <c r="F682" s="25">
        <v>210000016</v>
      </c>
      <c r="G682" t="s">
        <v>1674</v>
      </c>
      <c r="H682" s="22" t="s">
        <v>101</v>
      </c>
      <c r="K682" s="28">
        <v>210</v>
      </c>
      <c r="L682" s="26">
        <v>16</v>
      </c>
    </row>
    <row r="683" spans="1:12" x14ac:dyDescent="0.25">
      <c r="A683" s="21">
        <v>44308</v>
      </c>
      <c r="C683" s="22" t="s">
        <v>391</v>
      </c>
      <c r="F683" s="25">
        <v>212000017</v>
      </c>
      <c r="G683" t="s">
        <v>1675</v>
      </c>
      <c r="H683" s="22" t="s">
        <v>91</v>
      </c>
      <c r="K683" s="28">
        <v>212</v>
      </c>
      <c r="L683" s="26">
        <v>17</v>
      </c>
    </row>
    <row r="684" spans="1:12" x14ac:dyDescent="0.25">
      <c r="A684" s="21">
        <v>44308</v>
      </c>
      <c r="C684" s="22" t="s">
        <v>407</v>
      </c>
      <c r="F684" s="25">
        <v>109000013</v>
      </c>
      <c r="G684" t="s">
        <v>1676</v>
      </c>
      <c r="H684" s="22" t="s">
        <v>101</v>
      </c>
      <c r="K684" s="28">
        <v>109</v>
      </c>
      <c r="L684" s="26">
        <v>13</v>
      </c>
    </row>
    <row r="685" spans="1:12" x14ac:dyDescent="0.25">
      <c r="A685" s="21">
        <v>44308</v>
      </c>
      <c r="C685" s="22" t="s">
        <v>407</v>
      </c>
      <c r="F685" s="25">
        <v>109000014</v>
      </c>
      <c r="G685" t="s">
        <v>1677</v>
      </c>
      <c r="H685" s="22" t="s">
        <v>101</v>
      </c>
      <c r="K685" s="28">
        <v>109</v>
      </c>
      <c r="L685" s="26">
        <v>14</v>
      </c>
    </row>
    <row r="686" spans="1:12" x14ac:dyDescent="0.25">
      <c r="A686" s="21">
        <v>44308</v>
      </c>
      <c r="C686" s="22" t="s">
        <v>407</v>
      </c>
      <c r="F686" s="25">
        <v>109000015</v>
      </c>
      <c r="G686" t="s">
        <v>1678</v>
      </c>
      <c r="H686" s="22" t="s">
        <v>101</v>
      </c>
      <c r="K686" s="28">
        <v>109</v>
      </c>
      <c r="L686" s="26">
        <v>15</v>
      </c>
    </row>
    <row r="687" spans="1:12" x14ac:dyDescent="0.25">
      <c r="A687" s="21">
        <v>44308</v>
      </c>
      <c r="C687" s="22" t="s">
        <v>407</v>
      </c>
      <c r="F687" s="25">
        <v>109000016</v>
      </c>
      <c r="G687" t="s">
        <v>1679</v>
      </c>
      <c r="H687" s="22" t="s">
        <v>101</v>
      </c>
      <c r="K687" s="28">
        <v>109</v>
      </c>
      <c r="L687" s="26">
        <v>16</v>
      </c>
    </row>
    <row r="688" spans="1:12" x14ac:dyDescent="0.25">
      <c r="A688" s="21">
        <v>44308</v>
      </c>
      <c r="C688" s="22" t="s">
        <v>407</v>
      </c>
      <c r="F688" s="25">
        <v>109000017</v>
      </c>
      <c r="G688" t="s">
        <v>1680</v>
      </c>
      <c r="H688" s="22" t="s">
        <v>101</v>
      </c>
      <c r="K688" s="28">
        <v>109</v>
      </c>
      <c r="L688" s="26">
        <v>17</v>
      </c>
    </row>
    <row r="689" spans="1:12" x14ac:dyDescent="0.25">
      <c r="A689" s="21">
        <v>44308</v>
      </c>
      <c r="C689" s="22" t="s">
        <v>407</v>
      </c>
      <c r="F689" s="25">
        <v>109000018</v>
      </c>
      <c r="G689" t="s">
        <v>1681</v>
      </c>
      <c r="H689" s="22" t="s">
        <v>220</v>
      </c>
      <c r="K689" s="28">
        <v>109</v>
      </c>
      <c r="L689" s="26">
        <v>18</v>
      </c>
    </row>
    <row r="690" spans="1:12" x14ac:dyDescent="0.25">
      <c r="A690" s="21">
        <v>44308</v>
      </c>
      <c r="C690" s="22" t="s">
        <v>407</v>
      </c>
      <c r="F690" s="25">
        <v>109000019</v>
      </c>
      <c r="G690" t="s">
        <v>1682</v>
      </c>
      <c r="H690" s="22" t="s">
        <v>101</v>
      </c>
      <c r="K690" s="28">
        <v>109</v>
      </c>
      <c r="L690" s="26">
        <v>19</v>
      </c>
    </row>
    <row r="691" spans="1:12" x14ac:dyDescent="0.25">
      <c r="A691" s="21">
        <v>44308</v>
      </c>
      <c r="C691" s="22" t="s">
        <v>407</v>
      </c>
      <c r="F691" s="25">
        <v>109000020</v>
      </c>
      <c r="G691" t="s">
        <v>1683</v>
      </c>
      <c r="H691" s="22" t="s">
        <v>101</v>
      </c>
      <c r="K691" s="28">
        <v>109</v>
      </c>
      <c r="L691" s="26">
        <v>20</v>
      </c>
    </row>
    <row r="692" spans="1:12" x14ac:dyDescent="0.25">
      <c r="A692" s="21">
        <v>44308</v>
      </c>
      <c r="C692" s="22" t="s">
        <v>407</v>
      </c>
      <c r="F692" s="25">
        <v>109000021</v>
      </c>
      <c r="G692" t="s">
        <v>1684</v>
      </c>
      <c r="H692" s="22" t="s">
        <v>101</v>
      </c>
      <c r="K692" s="28">
        <v>109</v>
      </c>
      <c r="L692" s="26">
        <v>21</v>
      </c>
    </row>
    <row r="693" spans="1:12" x14ac:dyDescent="0.25">
      <c r="A693" s="21">
        <v>44308</v>
      </c>
      <c r="C693" s="22" t="s">
        <v>407</v>
      </c>
      <c r="F693" s="25">
        <v>109000022</v>
      </c>
      <c r="G693" t="s">
        <v>1685</v>
      </c>
      <c r="H693" s="22" t="s">
        <v>220</v>
      </c>
      <c r="K693" s="28">
        <v>109</v>
      </c>
      <c r="L693" s="26">
        <v>22</v>
      </c>
    </row>
    <row r="694" spans="1:12" x14ac:dyDescent="0.25">
      <c r="A694" s="21">
        <v>44308</v>
      </c>
      <c r="C694" s="22" t="s">
        <v>407</v>
      </c>
      <c r="F694" s="25">
        <v>109000023</v>
      </c>
      <c r="G694" t="s">
        <v>1686</v>
      </c>
      <c r="H694" s="22" t="s">
        <v>101</v>
      </c>
      <c r="K694" s="28">
        <v>109</v>
      </c>
      <c r="L694" s="26">
        <v>23</v>
      </c>
    </row>
    <row r="695" spans="1:12" x14ac:dyDescent="0.25">
      <c r="A695" s="21">
        <v>44309</v>
      </c>
      <c r="C695" s="22" t="s">
        <v>391</v>
      </c>
      <c r="F695" s="25">
        <v>105000063</v>
      </c>
      <c r="G695" t="s">
        <v>1687</v>
      </c>
      <c r="H695" s="22" t="s">
        <v>101</v>
      </c>
      <c r="K695" s="28">
        <v>105</v>
      </c>
      <c r="L695" s="26">
        <v>63</v>
      </c>
    </row>
    <row r="696" spans="1:12" x14ac:dyDescent="0.25">
      <c r="A696" s="21">
        <v>44309</v>
      </c>
      <c r="C696" s="22" t="s">
        <v>391</v>
      </c>
      <c r="F696" s="25">
        <v>105000064</v>
      </c>
      <c r="G696" t="s">
        <v>1688</v>
      </c>
      <c r="H696" s="22" t="s">
        <v>201</v>
      </c>
      <c r="K696" s="28">
        <v>105</v>
      </c>
      <c r="L696" s="26">
        <v>64</v>
      </c>
    </row>
    <row r="697" spans="1:12" x14ac:dyDescent="0.25">
      <c r="A697" s="21">
        <v>44309</v>
      </c>
      <c r="C697" s="22" t="s">
        <v>391</v>
      </c>
      <c r="F697" s="25">
        <v>105000065</v>
      </c>
      <c r="G697" t="s">
        <v>1689</v>
      </c>
      <c r="H697" s="22" t="s">
        <v>201</v>
      </c>
      <c r="K697" s="28">
        <v>105</v>
      </c>
      <c r="L697" s="26">
        <v>65</v>
      </c>
    </row>
    <row r="698" spans="1:12" x14ac:dyDescent="0.25">
      <c r="A698" s="21">
        <v>44313</v>
      </c>
      <c r="C698" s="22" t="s">
        <v>391</v>
      </c>
      <c r="F698" s="25">
        <v>102000013</v>
      </c>
      <c r="G698" t="s">
        <v>1690</v>
      </c>
      <c r="H698" s="22" t="s">
        <v>101</v>
      </c>
      <c r="K698" s="28">
        <v>102</v>
      </c>
      <c r="L698" s="26">
        <v>13</v>
      </c>
    </row>
    <row r="699" spans="1:12" x14ac:dyDescent="0.25">
      <c r="A699" s="21">
        <v>44313</v>
      </c>
      <c r="C699" s="22" t="s">
        <v>391</v>
      </c>
      <c r="F699" s="25">
        <v>107000237</v>
      </c>
      <c r="G699" t="s">
        <v>1691</v>
      </c>
      <c r="H699" s="22" t="s">
        <v>101</v>
      </c>
      <c r="K699" s="28">
        <v>107</v>
      </c>
      <c r="L699" s="26">
        <v>237</v>
      </c>
    </row>
    <row r="700" spans="1:12" x14ac:dyDescent="0.25">
      <c r="A700" s="21">
        <v>44313</v>
      </c>
      <c r="C700" s="22" t="s">
        <v>391</v>
      </c>
      <c r="F700" s="25">
        <v>107000238</v>
      </c>
      <c r="G700" t="s">
        <v>1692</v>
      </c>
      <c r="H700" s="22" t="s">
        <v>101</v>
      </c>
      <c r="K700" s="28">
        <v>107</v>
      </c>
      <c r="L700" s="26">
        <v>238</v>
      </c>
    </row>
    <row r="701" spans="1:12" x14ac:dyDescent="0.25">
      <c r="A701" s="21">
        <v>44313</v>
      </c>
      <c r="C701" s="22" t="s">
        <v>391</v>
      </c>
      <c r="F701" s="25">
        <v>107000239</v>
      </c>
      <c r="G701" t="s">
        <v>1693</v>
      </c>
      <c r="H701" s="22" t="s">
        <v>101</v>
      </c>
      <c r="K701" s="28">
        <v>107</v>
      </c>
      <c r="L701" s="26">
        <v>239</v>
      </c>
    </row>
    <row r="702" spans="1:12" x14ac:dyDescent="0.25">
      <c r="A702" s="21">
        <v>44313</v>
      </c>
      <c r="C702" s="22" t="s">
        <v>391</v>
      </c>
      <c r="F702" s="25">
        <v>107000240</v>
      </c>
      <c r="G702" t="s">
        <v>1694</v>
      </c>
      <c r="H702" s="22" t="s">
        <v>101</v>
      </c>
      <c r="K702" s="28">
        <v>107</v>
      </c>
      <c r="L702" s="26">
        <v>240</v>
      </c>
    </row>
    <row r="703" spans="1:12" x14ac:dyDescent="0.25">
      <c r="A703" s="21">
        <v>44315</v>
      </c>
      <c r="C703" s="22" t="s">
        <v>393</v>
      </c>
      <c r="F703" s="25">
        <v>107000241</v>
      </c>
      <c r="G703" t="s">
        <v>1695</v>
      </c>
      <c r="H703" s="22" t="s">
        <v>101</v>
      </c>
      <c r="K703" s="28">
        <v>107</v>
      </c>
      <c r="L703" s="26">
        <v>241</v>
      </c>
    </row>
    <row r="704" spans="1:12" x14ac:dyDescent="0.25">
      <c r="A704" s="21">
        <v>44320</v>
      </c>
      <c r="C704" s="22" t="s">
        <v>393</v>
      </c>
      <c r="F704" s="25">
        <v>107000242</v>
      </c>
      <c r="G704" t="s">
        <v>1696</v>
      </c>
      <c r="H704" s="22" t="s">
        <v>101</v>
      </c>
      <c r="K704" s="28">
        <v>107</v>
      </c>
      <c r="L704" s="26">
        <v>242</v>
      </c>
    </row>
    <row r="705" spans="1:12" x14ac:dyDescent="0.25">
      <c r="A705" s="21">
        <v>44320</v>
      </c>
      <c r="C705" s="22" t="s">
        <v>393</v>
      </c>
      <c r="F705" s="25">
        <v>107000243</v>
      </c>
      <c r="G705" t="s">
        <v>1697</v>
      </c>
      <c r="H705" s="22" t="s">
        <v>101</v>
      </c>
      <c r="K705" s="28">
        <v>107</v>
      </c>
      <c r="L705" s="26">
        <v>243</v>
      </c>
    </row>
    <row r="706" spans="1:12" x14ac:dyDescent="0.25">
      <c r="A706" s="21">
        <v>44320</v>
      </c>
      <c r="C706" s="22" t="s">
        <v>391</v>
      </c>
      <c r="F706" s="25">
        <v>200000029</v>
      </c>
      <c r="G706" t="s">
        <v>1698</v>
      </c>
      <c r="H706" s="22" t="s">
        <v>91</v>
      </c>
      <c r="K706" s="28">
        <v>200</v>
      </c>
      <c r="L706" s="26">
        <v>29</v>
      </c>
    </row>
    <row r="707" spans="1:12" x14ac:dyDescent="0.25">
      <c r="A707" s="21">
        <v>44320</v>
      </c>
      <c r="C707" s="22" t="s">
        <v>393</v>
      </c>
      <c r="F707" s="25">
        <v>105000066</v>
      </c>
      <c r="G707" t="s">
        <v>1699</v>
      </c>
      <c r="H707" s="22" t="s">
        <v>201</v>
      </c>
      <c r="K707" s="28">
        <v>105</v>
      </c>
      <c r="L707" s="26">
        <v>66</v>
      </c>
    </row>
    <row r="708" spans="1:12" x14ac:dyDescent="0.25">
      <c r="A708" s="21">
        <v>44320</v>
      </c>
      <c r="C708" s="22" t="s">
        <v>393</v>
      </c>
      <c r="F708" s="25">
        <v>107000244</v>
      </c>
      <c r="G708" t="s">
        <v>1700</v>
      </c>
      <c r="H708" s="22" t="s">
        <v>101</v>
      </c>
      <c r="K708" s="28">
        <v>107</v>
      </c>
      <c r="L708" s="26">
        <v>244</v>
      </c>
    </row>
    <row r="709" spans="1:12" x14ac:dyDescent="0.25">
      <c r="F709" s="25">
        <v>107000245</v>
      </c>
      <c r="G709" t="s">
        <v>1701</v>
      </c>
      <c r="H709" s="22" t="s">
        <v>101</v>
      </c>
      <c r="K709" s="28">
        <v>107</v>
      </c>
      <c r="L709" s="26">
        <v>245</v>
      </c>
    </row>
    <row r="710" spans="1:12" x14ac:dyDescent="0.25">
      <c r="F710" s="25">
        <v>107000246</v>
      </c>
      <c r="G710" t="s">
        <v>1702</v>
      </c>
      <c r="H710" s="22" t="s">
        <v>101</v>
      </c>
      <c r="K710" s="28">
        <v>107</v>
      </c>
      <c r="L710" s="26">
        <v>246</v>
      </c>
    </row>
    <row r="711" spans="1:12" x14ac:dyDescent="0.25">
      <c r="F711" s="25">
        <v>108000015</v>
      </c>
      <c r="G711" t="s">
        <v>1703</v>
      </c>
      <c r="H711" s="22" t="s">
        <v>222</v>
      </c>
      <c r="K711" s="28">
        <v>108</v>
      </c>
      <c r="L711" s="26">
        <v>15</v>
      </c>
    </row>
    <row r="712" spans="1:12" x14ac:dyDescent="0.25">
      <c r="F712" s="25">
        <v>108000016</v>
      </c>
      <c r="G712" t="s">
        <v>1704</v>
      </c>
      <c r="H712" s="22" t="s">
        <v>222</v>
      </c>
      <c r="K712" s="28">
        <v>108</v>
      </c>
      <c r="L712" s="26">
        <v>16</v>
      </c>
    </row>
    <row r="713" spans="1:12" x14ac:dyDescent="0.25">
      <c r="A713" s="21">
        <v>44505</v>
      </c>
      <c r="C713" s="22" t="s">
        <v>407</v>
      </c>
      <c r="F713" s="25">
        <v>109000024</v>
      </c>
      <c r="G713" t="s">
        <v>1705</v>
      </c>
      <c r="H713" s="22" t="s">
        <v>101</v>
      </c>
      <c r="K713" s="28">
        <v>109</v>
      </c>
      <c r="L713" s="26">
        <v>24</v>
      </c>
    </row>
    <row r="714" spans="1:12" x14ac:dyDescent="0.25">
      <c r="A714" s="21">
        <v>44505</v>
      </c>
      <c r="C714" s="22" t="s">
        <v>407</v>
      </c>
      <c r="F714" s="25">
        <v>109000025</v>
      </c>
      <c r="G714" t="s">
        <v>1706</v>
      </c>
      <c r="H714" s="22" t="s">
        <v>101</v>
      </c>
      <c r="K714" s="28">
        <v>109</v>
      </c>
      <c r="L714" s="26">
        <v>25</v>
      </c>
    </row>
    <row r="715" spans="1:12" x14ac:dyDescent="0.25">
      <c r="A715" s="21">
        <v>44505</v>
      </c>
      <c r="C715" s="22" t="s">
        <v>407</v>
      </c>
      <c r="F715" s="25">
        <v>109000026</v>
      </c>
      <c r="G715" t="s">
        <v>1707</v>
      </c>
      <c r="H715" s="22" t="s">
        <v>101</v>
      </c>
      <c r="K715" s="28">
        <v>109</v>
      </c>
      <c r="L715" s="26">
        <v>26</v>
      </c>
    </row>
    <row r="716" spans="1:12" x14ac:dyDescent="0.25">
      <c r="A716" s="21">
        <v>44505</v>
      </c>
      <c r="C716" s="22" t="s">
        <v>407</v>
      </c>
      <c r="F716" s="25">
        <v>109000027</v>
      </c>
      <c r="G716" t="s">
        <v>1708</v>
      </c>
      <c r="H716" s="22" t="s">
        <v>101</v>
      </c>
      <c r="K716" s="28">
        <v>109</v>
      </c>
      <c r="L716" s="26">
        <v>27</v>
      </c>
    </row>
    <row r="717" spans="1:12" x14ac:dyDescent="0.25">
      <c r="A717" s="21">
        <v>44505</v>
      </c>
      <c r="C717" s="22" t="s">
        <v>407</v>
      </c>
      <c r="F717" s="25">
        <v>109000028</v>
      </c>
      <c r="G717" t="s">
        <v>1709</v>
      </c>
      <c r="H717" s="22" t="s">
        <v>91</v>
      </c>
      <c r="K717" s="28">
        <v>109</v>
      </c>
      <c r="L717" s="26">
        <v>28</v>
      </c>
    </row>
    <row r="718" spans="1:12" x14ac:dyDescent="0.25">
      <c r="A718" s="21">
        <v>44330</v>
      </c>
      <c r="C718" s="22" t="s">
        <v>393</v>
      </c>
      <c r="F718" s="25">
        <v>105000067</v>
      </c>
      <c r="G718" t="s">
        <v>1710</v>
      </c>
      <c r="H718" s="22" t="s">
        <v>101</v>
      </c>
      <c r="K718" s="28">
        <v>105</v>
      </c>
      <c r="L718" s="26">
        <v>67</v>
      </c>
    </row>
    <row r="719" spans="1:12" x14ac:dyDescent="0.25">
      <c r="A719" s="21">
        <v>44330</v>
      </c>
      <c r="C719" s="22" t="s">
        <v>393</v>
      </c>
      <c r="F719" s="25">
        <v>107000247</v>
      </c>
      <c r="G719" t="s">
        <v>1711</v>
      </c>
      <c r="H719" s="22" t="s">
        <v>101</v>
      </c>
      <c r="K719" s="28">
        <v>107</v>
      </c>
      <c r="L719" s="26">
        <v>247</v>
      </c>
    </row>
    <row r="720" spans="1:12" x14ac:dyDescent="0.25">
      <c r="A720" s="21">
        <v>44330</v>
      </c>
      <c r="C720" s="22" t="s">
        <v>393</v>
      </c>
      <c r="F720" s="25">
        <v>107000248</v>
      </c>
      <c r="G720" t="s">
        <v>1712</v>
      </c>
      <c r="H720" s="22" t="s">
        <v>101</v>
      </c>
      <c r="K720" s="28">
        <v>107</v>
      </c>
      <c r="L720" s="26">
        <v>248</v>
      </c>
    </row>
    <row r="721" spans="1:12" x14ac:dyDescent="0.25">
      <c r="A721" s="21">
        <v>44334</v>
      </c>
      <c r="C721" s="22" t="s">
        <v>393</v>
      </c>
      <c r="F721" s="25">
        <v>107000249</v>
      </c>
      <c r="G721" t="s">
        <v>1713</v>
      </c>
      <c r="H721" s="22" t="s">
        <v>101</v>
      </c>
      <c r="K721" s="28">
        <v>107</v>
      </c>
      <c r="L721" s="26">
        <v>249</v>
      </c>
    </row>
    <row r="722" spans="1:12" x14ac:dyDescent="0.25">
      <c r="A722" s="21">
        <v>44334</v>
      </c>
      <c r="C722" s="22" t="s">
        <v>393</v>
      </c>
      <c r="F722" s="25">
        <v>107000250</v>
      </c>
      <c r="G722" t="s">
        <v>1714</v>
      </c>
      <c r="H722" s="22" t="s">
        <v>101</v>
      </c>
      <c r="K722" s="28">
        <v>107</v>
      </c>
      <c r="L722" s="26">
        <v>250</v>
      </c>
    </row>
    <row r="723" spans="1:12" x14ac:dyDescent="0.25">
      <c r="A723" s="21">
        <v>44334</v>
      </c>
      <c r="C723" s="22" t="s">
        <v>393</v>
      </c>
      <c r="F723" s="25">
        <v>105000068</v>
      </c>
      <c r="G723" t="s">
        <v>1715</v>
      </c>
      <c r="H723" s="22" t="s">
        <v>201</v>
      </c>
      <c r="K723" s="28">
        <v>105</v>
      </c>
      <c r="L723" s="26">
        <v>68</v>
      </c>
    </row>
    <row r="724" spans="1:12" x14ac:dyDescent="0.25">
      <c r="A724" s="21">
        <v>44334</v>
      </c>
      <c r="C724" s="22" t="s">
        <v>393</v>
      </c>
      <c r="F724" s="25">
        <v>105000069</v>
      </c>
      <c r="G724" t="s">
        <v>1716</v>
      </c>
      <c r="H724" s="22" t="s">
        <v>201</v>
      </c>
      <c r="K724" s="28">
        <v>105</v>
      </c>
      <c r="L724" s="26">
        <v>69</v>
      </c>
    </row>
    <row r="725" spans="1:12" x14ac:dyDescent="0.25">
      <c r="A725" s="21">
        <v>44334</v>
      </c>
      <c r="C725" s="22" t="s">
        <v>393</v>
      </c>
      <c r="F725" s="25">
        <v>105000070</v>
      </c>
      <c r="G725" t="s">
        <v>1717</v>
      </c>
      <c r="H725" s="22" t="s">
        <v>201</v>
      </c>
      <c r="K725" s="28">
        <v>105</v>
      </c>
      <c r="L725" s="26">
        <v>70</v>
      </c>
    </row>
    <row r="726" spans="1:12" x14ac:dyDescent="0.25">
      <c r="A726" s="21">
        <v>44337</v>
      </c>
      <c r="C726" s="22" t="s">
        <v>389</v>
      </c>
      <c r="F726" s="25">
        <v>401000002</v>
      </c>
      <c r="G726" t="s">
        <v>1718</v>
      </c>
      <c r="H726" s="22" t="s">
        <v>26</v>
      </c>
      <c r="K726" s="28">
        <v>401</v>
      </c>
      <c r="L726" s="26">
        <v>2</v>
      </c>
    </row>
    <row r="727" spans="1:12" x14ac:dyDescent="0.25">
      <c r="A727" s="21">
        <v>44343</v>
      </c>
      <c r="C727" s="22" t="s">
        <v>391</v>
      </c>
      <c r="F727" s="25">
        <v>102000014</v>
      </c>
      <c r="G727" t="s">
        <v>1719</v>
      </c>
      <c r="H727" s="22" t="s">
        <v>101</v>
      </c>
      <c r="K727" s="28">
        <v>102</v>
      </c>
      <c r="L727" s="26">
        <v>14</v>
      </c>
    </row>
    <row r="728" spans="1:12" x14ac:dyDescent="0.25">
      <c r="A728" s="21">
        <v>44343</v>
      </c>
      <c r="C728" s="22" t="s">
        <v>391</v>
      </c>
      <c r="F728" s="25">
        <v>102000015</v>
      </c>
      <c r="G728" t="s">
        <v>1720</v>
      </c>
      <c r="H728" s="22" t="s">
        <v>101</v>
      </c>
      <c r="K728" s="28">
        <v>102</v>
      </c>
      <c r="L728" s="26">
        <v>15</v>
      </c>
    </row>
    <row r="729" spans="1:12" x14ac:dyDescent="0.25">
      <c r="A729" s="21">
        <v>44343</v>
      </c>
      <c r="C729" s="22" t="s">
        <v>391</v>
      </c>
      <c r="F729" s="25">
        <v>102000016</v>
      </c>
      <c r="G729" t="s">
        <v>1721</v>
      </c>
      <c r="H729" s="22" t="s">
        <v>101</v>
      </c>
      <c r="K729" s="28">
        <v>102</v>
      </c>
      <c r="L729" s="26">
        <v>16</v>
      </c>
    </row>
    <row r="730" spans="1:12" x14ac:dyDescent="0.25">
      <c r="A730" s="21">
        <v>44343</v>
      </c>
      <c r="C730" s="22" t="s">
        <v>391</v>
      </c>
      <c r="F730" s="25">
        <v>102000017</v>
      </c>
      <c r="G730" t="s">
        <v>1722</v>
      </c>
      <c r="H730" s="22" t="s">
        <v>101</v>
      </c>
      <c r="K730" s="28">
        <v>102</v>
      </c>
      <c r="L730" s="26">
        <v>17</v>
      </c>
    </row>
    <row r="731" spans="1:12" x14ac:dyDescent="0.25">
      <c r="A731" s="21">
        <v>44343</v>
      </c>
      <c r="C731" s="22" t="s">
        <v>391</v>
      </c>
      <c r="F731" s="25">
        <v>102000018</v>
      </c>
      <c r="G731" t="s">
        <v>1723</v>
      </c>
      <c r="H731" s="22" t="s">
        <v>101</v>
      </c>
      <c r="K731" s="28">
        <v>102</v>
      </c>
      <c r="L731" s="26">
        <v>18</v>
      </c>
    </row>
    <row r="732" spans="1:12" x14ac:dyDescent="0.25">
      <c r="A732" s="21">
        <v>44343</v>
      </c>
      <c r="C732" s="22" t="s">
        <v>391</v>
      </c>
      <c r="F732" s="25">
        <v>102000019</v>
      </c>
      <c r="G732" t="s">
        <v>1724</v>
      </c>
      <c r="H732" s="22" t="s">
        <v>101</v>
      </c>
      <c r="K732" s="28">
        <v>102</v>
      </c>
      <c r="L732" s="26">
        <v>19</v>
      </c>
    </row>
    <row r="733" spans="1:12" x14ac:dyDescent="0.25">
      <c r="A733" s="21">
        <v>44343</v>
      </c>
      <c r="C733" s="22" t="s">
        <v>391</v>
      </c>
      <c r="F733" s="25">
        <v>102000020</v>
      </c>
      <c r="G733" t="s">
        <v>1725</v>
      </c>
      <c r="H733" s="22" t="s">
        <v>101</v>
      </c>
      <c r="K733" s="28">
        <v>102</v>
      </c>
      <c r="L733" s="26">
        <v>20</v>
      </c>
    </row>
    <row r="734" spans="1:12" x14ac:dyDescent="0.25">
      <c r="A734" s="21">
        <v>44347</v>
      </c>
      <c r="C734" s="22" t="s">
        <v>393</v>
      </c>
      <c r="F734" s="25">
        <v>105000071</v>
      </c>
      <c r="G734" t="s">
        <v>1726</v>
      </c>
      <c r="H734" s="22" t="s">
        <v>101</v>
      </c>
      <c r="K734" s="28">
        <v>105</v>
      </c>
      <c r="L734" s="26">
        <v>71</v>
      </c>
    </row>
    <row r="735" spans="1:12" x14ac:dyDescent="0.25">
      <c r="A735" s="21">
        <v>44347</v>
      </c>
      <c r="C735" s="22" t="s">
        <v>393</v>
      </c>
      <c r="F735" s="25">
        <v>106000055</v>
      </c>
      <c r="G735" t="s">
        <v>1727</v>
      </c>
      <c r="H735" s="22" t="s">
        <v>101</v>
      </c>
      <c r="K735" s="28">
        <v>106</v>
      </c>
      <c r="L735" s="26">
        <v>55</v>
      </c>
    </row>
    <row r="736" spans="1:12" x14ac:dyDescent="0.25">
      <c r="A736" s="21">
        <v>44349</v>
      </c>
      <c r="C736" s="22" t="s">
        <v>390</v>
      </c>
      <c r="F736" s="25">
        <v>303000012</v>
      </c>
      <c r="G736" t="s">
        <v>1728</v>
      </c>
      <c r="H736" s="22" t="s">
        <v>101</v>
      </c>
      <c r="K736" s="28">
        <v>303</v>
      </c>
      <c r="L736" s="26">
        <v>12</v>
      </c>
    </row>
    <row r="737" spans="1:12" x14ac:dyDescent="0.25">
      <c r="A737" s="21">
        <v>44349</v>
      </c>
      <c r="C737" s="22" t="s">
        <v>390</v>
      </c>
      <c r="F737" s="25">
        <v>303000013</v>
      </c>
      <c r="G737" t="s">
        <v>1729</v>
      </c>
      <c r="H737" s="22" t="s">
        <v>101</v>
      </c>
      <c r="K737" s="28">
        <v>303</v>
      </c>
      <c r="L737" s="26">
        <v>13</v>
      </c>
    </row>
    <row r="738" spans="1:12" x14ac:dyDescent="0.25">
      <c r="A738" s="21">
        <v>44350</v>
      </c>
      <c r="C738" s="22" t="s">
        <v>391</v>
      </c>
      <c r="F738" s="25">
        <v>105000072</v>
      </c>
      <c r="G738" t="s">
        <v>1730</v>
      </c>
      <c r="H738" s="22" t="s">
        <v>101</v>
      </c>
      <c r="K738" s="28">
        <v>105</v>
      </c>
      <c r="L738" s="26">
        <v>72</v>
      </c>
    </row>
    <row r="739" spans="1:12" x14ac:dyDescent="0.25">
      <c r="A739" s="21">
        <v>44351</v>
      </c>
      <c r="C739" s="22" t="s">
        <v>408</v>
      </c>
      <c r="F739" s="25">
        <v>109000029</v>
      </c>
      <c r="G739" t="s">
        <v>1731</v>
      </c>
      <c r="H739" s="22" t="s">
        <v>192</v>
      </c>
      <c r="K739" s="28">
        <v>109</v>
      </c>
      <c r="L739" s="26">
        <v>29</v>
      </c>
    </row>
    <row r="740" spans="1:12" x14ac:dyDescent="0.25">
      <c r="A740" s="21">
        <v>44356</v>
      </c>
      <c r="C740" s="22" t="s">
        <v>407</v>
      </c>
      <c r="F740" s="25">
        <v>109000030</v>
      </c>
      <c r="G740" t="s">
        <v>1732</v>
      </c>
      <c r="H740" s="22" t="s">
        <v>101</v>
      </c>
      <c r="K740" s="28">
        <v>109</v>
      </c>
      <c r="L740" s="26">
        <v>30</v>
      </c>
    </row>
    <row r="741" spans="1:12" x14ac:dyDescent="0.25">
      <c r="A741" s="21">
        <v>44356</v>
      </c>
      <c r="C741" s="22" t="s">
        <v>393</v>
      </c>
      <c r="F741" s="25">
        <v>105000073</v>
      </c>
      <c r="G741" t="s">
        <v>1733</v>
      </c>
      <c r="H741" s="22" t="s">
        <v>201</v>
      </c>
      <c r="K741" s="28">
        <v>105</v>
      </c>
      <c r="L741" s="26">
        <v>73</v>
      </c>
    </row>
    <row r="742" spans="1:12" x14ac:dyDescent="0.25">
      <c r="A742" s="21">
        <v>44356</v>
      </c>
      <c r="C742" s="22" t="s">
        <v>393</v>
      </c>
      <c r="F742" s="25">
        <v>107000251</v>
      </c>
      <c r="G742" t="s">
        <v>1734</v>
      </c>
      <c r="H742" s="22" t="s">
        <v>101</v>
      </c>
      <c r="K742" s="28">
        <v>107</v>
      </c>
      <c r="L742" s="26">
        <v>251</v>
      </c>
    </row>
    <row r="743" spans="1:12" x14ac:dyDescent="0.25">
      <c r="A743" s="21">
        <v>44356</v>
      </c>
      <c r="C743" s="22" t="s">
        <v>393</v>
      </c>
      <c r="F743" s="25">
        <v>107000252</v>
      </c>
      <c r="G743" t="s">
        <v>1735</v>
      </c>
      <c r="H743" s="22" t="s">
        <v>101</v>
      </c>
      <c r="K743" s="28">
        <v>107</v>
      </c>
      <c r="L743" s="26">
        <v>252</v>
      </c>
    </row>
    <row r="744" spans="1:12" x14ac:dyDescent="0.25">
      <c r="A744" s="21">
        <v>44356</v>
      </c>
      <c r="C744" s="22" t="s">
        <v>393</v>
      </c>
      <c r="F744" s="25">
        <v>107000253</v>
      </c>
      <c r="G744" t="s">
        <v>1736</v>
      </c>
      <c r="H744" s="22" t="s">
        <v>101</v>
      </c>
      <c r="K744" s="28">
        <v>107</v>
      </c>
      <c r="L744" s="26">
        <v>253</v>
      </c>
    </row>
    <row r="745" spans="1:12" x14ac:dyDescent="0.25">
      <c r="A745" s="21">
        <v>44356</v>
      </c>
      <c r="C745" s="22" t="s">
        <v>391</v>
      </c>
      <c r="F745" s="25">
        <v>106000056</v>
      </c>
      <c r="G745" t="s">
        <v>1737</v>
      </c>
      <c r="H745" s="22" t="s">
        <v>101</v>
      </c>
      <c r="K745" s="28">
        <v>106</v>
      </c>
      <c r="L745" s="26">
        <v>56</v>
      </c>
    </row>
    <row r="746" spans="1:12" x14ac:dyDescent="0.25">
      <c r="A746" s="21">
        <v>44356</v>
      </c>
      <c r="C746" s="22" t="s">
        <v>391</v>
      </c>
      <c r="F746" s="25">
        <v>106000057</v>
      </c>
      <c r="G746" t="s">
        <v>1738</v>
      </c>
      <c r="H746" s="22" t="s">
        <v>101</v>
      </c>
      <c r="K746" s="28">
        <v>106</v>
      </c>
      <c r="L746" s="26">
        <v>57</v>
      </c>
    </row>
    <row r="747" spans="1:12" x14ac:dyDescent="0.25">
      <c r="A747" s="21">
        <v>44356</v>
      </c>
      <c r="C747" s="22" t="s">
        <v>391</v>
      </c>
      <c r="F747" s="25">
        <v>106000058</v>
      </c>
      <c r="G747" t="s">
        <v>1739</v>
      </c>
      <c r="H747" s="22" t="s">
        <v>27</v>
      </c>
      <c r="K747" s="28">
        <v>106</v>
      </c>
      <c r="L747" s="26">
        <v>58</v>
      </c>
    </row>
    <row r="748" spans="1:12" x14ac:dyDescent="0.25">
      <c r="A748" s="21">
        <v>44356</v>
      </c>
      <c r="C748" s="22" t="s">
        <v>391</v>
      </c>
      <c r="F748" s="25">
        <v>105000074</v>
      </c>
      <c r="G748" t="s">
        <v>1740</v>
      </c>
      <c r="H748" s="22" t="s">
        <v>101</v>
      </c>
      <c r="K748" s="28">
        <v>105</v>
      </c>
      <c r="L748" s="26">
        <v>74</v>
      </c>
    </row>
    <row r="749" spans="1:12" x14ac:dyDescent="0.25">
      <c r="A749" s="21">
        <v>44356</v>
      </c>
      <c r="C749" s="22" t="s">
        <v>391</v>
      </c>
      <c r="F749" s="25">
        <v>106000059</v>
      </c>
      <c r="G749" t="s">
        <v>1741</v>
      </c>
      <c r="H749" s="22" t="s">
        <v>27</v>
      </c>
      <c r="K749" s="28">
        <v>106</v>
      </c>
      <c r="L749" s="26">
        <v>59</v>
      </c>
    </row>
    <row r="750" spans="1:12" x14ac:dyDescent="0.25">
      <c r="A750" s="21">
        <v>44356</v>
      </c>
      <c r="C750" s="22" t="s">
        <v>391</v>
      </c>
      <c r="F750" s="25">
        <v>211000003</v>
      </c>
      <c r="G750" t="s">
        <v>1742</v>
      </c>
      <c r="H750" s="22" t="s">
        <v>91</v>
      </c>
      <c r="K750" s="28">
        <v>211</v>
      </c>
      <c r="L750" s="26">
        <v>3</v>
      </c>
    </row>
    <row r="751" spans="1:12" x14ac:dyDescent="0.25">
      <c r="A751" s="21">
        <v>44356</v>
      </c>
      <c r="C751" s="22" t="s">
        <v>391</v>
      </c>
      <c r="F751" s="25">
        <v>210000017</v>
      </c>
      <c r="G751" t="s">
        <v>1743</v>
      </c>
      <c r="H751" s="22" t="s">
        <v>91</v>
      </c>
      <c r="K751" s="28">
        <v>210</v>
      </c>
      <c r="L751" s="26">
        <v>17</v>
      </c>
    </row>
    <row r="752" spans="1:12" x14ac:dyDescent="0.25">
      <c r="A752" s="21">
        <v>44356</v>
      </c>
      <c r="C752" s="22" t="s">
        <v>391</v>
      </c>
      <c r="F752" s="25">
        <v>210000018</v>
      </c>
      <c r="G752" t="s">
        <v>1744</v>
      </c>
      <c r="H752" s="22" t="s">
        <v>91</v>
      </c>
      <c r="K752" s="28">
        <v>210</v>
      </c>
      <c r="L752" s="26">
        <v>18</v>
      </c>
    </row>
    <row r="753" spans="1:12" x14ac:dyDescent="0.25">
      <c r="A753" s="21">
        <v>44356</v>
      </c>
      <c r="C753" s="22" t="s">
        <v>391</v>
      </c>
      <c r="F753" s="25">
        <v>210000019</v>
      </c>
      <c r="G753" t="s">
        <v>1745</v>
      </c>
      <c r="H753" s="22" t="s">
        <v>91</v>
      </c>
      <c r="K753" s="28">
        <v>210</v>
      </c>
      <c r="L753" s="26">
        <v>19</v>
      </c>
    </row>
    <row r="754" spans="1:12" x14ac:dyDescent="0.25">
      <c r="A754" s="21">
        <v>44356</v>
      </c>
      <c r="C754" s="22" t="s">
        <v>391</v>
      </c>
      <c r="F754" s="25">
        <v>210000020</v>
      </c>
      <c r="G754" t="s">
        <v>1746</v>
      </c>
      <c r="H754" s="22" t="s">
        <v>101</v>
      </c>
      <c r="K754" s="28">
        <v>210</v>
      </c>
      <c r="L754" s="26">
        <v>20</v>
      </c>
    </row>
    <row r="755" spans="1:12" x14ac:dyDescent="0.25">
      <c r="A755" s="21">
        <v>44356</v>
      </c>
      <c r="C755" s="22" t="s">
        <v>391</v>
      </c>
      <c r="F755" s="25">
        <v>212000018</v>
      </c>
      <c r="G755" t="s">
        <v>1747</v>
      </c>
      <c r="H755" s="22" t="s">
        <v>91</v>
      </c>
      <c r="K755" s="28">
        <v>212</v>
      </c>
      <c r="L755" s="26">
        <v>18</v>
      </c>
    </row>
    <row r="756" spans="1:12" x14ac:dyDescent="0.25">
      <c r="C756" s="22" t="s">
        <v>409</v>
      </c>
      <c r="F756" s="25">
        <v>103000006</v>
      </c>
      <c r="G756" t="s">
        <v>1748</v>
      </c>
      <c r="H756" s="22" t="s">
        <v>91</v>
      </c>
      <c r="K756" s="28">
        <v>103</v>
      </c>
      <c r="L756" s="26">
        <v>6</v>
      </c>
    </row>
    <row r="757" spans="1:12" x14ac:dyDescent="0.25">
      <c r="C757" s="22" t="s">
        <v>409</v>
      </c>
      <c r="F757" s="25">
        <v>103000007</v>
      </c>
      <c r="G757" t="s">
        <v>1749</v>
      </c>
      <c r="H757" s="22" t="s">
        <v>91</v>
      </c>
      <c r="K757" s="28">
        <v>103</v>
      </c>
      <c r="L757" s="26">
        <v>7</v>
      </c>
    </row>
    <row r="758" spans="1:12" x14ac:dyDescent="0.25">
      <c r="C758" s="22" t="s">
        <v>409</v>
      </c>
      <c r="F758" s="25">
        <v>103000008</v>
      </c>
      <c r="G758" t="s">
        <v>1750</v>
      </c>
      <c r="H758" s="22" t="s">
        <v>91</v>
      </c>
      <c r="K758" s="28">
        <v>103</v>
      </c>
      <c r="L758" s="26">
        <v>8</v>
      </c>
    </row>
    <row r="759" spans="1:12" x14ac:dyDescent="0.25">
      <c r="A759" s="21">
        <v>44362</v>
      </c>
      <c r="C759" s="22" t="s">
        <v>410</v>
      </c>
      <c r="F759" s="25">
        <v>302000109</v>
      </c>
      <c r="G759" t="s">
        <v>1751</v>
      </c>
      <c r="H759" s="22" t="s">
        <v>26</v>
      </c>
      <c r="K759" s="28">
        <v>302</v>
      </c>
      <c r="L759" s="26">
        <v>109</v>
      </c>
    </row>
    <row r="760" spans="1:12" x14ac:dyDescent="0.25">
      <c r="A760" s="21">
        <v>44363</v>
      </c>
      <c r="C760" s="22" t="s">
        <v>390</v>
      </c>
      <c r="F760" s="25">
        <v>305000009</v>
      </c>
      <c r="G760" t="s">
        <v>1752</v>
      </c>
      <c r="H760" s="22" t="s">
        <v>101</v>
      </c>
      <c r="K760" s="28">
        <v>305</v>
      </c>
      <c r="L760" s="26">
        <v>9</v>
      </c>
    </row>
    <row r="761" spans="1:12" x14ac:dyDescent="0.25">
      <c r="A761" s="21">
        <v>44363</v>
      </c>
      <c r="C761" s="22" t="s">
        <v>390</v>
      </c>
      <c r="F761" s="25">
        <v>305000010</v>
      </c>
      <c r="G761" t="s">
        <v>1753</v>
      </c>
      <c r="H761" s="22" t="s">
        <v>101</v>
      </c>
      <c r="K761" s="28">
        <v>305</v>
      </c>
      <c r="L761" s="26">
        <v>10</v>
      </c>
    </row>
    <row r="762" spans="1:12" x14ac:dyDescent="0.25">
      <c r="A762" s="21">
        <v>44364</v>
      </c>
      <c r="C762" s="22" t="s">
        <v>393</v>
      </c>
      <c r="F762" s="25">
        <v>105000075</v>
      </c>
      <c r="G762" t="s">
        <v>1754</v>
      </c>
      <c r="H762" s="22" t="s">
        <v>201</v>
      </c>
      <c r="K762" s="28">
        <v>105</v>
      </c>
      <c r="L762" s="26">
        <v>75</v>
      </c>
    </row>
    <row r="763" spans="1:12" x14ac:dyDescent="0.25">
      <c r="A763" s="21">
        <v>44364</v>
      </c>
      <c r="C763" s="22" t="s">
        <v>393</v>
      </c>
      <c r="F763" s="25">
        <v>105000076</v>
      </c>
      <c r="G763" t="s">
        <v>1755</v>
      </c>
      <c r="H763" s="22" t="s">
        <v>201</v>
      </c>
      <c r="K763" s="28">
        <v>105</v>
      </c>
      <c r="L763" s="26">
        <v>76</v>
      </c>
    </row>
    <row r="764" spans="1:12" x14ac:dyDescent="0.25">
      <c r="A764" s="21">
        <v>44364</v>
      </c>
      <c r="C764" s="22" t="s">
        <v>393</v>
      </c>
      <c r="F764" s="25">
        <v>105000077</v>
      </c>
      <c r="G764" t="s">
        <v>1756</v>
      </c>
      <c r="H764" s="22" t="s">
        <v>201</v>
      </c>
      <c r="K764" s="28">
        <v>105</v>
      </c>
      <c r="L764" s="26">
        <v>77</v>
      </c>
    </row>
    <row r="765" spans="1:12" x14ac:dyDescent="0.25">
      <c r="A765" s="21">
        <v>44365</v>
      </c>
      <c r="C765" s="22" t="s">
        <v>411</v>
      </c>
      <c r="F765" s="25">
        <v>209000001</v>
      </c>
      <c r="G765" t="s">
        <v>1757</v>
      </c>
      <c r="H765" s="22" t="s">
        <v>91</v>
      </c>
      <c r="K765" s="28">
        <v>209</v>
      </c>
      <c r="L765" s="26">
        <v>1</v>
      </c>
    </row>
    <row r="766" spans="1:12" x14ac:dyDescent="0.25">
      <c r="A766" s="21">
        <v>44365</v>
      </c>
      <c r="C766" s="22" t="s">
        <v>412</v>
      </c>
      <c r="F766" s="25">
        <v>103000009</v>
      </c>
      <c r="G766" t="s">
        <v>1758</v>
      </c>
      <c r="H766" s="22" t="s">
        <v>91</v>
      </c>
      <c r="K766" s="28">
        <v>103</v>
      </c>
      <c r="L766" s="26">
        <v>9</v>
      </c>
    </row>
    <row r="767" spans="1:12" x14ac:dyDescent="0.25">
      <c r="A767" s="21">
        <v>44365</v>
      </c>
      <c r="C767" s="22" t="s">
        <v>410</v>
      </c>
      <c r="F767" s="25">
        <v>307000002</v>
      </c>
      <c r="G767" t="s">
        <v>1759</v>
      </c>
      <c r="H767" s="22" t="s">
        <v>91</v>
      </c>
      <c r="K767" s="28">
        <v>307</v>
      </c>
      <c r="L767" s="26">
        <v>2</v>
      </c>
    </row>
    <row r="768" spans="1:12" x14ac:dyDescent="0.25">
      <c r="A768" s="21">
        <v>44369</v>
      </c>
      <c r="C768" s="22" t="s">
        <v>391</v>
      </c>
      <c r="F768" s="25">
        <v>105000078</v>
      </c>
      <c r="G768" t="s">
        <v>1760</v>
      </c>
      <c r="H768" s="22" t="s">
        <v>101</v>
      </c>
      <c r="K768" s="28">
        <v>105</v>
      </c>
      <c r="L768" s="26">
        <v>78</v>
      </c>
    </row>
    <row r="769" spans="1:12" x14ac:dyDescent="0.25">
      <c r="A769" s="21">
        <v>44370</v>
      </c>
      <c r="C769" s="22" t="s">
        <v>393</v>
      </c>
      <c r="F769" s="25">
        <v>105000079</v>
      </c>
      <c r="G769" t="s">
        <v>1761</v>
      </c>
      <c r="H769" s="22" t="s">
        <v>201</v>
      </c>
      <c r="K769" s="28">
        <v>105</v>
      </c>
      <c r="L769" s="26">
        <v>79</v>
      </c>
    </row>
    <row r="770" spans="1:12" x14ac:dyDescent="0.25">
      <c r="A770" s="21">
        <v>44370</v>
      </c>
      <c r="C770" s="22" t="s">
        <v>393</v>
      </c>
      <c r="F770" s="25">
        <v>105000080</v>
      </c>
      <c r="G770" t="s">
        <v>1762</v>
      </c>
      <c r="H770" s="22" t="s">
        <v>201</v>
      </c>
      <c r="K770" s="28">
        <v>105</v>
      </c>
      <c r="L770" s="26">
        <v>80</v>
      </c>
    </row>
    <row r="771" spans="1:12" x14ac:dyDescent="0.25">
      <c r="A771" s="21">
        <v>44370</v>
      </c>
      <c r="C771" s="22" t="s">
        <v>393</v>
      </c>
      <c r="F771" s="25">
        <v>306000001</v>
      </c>
      <c r="G771" t="s">
        <v>1763</v>
      </c>
      <c r="H771" s="22" t="s">
        <v>91</v>
      </c>
      <c r="K771" s="28">
        <v>306</v>
      </c>
      <c r="L771" s="26">
        <v>1</v>
      </c>
    </row>
    <row r="772" spans="1:12" x14ac:dyDescent="0.25">
      <c r="A772" s="21">
        <v>44370</v>
      </c>
      <c r="C772" s="22" t="s">
        <v>407</v>
      </c>
      <c r="F772" s="25">
        <v>109000031</v>
      </c>
      <c r="G772" t="s">
        <v>1764</v>
      </c>
      <c r="H772" s="22" t="s">
        <v>91</v>
      </c>
      <c r="K772" s="28">
        <v>109</v>
      </c>
      <c r="L772" s="26">
        <v>31</v>
      </c>
    </row>
    <row r="773" spans="1:12" x14ac:dyDescent="0.25">
      <c r="A773" s="21">
        <v>44372</v>
      </c>
      <c r="C773" s="22" t="s">
        <v>393</v>
      </c>
      <c r="F773" s="25">
        <v>200000030</v>
      </c>
      <c r="G773" t="s">
        <v>1765</v>
      </c>
      <c r="H773" s="22" t="s">
        <v>91</v>
      </c>
      <c r="K773" s="28">
        <v>200</v>
      </c>
      <c r="L773" s="26">
        <v>30</v>
      </c>
    </row>
    <row r="774" spans="1:12" x14ac:dyDescent="0.25">
      <c r="A774" s="21">
        <v>44372</v>
      </c>
      <c r="C774" s="22" t="s">
        <v>393</v>
      </c>
      <c r="F774" s="25">
        <v>200000031</v>
      </c>
      <c r="G774" t="s">
        <v>1766</v>
      </c>
      <c r="H774" s="22" t="s">
        <v>91</v>
      </c>
      <c r="K774" s="28">
        <v>200</v>
      </c>
      <c r="L774" s="26">
        <v>31</v>
      </c>
    </row>
    <row r="775" spans="1:12" x14ac:dyDescent="0.25">
      <c r="A775" s="21">
        <v>44372</v>
      </c>
      <c r="C775" s="22" t="s">
        <v>413</v>
      </c>
      <c r="F775" s="25">
        <v>106000060</v>
      </c>
      <c r="G775" t="s">
        <v>1767</v>
      </c>
      <c r="H775" s="22" t="s">
        <v>101</v>
      </c>
      <c r="K775" s="28">
        <v>106</v>
      </c>
      <c r="L775" s="26">
        <v>60</v>
      </c>
    </row>
    <row r="776" spans="1:12" x14ac:dyDescent="0.25">
      <c r="A776" s="21">
        <v>44374</v>
      </c>
      <c r="C776" s="22" t="s">
        <v>391</v>
      </c>
      <c r="F776" s="25">
        <v>201000007</v>
      </c>
      <c r="G776" t="s">
        <v>1768</v>
      </c>
      <c r="H776" s="22" t="s">
        <v>91</v>
      </c>
      <c r="K776" s="28">
        <v>201</v>
      </c>
      <c r="L776" s="26">
        <v>7</v>
      </c>
    </row>
    <row r="777" spans="1:12" x14ac:dyDescent="0.25">
      <c r="A777" s="21">
        <v>44374</v>
      </c>
      <c r="C777" s="22" t="s">
        <v>391</v>
      </c>
      <c r="F777" s="25">
        <v>202000009</v>
      </c>
      <c r="G777" t="s">
        <v>1769</v>
      </c>
      <c r="H777" s="22" t="s">
        <v>91</v>
      </c>
      <c r="K777" s="28">
        <v>202</v>
      </c>
      <c r="L777" s="26">
        <v>9</v>
      </c>
    </row>
    <row r="778" spans="1:12" x14ac:dyDescent="0.25">
      <c r="A778" s="21">
        <v>44374</v>
      </c>
      <c r="C778" s="22" t="s">
        <v>391</v>
      </c>
      <c r="F778" s="25">
        <v>203000010</v>
      </c>
      <c r="G778" t="s">
        <v>1770</v>
      </c>
      <c r="H778" s="22" t="s">
        <v>91</v>
      </c>
      <c r="K778" s="28">
        <v>203</v>
      </c>
      <c r="L778" s="26">
        <v>10</v>
      </c>
    </row>
    <row r="779" spans="1:12" x14ac:dyDescent="0.25">
      <c r="A779" s="21">
        <v>44374</v>
      </c>
      <c r="C779" s="22" t="s">
        <v>391</v>
      </c>
      <c r="F779" s="25">
        <v>204000009</v>
      </c>
      <c r="G779" t="s">
        <v>1771</v>
      </c>
      <c r="H779" s="22" t="s">
        <v>91</v>
      </c>
      <c r="K779" s="28">
        <v>204</v>
      </c>
      <c r="L779" s="26">
        <v>9</v>
      </c>
    </row>
    <row r="780" spans="1:12" x14ac:dyDescent="0.25">
      <c r="A780" s="21">
        <v>44374</v>
      </c>
      <c r="C780" s="22" t="s">
        <v>391</v>
      </c>
      <c r="F780" s="25">
        <v>205000003</v>
      </c>
      <c r="G780" t="s">
        <v>1772</v>
      </c>
      <c r="H780" s="22" t="s">
        <v>91</v>
      </c>
      <c r="K780" s="28">
        <v>205</v>
      </c>
      <c r="L780" s="26">
        <v>3</v>
      </c>
    </row>
    <row r="781" spans="1:12" x14ac:dyDescent="0.25">
      <c r="A781" s="21">
        <v>44374</v>
      </c>
      <c r="C781" s="22" t="s">
        <v>391</v>
      </c>
      <c r="F781" s="25">
        <v>209000002</v>
      </c>
      <c r="G781" t="s">
        <v>1773</v>
      </c>
      <c r="H781" s="22" t="s">
        <v>91</v>
      </c>
      <c r="K781" s="28">
        <v>209</v>
      </c>
      <c r="L781" s="26">
        <v>2</v>
      </c>
    </row>
    <row r="782" spans="1:12" x14ac:dyDescent="0.25">
      <c r="A782" s="21">
        <v>44374</v>
      </c>
      <c r="C782" s="22" t="s">
        <v>391</v>
      </c>
      <c r="F782" s="25">
        <v>200000032</v>
      </c>
      <c r="G782" t="s">
        <v>1774</v>
      </c>
      <c r="H782" s="22" t="s">
        <v>91</v>
      </c>
      <c r="K782" s="28">
        <v>200</v>
      </c>
      <c r="L782" s="26">
        <v>32</v>
      </c>
    </row>
    <row r="783" spans="1:12" x14ac:dyDescent="0.25">
      <c r="A783" s="21">
        <v>44374</v>
      </c>
      <c r="C783" s="22" t="s">
        <v>391</v>
      </c>
      <c r="F783" s="25">
        <v>200000033</v>
      </c>
      <c r="G783" t="s">
        <v>1775</v>
      </c>
      <c r="H783" s="22" t="s">
        <v>91</v>
      </c>
      <c r="K783" s="28">
        <v>200</v>
      </c>
      <c r="L783" s="26">
        <v>33</v>
      </c>
    </row>
    <row r="784" spans="1:12" x14ac:dyDescent="0.25">
      <c r="A784" s="21">
        <v>44374</v>
      </c>
      <c r="C784" s="22" t="s">
        <v>391</v>
      </c>
      <c r="F784" s="25">
        <v>200000034</v>
      </c>
      <c r="G784" t="s">
        <v>1776</v>
      </c>
      <c r="H784" s="22" t="s">
        <v>91</v>
      </c>
      <c r="K784" s="28">
        <v>200</v>
      </c>
      <c r="L784" s="26">
        <v>34</v>
      </c>
    </row>
    <row r="785" spans="1:12" x14ac:dyDescent="0.25">
      <c r="A785" s="21">
        <v>44374</v>
      </c>
      <c r="C785" s="22" t="s">
        <v>391</v>
      </c>
      <c r="F785" s="25">
        <v>200000035</v>
      </c>
      <c r="G785" t="s">
        <v>1777</v>
      </c>
      <c r="H785" s="22" t="s">
        <v>91</v>
      </c>
      <c r="K785" s="28">
        <v>200</v>
      </c>
      <c r="L785" s="26">
        <v>35</v>
      </c>
    </row>
    <row r="786" spans="1:12" x14ac:dyDescent="0.25">
      <c r="A786" s="21">
        <v>44374</v>
      </c>
      <c r="C786" s="22" t="s">
        <v>391</v>
      </c>
      <c r="F786" s="25">
        <v>302000110</v>
      </c>
      <c r="G786" t="s">
        <v>1778</v>
      </c>
      <c r="H786" s="22" t="s">
        <v>26</v>
      </c>
      <c r="K786" s="28">
        <v>302</v>
      </c>
      <c r="L786" s="26">
        <v>110</v>
      </c>
    </row>
    <row r="787" spans="1:12" x14ac:dyDescent="0.25">
      <c r="A787" s="21">
        <v>44374</v>
      </c>
      <c r="C787" s="22" t="s">
        <v>391</v>
      </c>
      <c r="F787" s="25">
        <v>204000010</v>
      </c>
      <c r="G787" t="s">
        <v>1779</v>
      </c>
      <c r="H787" s="22" t="s">
        <v>91</v>
      </c>
      <c r="K787" s="28">
        <v>204</v>
      </c>
      <c r="L787" s="26">
        <v>10</v>
      </c>
    </row>
    <row r="788" spans="1:12" x14ac:dyDescent="0.25">
      <c r="A788" s="21">
        <v>44359</v>
      </c>
      <c r="C788" s="22" t="s">
        <v>393</v>
      </c>
      <c r="F788" s="25">
        <v>107000254</v>
      </c>
      <c r="G788" t="s">
        <v>1780</v>
      </c>
      <c r="H788" s="22" t="s">
        <v>101</v>
      </c>
      <c r="K788" s="28">
        <v>107</v>
      </c>
      <c r="L788" s="26">
        <v>254</v>
      </c>
    </row>
    <row r="789" spans="1:12" x14ac:dyDescent="0.25">
      <c r="A789" s="21">
        <v>44359</v>
      </c>
      <c r="C789" s="22" t="s">
        <v>393</v>
      </c>
      <c r="F789" s="25">
        <v>107000255</v>
      </c>
      <c r="G789" t="s">
        <v>1781</v>
      </c>
      <c r="H789" s="22" t="s">
        <v>101</v>
      </c>
      <c r="K789" s="28">
        <v>107</v>
      </c>
      <c r="L789" s="26">
        <v>255</v>
      </c>
    </row>
    <row r="790" spans="1:12" x14ac:dyDescent="0.25">
      <c r="A790" s="21">
        <v>44359</v>
      </c>
      <c r="C790" s="22" t="s">
        <v>393</v>
      </c>
      <c r="F790" s="25">
        <v>107000256</v>
      </c>
      <c r="G790" t="s">
        <v>1782</v>
      </c>
      <c r="H790" s="22" t="s">
        <v>101</v>
      </c>
      <c r="K790" s="28">
        <v>107</v>
      </c>
      <c r="L790" s="26">
        <v>256</v>
      </c>
    </row>
    <row r="791" spans="1:12" x14ac:dyDescent="0.25">
      <c r="A791" s="21">
        <v>44373</v>
      </c>
      <c r="C791" s="22" t="s">
        <v>393</v>
      </c>
      <c r="F791" s="25">
        <v>701000001</v>
      </c>
      <c r="G791" t="s">
        <v>1783</v>
      </c>
      <c r="H791" s="22" t="s">
        <v>101</v>
      </c>
      <c r="K791" s="28">
        <v>701</v>
      </c>
      <c r="L791" s="26">
        <v>1</v>
      </c>
    </row>
    <row r="792" spans="1:12" x14ac:dyDescent="0.25">
      <c r="A792" s="21">
        <v>44373</v>
      </c>
      <c r="C792" s="22" t="s">
        <v>393</v>
      </c>
      <c r="F792" s="25">
        <v>701000002</v>
      </c>
      <c r="G792" t="s">
        <v>1784</v>
      </c>
      <c r="H792" s="22" t="s">
        <v>101</v>
      </c>
      <c r="K792" s="28">
        <v>701</v>
      </c>
      <c r="L792" s="26">
        <v>2</v>
      </c>
    </row>
    <row r="793" spans="1:12" x14ac:dyDescent="0.25">
      <c r="A793" s="21">
        <v>44373</v>
      </c>
      <c r="C793" s="22" t="s">
        <v>393</v>
      </c>
      <c r="F793" s="25">
        <v>701000003</v>
      </c>
      <c r="G793" t="s">
        <v>1785</v>
      </c>
      <c r="H793" s="22" t="s">
        <v>101</v>
      </c>
      <c r="K793" s="28">
        <v>701</v>
      </c>
      <c r="L793" s="26">
        <v>3</v>
      </c>
    </row>
    <row r="794" spans="1:12" x14ac:dyDescent="0.25">
      <c r="A794" s="21">
        <v>44373</v>
      </c>
      <c r="C794" s="22" t="s">
        <v>393</v>
      </c>
      <c r="F794" s="25">
        <v>701000004</v>
      </c>
      <c r="G794" t="s">
        <v>1786</v>
      </c>
      <c r="H794" s="22" t="s">
        <v>101</v>
      </c>
      <c r="K794" s="28">
        <v>701</v>
      </c>
      <c r="L794" s="26">
        <v>4</v>
      </c>
    </row>
    <row r="795" spans="1:12" x14ac:dyDescent="0.25">
      <c r="A795" s="21">
        <v>44373</v>
      </c>
      <c r="C795" s="22" t="s">
        <v>393</v>
      </c>
      <c r="F795" s="25">
        <v>701000005</v>
      </c>
      <c r="G795" t="s">
        <v>1787</v>
      </c>
      <c r="H795" s="22" t="s">
        <v>101</v>
      </c>
      <c r="K795" s="28">
        <v>701</v>
      </c>
      <c r="L795" s="26">
        <v>5</v>
      </c>
    </row>
    <row r="796" spans="1:12" x14ac:dyDescent="0.25">
      <c r="A796" s="21">
        <v>44373</v>
      </c>
      <c r="C796" s="22" t="s">
        <v>393</v>
      </c>
      <c r="F796" s="25">
        <v>701000006</v>
      </c>
      <c r="G796" t="s">
        <v>1788</v>
      </c>
      <c r="H796" s="22" t="s">
        <v>101</v>
      </c>
      <c r="K796" s="28">
        <v>701</v>
      </c>
      <c r="L796" s="26">
        <v>6</v>
      </c>
    </row>
    <row r="797" spans="1:12" x14ac:dyDescent="0.25">
      <c r="A797" s="21">
        <v>44373</v>
      </c>
      <c r="C797" s="22" t="s">
        <v>393</v>
      </c>
      <c r="F797" s="25">
        <v>701000007</v>
      </c>
      <c r="G797" t="s">
        <v>1789</v>
      </c>
      <c r="H797" s="22" t="s">
        <v>101</v>
      </c>
      <c r="K797" s="28">
        <v>701</v>
      </c>
      <c r="L797" s="26">
        <v>7</v>
      </c>
    </row>
    <row r="798" spans="1:12" x14ac:dyDescent="0.25">
      <c r="A798" s="21">
        <v>44378</v>
      </c>
      <c r="C798" s="22" t="s">
        <v>407</v>
      </c>
      <c r="F798" s="25">
        <v>109000032</v>
      </c>
      <c r="G798" t="s">
        <v>1790</v>
      </c>
      <c r="H798" s="22" t="s">
        <v>27</v>
      </c>
      <c r="K798" s="28">
        <v>109</v>
      </c>
      <c r="L798" s="26">
        <v>32</v>
      </c>
    </row>
    <row r="799" spans="1:12" x14ac:dyDescent="0.25">
      <c r="A799" s="21">
        <v>44378</v>
      </c>
      <c r="C799" s="22" t="s">
        <v>414</v>
      </c>
      <c r="F799" s="25">
        <v>109000033</v>
      </c>
      <c r="G799" t="s">
        <v>1791</v>
      </c>
      <c r="H799" s="22" t="s">
        <v>162</v>
      </c>
      <c r="K799" s="28">
        <v>109</v>
      </c>
      <c r="L799" s="26">
        <v>33</v>
      </c>
    </row>
    <row r="800" spans="1:12" x14ac:dyDescent="0.25">
      <c r="A800" s="21">
        <v>44382</v>
      </c>
      <c r="C800" s="22" t="s">
        <v>406</v>
      </c>
      <c r="F800" s="25">
        <v>107000257</v>
      </c>
      <c r="G800" t="s">
        <v>1792</v>
      </c>
      <c r="H800" s="22" t="s">
        <v>101</v>
      </c>
      <c r="K800" s="28">
        <v>107</v>
      </c>
      <c r="L800" s="26">
        <v>257</v>
      </c>
    </row>
    <row r="801" spans="1:12" x14ac:dyDescent="0.25">
      <c r="A801" s="21">
        <v>44382</v>
      </c>
      <c r="C801" s="22" t="s">
        <v>406</v>
      </c>
      <c r="F801" s="25">
        <v>107000258</v>
      </c>
      <c r="G801" t="s">
        <v>1793</v>
      </c>
      <c r="H801" s="22" t="s">
        <v>101</v>
      </c>
      <c r="K801" s="28">
        <v>107</v>
      </c>
      <c r="L801" s="26">
        <v>258</v>
      </c>
    </row>
    <row r="802" spans="1:12" x14ac:dyDescent="0.25">
      <c r="A802" s="21">
        <v>44382</v>
      </c>
      <c r="C802" s="22" t="s">
        <v>406</v>
      </c>
      <c r="F802" s="25">
        <v>107000259</v>
      </c>
      <c r="G802" t="s">
        <v>1794</v>
      </c>
      <c r="H802" s="22" t="s">
        <v>101</v>
      </c>
      <c r="K802" s="28">
        <v>107</v>
      </c>
      <c r="L802" s="26">
        <v>259</v>
      </c>
    </row>
    <row r="803" spans="1:12" x14ac:dyDescent="0.25">
      <c r="A803" s="21">
        <v>44382</v>
      </c>
      <c r="C803" s="22" t="s">
        <v>406</v>
      </c>
      <c r="F803" s="25">
        <v>107000260</v>
      </c>
      <c r="G803" t="s">
        <v>1795</v>
      </c>
      <c r="H803" s="22" t="s">
        <v>101</v>
      </c>
      <c r="K803" s="28">
        <v>107</v>
      </c>
      <c r="L803" s="26">
        <v>260</v>
      </c>
    </row>
    <row r="804" spans="1:12" x14ac:dyDescent="0.25">
      <c r="A804" s="21">
        <v>44382</v>
      </c>
      <c r="C804" s="22" t="s">
        <v>406</v>
      </c>
      <c r="F804" s="25">
        <v>107000261</v>
      </c>
      <c r="G804" t="s">
        <v>1796</v>
      </c>
      <c r="H804" s="22" t="s">
        <v>101</v>
      </c>
      <c r="K804" s="28">
        <v>107</v>
      </c>
      <c r="L804" s="26">
        <v>261</v>
      </c>
    </row>
    <row r="805" spans="1:12" x14ac:dyDescent="0.25">
      <c r="A805" s="21">
        <v>44382</v>
      </c>
      <c r="C805" s="22" t="s">
        <v>406</v>
      </c>
      <c r="F805" s="25">
        <v>107000262</v>
      </c>
      <c r="G805" t="s">
        <v>1797</v>
      </c>
      <c r="H805" s="22" t="s">
        <v>101</v>
      </c>
      <c r="K805" s="28">
        <v>107</v>
      </c>
      <c r="L805" s="26">
        <v>262</v>
      </c>
    </row>
    <row r="806" spans="1:12" x14ac:dyDescent="0.25">
      <c r="A806" s="21">
        <v>44383</v>
      </c>
      <c r="C806" s="22" t="s">
        <v>404</v>
      </c>
      <c r="F806" s="25">
        <v>302000111</v>
      </c>
      <c r="G806" t="s">
        <v>1798</v>
      </c>
      <c r="H806" s="22" t="s">
        <v>26</v>
      </c>
      <c r="K806" s="28">
        <v>302</v>
      </c>
      <c r="L806" s="26">
        <v>111</v>
      </c>
    </row>
    <row r="807" spans="1:12" x14ac:dyDescent="0.25">
      <c r="A807" s="21">
        <v>44384</v>
      </c>
      <c r="C807" s="22" t="s">
        <v>407</v>
      </c>
      <c r="F807" s="25">
        <v>109000034</v>
      </c>
      <c r="G807" t="s">
        <v>1799</v>
      </c>
      <c r="H807" s="22" t="s">
        <v>101</v>
      </c>
      <c r="K807" s="28">
        <v>109</v>
      </c>
      <c r="L807" s="26">
        <v>34</v>
      </c>
    </row>
    <row r="808" spans="1:12" x14ac:dyDescent="0.25">
      <c r="A808" s="21">
        <v>44384</v>
      </c>
      <c r="C808" s="22" t="s">
        <v>407</v>
      </c>
      <c r="F808" s="25">
        <v>109000035</v>
      </c>
      <c r="G808" t="s">
        <v>1800</v>
      </c>
      <c r="H808" s="22" t="s">
        <v>101</v>
      </c>
      <c r="K808" s="28">
        <v>109</v>
      </c>
      <c r="L808" s="26">
        <v>35</v>
      </c>
    </row>
    <row r="809" spans="1:12" x14ac:dyDescent="0.25">
      <c r="A809" s="21">
        <v>44384</v>
      </c>
      <c r="C809" s="22" t="s">
        <v>407</v>
      </c>
      <c r="F809" s="25">
        <v>109000036</v>
      </c>
      <c r="G809" t="s">
        <v>1801</v>
      </c>
      <c r="H809" s="22" t="s">
        <v>101</v>
      </c>
      <c r="K809" s="28">
        <v>109</v>
      </c>
      <c r="L809" s="26">
        <v>36</v>
      </c>
    </row>
    <row r="810" spans="1:12" x14ac:dyDescent="0.25">
      <c r="A810" s="21">
        <v>44384</v>
      </c>
      <c r="C810" s="22" t="s">
        <v>407</v>
      </c>
      <c r="F810" s="25">
        <v>109000037</v>
      </c>
      <c r="G810" t="s">
        <v>1802</v>
      </c>
      <c r="H810" s="22" t="s">
        <v>101</v>
      </c>
      <c r="K810" s="28">
        <v>109</v>
      </c>
      <c r="L810" s="26">
        <v>37</v>
      </c>
    </row>
    <row r="811" spans="1:12" x14ac:dyDescent="0.25">
      <c r="A811" s="21">
        <v>44384</v>
      </c>
      <c r="C811" s="22" t="s">
        <v>407</v>
      </c>
      <c r="F811" s="25">
        <v>109000038</v>
      </c>
      <c r="G811" t="s">
        <v>1803</v>
      </c>
      <c r="H811" s="22" t="s">
        <v>101</v>
      </c>
      <c r="K811" s="28">
        <v>109</v>
      </c>
      <c r="L811" s="26">
        <v>38</v>
      </c>
    </row>
    <row r="812" spans="1:12" x14ac:dyDescent="0.25">
      <c r="A812" s="21">
        <v>44384</v>
      </c>
      <c r="C812" s="22" t="s">
        <v>407</v>
      </c>
      <c r="F812" s="25">
        <v>109000039</v>
      </c>
      <c r="G812" t="s">
        <v>1804</v>
      </c>
      <c r="H812" s="22" t="s">
        <v>101</v>
      </c>
      <c r="K812" s="28">
        <v>109</v>
      </c>
      <c r="L812" s="26">
        <v>39</v>
      </c>
    </row>
    <row r="813" spans="1:12" x14ac:dyDescent="0.25">
      <c r="A813" s="21">
        <v>44384</v>
      </c>
      <c r="C813" s="22" t="s">
        <v>407</v>
      </c>
      <c r="F813" s="25">
        <v>109000040</v>
      </c>
      <c r="G813" t="s">
        <v>1805</v>
      </c>
      <c r="H813" s="22" t="s">
        <v>101</v>
      </c>
      <c r="K813" s="28">
        <v>109</v>
      </c>
      <c r="L813" s="26">
        <v>40</v>
      </c>
    </row>
    <row r="814" spans="1:12" x14ac:dyDescent="0.25">
      <c r="A814" s="21">
        <v>44386</v>
      </c>
      <c r="C814" s="22" t="s">
        <v>391</v>
      </c>
      <c r="F814" s="25">
        <v>208000001</v>
      </c>
      <c r="G814" t="s">
        <v>1806</v>
      </c>
      <c r="H814" s="22" t="s">
        <v>101</v>
      </c>
      <c r="K814" s="28">
        <v>208</v>
      </c>
      <c r="L814" s="26">
        <v>1</v>
      </c>
    </row>
    <row r="815" spans="1:12" x14ac:dyDescent="0.25">
      <c r="A815" s="21">
        <v>44386</v>
      </c>
      <c r="C815" s="22" t="s">
        <v>391</v>
      </c>
      <c r="F815" s="25">
        <v>208000002</v>
      </c>
      <c r="G815" t="s">
        <v>1807</v>
      </c>
      <c r="H815" s="22" t="s">
        <v>101</v>
      </c>
      <c r="K815" s="28">
        <v>208</v>
      </c>
      <c r="L815" s="26">
        <v>2</v>
      </c>
    </row>
    <row r="816" spans="1:12" x14ac:dyDescent="0.25">
      <c r="A816" s="21">
        <v>44386</v>
      </c>
      <c r="C816" s="22" t="s">
        <v>391</v>
      </c>
      <c r="F816" s="25">
        <v>106000061</v>
      </c>
      <c r="G816" t="s">
        <v>1808</v>
      </c>
      <c r="H816" s="22" t="s">
        <v>101</v>
      </c>
      <c r="K816" s="28">
        <v>106</v>
      </c>
      <c r="L816" s="26">
        <v>61</v>
      </c>
    </row>
    <row r="817" spans="1:12" x14ac:dyDescent="0.25">
      <c r="A817" s="21">
        <v>44386</v>
      </c>
      <c r="C817" s="22" t="s">
        <v>413</v>
      </c>
      <c r="F817" s="25">
        <v>106000062</v>
      </c>
      <c r="G817" t="s">
        <v>1809</v>
      </c>
      <c r="H817" s="22" t="s">
        <v>101</v>
      </c>
      <c r="K817" s="28">
        <v>106</v>
      </c>
      <c r="L817" s="26">
        <v>62</v>
      </c>
    </row>
    <row r="818" spans="1:12" x14ac:dyDescent="0.25">
      <c r="A818" s="21">
        <v>44386</v>
      </c>
      <c r="C818" s="22" t="s">
        <v>413</v>
      </c>
      <c r="F818" s="25">
        <v>106000063</v>
      </c>
      <c r="G818" t="s">
        <v>1810</v>
      </c>
      <c r="H818" s="22" t="s">
        <v>101</v>
      </c>
      <c r="K818" s="28">
        <v>106</v>
      </c>
      <c r="L818" s="26">
        <v>63</v>
      </c>
    </row>
    <row r="819" spans="1:12" x14ac:dyDescent="0.25">
      <c r="A819" s="21">
        <v>44391</v>
      </c>
      <c r="C819" s="22" t="s">
        <v>415</v>
      </c>
      <c r="F819" s="25">
        <v>105000081</v>
      </c>
      <c r="G819" t="s">
        <v>1811</v>
      </c>
      <c r="H819" s="22" t="s">
        <v>101</v>
      </c>
      <c r="K819" s="28">
        <v>105</v>
      </c>
      <c r="L819" s="26">
        <v>81</v>
      </c>
    </row>
    <row r="820" spans="1:12" x14ac:dyDescent="0.25">
      <c r="A820" s="21">
        <v>44391</v>
      </c>
      <c r="C820" s="22" t="s">
        <v>410</v>
      </c>
      <c r="F820" s="25">
        <v>302000112</v>
      </c>
      <c r="G820" t="s">
        <v>1812</v>
      </c>
      <c r="H820" s="22" t="s">
        <v>26</v>
      </c>
      <c r="K820" s="28">
        <v>302</v>
      </c>
      <c r="L820" s="26">
        <v>112</v>
      </c>
    </row>
    <row r="821" spans="1:12" x14ac:dyDescent="0.25">
      <c r="A821" s="21">
        <v>44392</v>
      </c>
      <c r="C821" s="22" t="s">
        <v>393</v>
      </c>
      <c r="F821" s="25">
        <v>109000041</v>
      </c>
      <c r="G821" t="s">
        <v>1813</v>
      </c>
      <c r="H821" s="22" t="s">
        <v>101</v>
      </c>
      <c r="K821" s="28">
        <v>109</v>
      </c>
      <c r="L821" s="26">
        <v>41</v>
      </c>
    </row>
    <row r="822" spans="1:12" x14ac:dyDescent="0.25">
      <c r="A822" s="21">
        <v>44392</v>
      </c>
      <c r="C822" s="22" t="s">
        <v>393</v>
      </c>
      <c r="F822" s="25">
        <v>109000042</v>
      </c>
      <c r="G822" t="s">
        <v>1814</v>
      </c>
      <c r="H822" s="22" t="s">
        <v>101</v>
      </c>
      <c r="K822" s="28">
        <v>109</v>
      </c>
      <c r="L822" s="26">
        <v>42</v>
      </c>
    </row>
    <row r="823" spans="1:12" x14ac:dyDescent="0.25">
      <c r="A823" s="21">
        <v>44392</v>
      </c>
      <c r="C823" s="22" t="s">
        <v>393</v>
      </c>
      <c r="F823" s="25">
        <v>109000043</v>
      </c>
      <c r="G823" t="s">
        <v>1815</v>
      </c>
      <c r="H823" s="22" t="s">
        <v>101</v>
      </c>
      <c r="K823" s="28">
        <v>109</v>
      </c>
      <c r="L823" s="26">
        <v>43</v>
      </c>
    </row>
    <row r="824" spans="1:12" x14ac:dyDescent="0.25">
      <c r="A824" s="21">
        <v>44398</v>
      </c>
      <c r="C824" s="22" t="s">
        <v>393</v>
      </c>
      <c r="F824" s="25">
        <v>102000021</v>
      </c>
      <c r="G824" t="s">
        <v>1816</v>
      </c>
      <c r="H824" s="22" t="s">
        <v>101</v>
      </c>
      <c r="K824" s="28">
        <v>102</v>
      </c>
      <c r="L824" s="26">
        <v>21</v>
      </c>
    </row>
    <row r="825" spans="1:12" x14ac:dyDescent="0.25">
      <c r="A825" s="21">
        <v>44399</v>
      </c>
      <c r="C825" s="22" t="s">
        <v>408</v>
      </c>
      <c r="F825" s="25">
        <v>106000064</v>
      </c>
      <c r="G825" t="s">
        <v>1817</v>
      </c>
      <c r="H825" s="22" t="s">
        <v>27</v>
      </c>
      <c r="K825" s="28">
        <v>106</v>
      </c>
      <c r="L825" s="26">
        <v>64</v>
      </c>
    </row>
    <row r="826" spans="1:12" x14ac:dyDescent="0.25">
      <c r="A826" s="21">
        <v>44400</v>
      </c>
      <c r="C826" s="22" t="s">
        <v>406</v>
      </c>
      <c r="F826" s="25">
        <v>106000065</v>
      </c>
      <c r="G826" t="s">
        <v>1818</v>
      </c>
      <c r="H826" s="22" t="s">
        <v>101</v>
      </c>
      <c r="K826" s="28">
        <v>106</v>
      </c>
      <c r="L826" s="26">
        <v>65</v>
      </c>
    </row>
    <row r="827" spans="1:12" x14ac:dyDescent="0.25">
      <c r="A827" s="21">
        <v>44403</v>
      </c>
      <c r="C827" s="22" t="s">
        <v>414</v>
      </c>
      <c r="F827" s="25">
        <v>202000010</v>
      </c>
      <c r="G827" t="s">
        <v>1819</v>
      </c>
      <c r="H827" s="22" t="s">
        <v>91</v>
      </c>
      <c r="K827" s="28">
        <v>202</v>
      </c>
      <c r="L827" s="26">
        <v>10</v>
      </c>
    </row>
    <row r="828" spans="1:12" x14ac:dyDescent="0.25">
      <c r="A828" s="21">
        <v>44403</v>
      </c>
      <c r="C828" s="22" t="s">
        <v>410</v>
      </c>
      <c r="F828" s="25">
        <v>302000113</v>
      </c>
      <c r="G828" t="s">
        <v>1820</v>
      </c>
      <c r="H828" s="22" t="s">
        <v>26</v>
      </c>
      <c r="K828" s="28">
        <v>302</v>
      </c>
      <c r="L828" s="26">
        <v>113</v>
      </c>
    </row>
    <row r="829" spans="1:12" x14ac:dyDescent="0.25">
      <c r="A829" s="21">
        <v>44407</v>
      </c>
      <c r="C829" s="22" t="s">
        <v>407</v>
      </c>
      <c r="F829" s="25">
        <v>109000044</v>
      </c>
      <c r="G829" t="s">
        <v>1821</v>
      </c>
      <c r="H829" s="22" t="s">
        <v>101</v>
      </c>
      <c r="K829" s="28">
        <v>109</v>
      </c>
      <c r="L829" s="26">
        <v>44</v>
      </c>
    </row>
    <row r="830" spans="1:12" x14ac:dyDescent="0.25">
      <c r="A830" s="21">
        <v>44407</v>
      </c>
      <c r="C830" s="22" t="s">
        <v>407</v>
      </c>
      <c r="F830" s="25">
        <v>109000045</v>
      </c>
      <c r="G830" t="s">
        <v>1822</v>
      </c>
      <c r="H830" s="22" t="s">
        <v>101</v>
      </c>
      <c r="K830" s="28">
        <v>109</v>
      </c>
      <c r="L830" s="26">
        <v>45</v>
      </c>
    </row>
    <row r="831" spans="1:12" x14ac:dyDescent="0.25">
      <c r="A831" s="21">
        <v>44407</v>
      </c>
      <c r="C831" s="22" t="s">
        <v>407</v>
      </c>
      <c r="F831" s="25">
        <v>109000046</v>
      </c>
      <c r="G831" t="s">
        <v>1823</v>
      </c>
      <c r="H831" s="22" t="s">
        <v>101</v>
      </c>
      <c r="K831" s="28">
        <v>109</v>
      </c>
      <c r="L831" s="26">
        <v>46</v>
      </c>
    </row>
    <row r="832" spans="1:12" x14ac:dyDescent="0.25">
      <c r="A832" s="21">
        <v>44407</v>
      </c>
      <c r="C832" s="22" t="s">
        <v>407</v>
      </c>
      <c r="F832" s="25">
        <v>109000047</v>
      </c>
      <c r="G832" t="s">
        <v>1824</v>
      </c>
      <c r="H832" s="22" t="s">
        <v>101</v>
      </c>
      <c r="K832" s="28">
        <v>109</v>
      </c>
      <c r="L832" s="26">
        <v>47</v>
      </c>
    </row>
    <row r="833" spans="1:12" x14ac:dyDescent="0.25">
      <c r="A833" s="21">
        <v>44407</v>
      </c>
      <c r="C833" s="22" t="s">
        <v>407</v>
      </c>
      <c r="F833" s="25">
        <v>109000048</v>
      </c>
      <c r="G833" t="s">
        <v>1825</v>
      </c>
      <c r="H833" s="22" t="s">
        <v>101</v>
      </c>
      <c r="K833" s="28">
        <v>109</v>
      </c>
      <c r="L833" s="26">
        <v>48</v>
      </c>
    </row>
    <row r="834" spans="1:12" x14ac:dyDescent="0.25">
      <c r="A834" s="21">
        <v>44407</v>
      </c>
      <c r="C834" s="22" t="s">
        <v>407</v>
      </c>
      <c r="F834" s="25">
        <v>109000049</v>
      </c>
      <c r="G834" t="s">
        <v>1826</v>
      </c>
      <c r="H834" s="22" t="s">
        <v>101</v>
      </c>
      <c r="K834" s="28">
        <v>109</v>
      </c>
      <c r="L834" s="26">
        <v>49</v>
      </c>
    </row>
    <row r="835" spans="1:12" x14ac:dyDescent="0.25">
      <c r="A835" s="21">
        <v>44407</v>
      </c>
      <c r="C835" s="22" t="s">
        <v>407</v>
      </c>
      <c r="F835" s="25">
        <v>109000050</v>
      </c>
      <c r="G835" t="s">
        <v>1827</v>
      </c>
      <c r="H835" s="22" t="s">
        <v>101</v>
      </c>
      <c r="K835" s="28">
        <v>109</v>
      </c>
      <c r="L835" s="26">
        <v>50</v>
      </c>
    </row>
    <row r="836" spans="1:12" x14ac:dyDescent="0.25">
      <c r="A836" s="21">
        <v>44407</v>
      </c>
      <c r="C836" s="22" t="s">
        <v>407</v>
      </c>
      <c r="F836" s="25">
        <v>109000051</v>
      </c>
      <c r="G836" t="s">
        <v>1828</v>
      </c>
      <c r="H836" s="22" t="s">
        <v>101</v>
      </c>
      <c r="K836" s="28">
        <v>109</v>
      </c>
      <c r="L836" s="26">
        <v>51</v>
      </c>
    </row>
    <row r="837" spans="1:12" x14ac:dyDescent="0.25">
      <c r="A837" s="21">
        <v>44407</v>
      </c>
      <c r="C837" s="22" t="s">
        <v>407</v>
      </c>
      <c r="F837" s="25">
        <v>109000052</v>
      </c>
      <c r="G837" t="s">
        <v>1829</v>
      </c>
      <c r="H837" s="22" t="s">
        <v>101</v>
      </c>
      <c r="K837" s="28">
        <v>109</v>
      </c>
      <c r="L837" s="26">
        <v>52</v>
      </c>
    </row>
    <row r="838" spans="1:12" x14ac:dyDescent="0.25">
      <c r="A838" s="21">
        <v>44407</v>
      </c>
      <c r="C838" s="22" t="s">
        <v>407</v>
      </c>
      <c r="F838" s="25">
        <v>109000053</v>
      </c>
      <c r="G838" t="s">
        <v>1830</v>
      </c>
      <c r="H838" s="22" t="s">
        <v>101</v>
      </c>
      <c r="K838" s="28">
        <v>109</v>
      </c>
      <c r="L838" s="26">
        <v>53</v>
      </c>
    </row>
    <row r="839" spans="1:12" x14ac:dyDescent="0.25">
      <c r="A839" s="21">
        <v>44407</v>
      </c>
      <c r="C839" s="22" t="s">
        <v>407</v>
      </c>
      <c r="F839" s="25">
        <v>109000054</v>
      </c>
      <c r="G839" t="s">
        <v>1831</v>
      </c>
      <c r="H839" s="22" t="s">
        <v>101</v>
      </c>
      <c r="K839" s="28">
        <v>109</v>
      </c>
      <c r="L839" s="26">
        <v>54</v>
      </c>
    </row>
    <row r="840" spans="1:12" x14ac:dyDescent="0.25">
      <c r="A840" s="21">
        <v>44407</v>
      </c>
      <c r="C840" s="22" t="s">
        <v>407</v>
      </c>
      <c r="F840" s="25">
        <v>109000055</v>
      </c>
      <c r="G840" t="s">
        <v>1832</v>
      </c>
      <c r="H840" s="22" t="s">
        <v>101</v>
      </c>
      <c r="K840" s="28">
        <v>109</v>
      </c>
      <c r="L840" s="26">
        <v>55</v>
      </c>
    </row>
    <row r="841" spans="1:12" x14ac:dyDescent="0.25">
      <c r="A841" s="21">
        <v>44407</v>
      </c>
      <c r="C841" s="22" t="s">
        <v>407</v>
      </c>
      <c r="F841" s="25">
        <v>109000056</v>
      </c>
      <c r="G841" t="s">
        <v>1833</v>
      </c>
      <c r="H841" s="22" t="s">
        <v>101</v>
      </c>
      <c r="K841" s="28">
        <v>109</v>
      </c>
      <c r="L841" s="26">
        <v>56</v>
      </c>
    </row>
    <row r="842" spans="1:12" x14ac:dyDescent="0.25">
      <c r="A842" s="21">
        <v>44407</v>
      </c>
      <c r="C842" s="22" t="s">
        <v>407</v>
      </c>
      <c r="F842" s="25">
        <v>109000057</v>
      </c>
      <c r="G842" t="s">
        <v>1834</v>
      </c>
      <c r="H842" s="22" t="s">
        <v>101</v>
      </c>
      <c r="K842" s="28">
        <v>109</v>
      </c>
      <c r="L842" s="26">
        <v>57</v>
      </c>
    </row>
    <row r="843" spans="1:12" x14ac:dyDescent="0.25">
      <c r="A843" s="21">
        <v>44407</v>
      </c>
      <c r="C843" s="22" t="s">
        <v>406</v>
      </c>
      <c r="F843" s="25">
        <v>106000066</v>
      </c>
      <c r="G843" t="s">
        <v>1835</v>
      </c>
      <c r="H843" s="22" t="s">
        <v>101</v>
      </c>
      <c r="K843" s="28">
        <v>106</v>
      </c>
      <c r="L843" s="26">
        <v>66</v>
      </c>
    </row>
    <row r="844" spans="1:12" x14ac:dyDescent="0.25">
      <c r="A844" s="21">
        <v>44408</v>
      </c>
      <c r="C844" s="22" t="s">
        <v>414</v>
      </c>
      <c r="F844" s="25">
        <v>208000003</v>
      </c>
      <c r="G844" t="s">
        <v>1836</v>
      </c>
      <c r="H844" s="22" t="s">
        <v>101</v>
      </c>
      <c r="K844" s="28">
        <v>208</v>
      </c>
      <c r="L844" s="26">
        <v>3</v>
      </c>
    </row>
    <row r="845" spans="1:12" x14ac:dyDescent="0.25">
      <c r="A845" s="21">
        <v>44408</v>
      </c>
      <c r="C845" s="22" t="s">
        <v>414</v>
      </c>
      <c r="F845" s="25">
        <v>208000004</v>
      </c>
      <c r="G845" t="s">
        <v>1837</v>
      </c>
      <c r="H845" s="22" t="s">
        <v>101</v>
      </c>
      <c r="K845" s="28">
        <v>208</v>
      </c>
      <c r="L845" s="26">
        <v>4</v>
      </c>
    </row>
    <row r="846" spans="1:12" x14ac:dyDescent="0.25">
      <c r="A846" s="21">
        <v>44408</v>
      </c>
      <c r="C846" s="22" t="s">
        <v>414</v>
      </c>
      <c r="F846" s="25">
        <v>106000067</v>
      </c>
      <c r="G846" t="s">
        <v>1838</v>
      </c>
      <c r="H846" s="22" t="s">
        <v>101</v>
      </c>
      <c r="K846" s="28">
        <v>106</v>
      </c>
      <c r="L846" s="26">
        <v>67</v>
      </c>
    </row>
    <row r="847" spans="1:12" x14ac:dyDescent="0.25">
      <c r="A847" s="21">
        <v>44410</v>
      </c>
      <c r="C847" s="22" t="s">
        <v>407</v>
      </c>
      <c r="F847" s="25">
        <v>109000058</v>
      </c>
      <c r="G847" t="s">
        <v>1839</v>
      </c>
      <c r="H847" s="22" t="s">
        <v>101</v>
      </c>
      <c r="K847" s="28">
        <v>109</v>
      </c>
      <c r="L847" s="26">
        <v>58</v>
      </c>
    </row>
    <row r="848" spans="1:12" x14ac:dyDescent="0.25">
      <c r="A848" s="21">
        <v>44413</v>
      </c>
      <c r="C848" s="22" t="s">
        <v>416</v>
      </c>
      <c r="F848" s="25">
        <v>106000068</v>
      </c>
      <c r="G848" t="s">
        <v>1840</v>
      </c>
      <c r="H848" s="22" t="s">
        <v>101</v>
      </c>
      <c r="K848" s="28">
        <v>106</v>
      </c>
      <c r="L848" s="26">
        <v>68</v>
      </c>
    </row>
    <row r="849" spans="1:12" x14ac:dyDescent="0.25">
      <c r="A849" s="21">
        <v>44413</v>
      </c>
      <c r="C849" s="22" t="s">
        <v>416</v>
      </c>
      <c r="F849" s="25">
        <v>105000082</v>
      </c>
      <c r="G849" t="s">
        <v>1841</v>
      </c>
      <c r="H849" s="22" t="s">
        <v>220</v>
      </c>
      <c r="K849" s="28">
        <v>105</v>
      </c>
      <c r="L849" s="26">
        <v>82</v>
      </c>
    </row>
    <row r="850" spans="1:12" x14ac:dyDescent="0.25">
      <c r="A850" s="21">
        <v>44413</v>
      </c>
      <c r="C850" s="22" t="s">
        <v>416</v>
      </c>
      <c r="F850" s="25">
        <v>105000083</v>
      </c>
      <c r="G850" t="s">
        <v>1842</v>
      </c>
      <c r="H850" s="22" t="s">
        <v>101</v>
      </c>
      <c r="K850" s="28">
        <v>105</v>
      </c>
      <c r="L850" s="26">
        <v>83</v>
      </c>
    </row>
    <row r="851" spans="1:12" x14ac:dyDescent="0.25">
      <c r="A851" s="21">
        <v>44413</v>
      </c>
      <c r="C851" s="22" t="s">
        <v>416</v>
      </c>
      <c r="F851" s="25">
        <v>105000084</v>
      </c>
      <c r="G851" t="s">
        <v>1843</v>
      </c>
      <c r="H851" s="22" t="s">
        <v>101</v>
      </c>
      <c r="K851" s="28">
        <v>105</v>
      </c>
      <c r="L851" s="26">
        <v>84</v>
      </c>
    </row>
    <row r="852" spans="1:12" x14ac:dyDescent="0.25">
      <c r="A852" s="21">
        <v>44413</v>
      </c>
      <c r="C852" s="22" t="s">
        <v>416</v>
      </c>
      <c r="F852" s="25">
        <v>105000085</v>
      </c>
      <c r="G852" t="s">
        <v>1844</v>
      </c>
      <c r="H852" s="22" t="s">
        <v>101</v>
      </c>
      <c r="K852" s="28">
        <v>105</v>
      </c>
      <c r="L852" s="26">
        <v>85</v>
      </c>
    </row>
    <row r="853" spans="1:12" x14ac:dyDescent="0.25">
      <c r="A853" s="21">
        <v>44413</v>
      </c>
      <c r="C853" s="22" t="s">
        <v>416</v>
      </c>
      <c r="F853" s="25">
        <v>105000086</v>
      </c>
      <c r="G853" t="s">
        <v>1845</v>
      </c>
      <c r="H853" s="22" t="s">
        <v>101</v>
      </c>
      <c r="K853" s="28">
        <v>105</v>
      </c>
      <c r="L853" s="26">
        <v>86</v>
      </c>
    </row>
    <row r="854" spans="1:12" x14ac:dyDescent="0.25">
      <c r="A854" s="21">
        <v>44413</v>
      </c>
      <c r="C854" s="22" t="s">
        <v>416</v>
      </c>
      <c r="F854" s="25">
        <v>105000087</v>
      </c>
      <c r="G854" t="s">
        <v>1846</v>
      </c>
      <c r="H854" s="22" t="s">
        <v>101</v>
      </c>
      <c r="K854" s="28">
        <v>105</v>
      </c>
      <c r="L854" s="26">
        <v>87</v>
      </c>
    </row>
    <row r="855" spans="1:12" x14ac:dyDescent="0.25">
      <c r="A855" s="21">
        <v>44413</v>
      </c>
      <c r="C855" s="22" t="s">
        <v>416</v>
      </c>
      <c r="F855" s="25">
        <v>105000088</v>
      </c>
      <c r="G855" t="s">
        <v>1847</v>
      </c>
      <c r="H855" s="22" t="s">
        <v>101</v>
      </c>
      <c r="K855" s="28">
        <v>105</v>
      </c>
      <c r="L855" s="26">
        <v>88</v>
      </c>
    </row>
    <row r="856" spans="1:12" x14ac:dyDescent="0.25">
      <c r="A856" s="21">
        <v>44413</v>
      </c>
      <c r="C856" s="22" t="s">
        <v>416</v>
      </c>
      <c r="F856" s="25">
        <v>105000089</v>
      </c>
      <c r="G856" t="s">
        <v>1848</v>
      </c>
      <c r="H856" s="22" t="s">
        <v>101</v>
      </c>
      <c r="K856" s="28">
        <v>105</v>
      </c>
      <c r="L856" s="26">
        <v>89</v>
      </c>
    </row>
    <row r="857" spans="1:12" x14ac:dyDescent="0.25">
      <c r="A857" s="21">
        <v>44413</v>
      </c>
      <c r="C857" s="22" t="s">
        <v>416</v>
      </c>
      <c r="F857" s="25">
        <v>105000090</v>
      </c>
      <c r="G857" t="s">
        <v>1849</v>
      </c>
      <c r="H857" s="22" t="s">
        <v>101</v>
      </c>
      <c r="K857" s="28">
        <v>105</v>
      </c>
      <c r="L857" s="26">
        <v>90</v>
      </c>
    </row>
    <row r="858" spans="1:12" x14ac:dyDescent="0.25">
      <c r="A858" s="21">
        <v>44413</v>
      </c>
      <c r="C858" s="22" t="s">
        <v>416</v>
      </c>
      <c r="F858" s="25">
        <v>105000091</v>
      </c>
      <c r="G858" t="s">
        <v>1850</v>
      </c>
      <c r="H858" s="22" t="s">
        <v>101</v>
      </c>
      <c r="K858" s="28">
        <v>105</v>
      </c>
      <c r="L858" s="26">
        <v>91</v>
      </c>
    </row>
    <row r="859" spans="1:12" x14ac:dyDescent="0.25">
      <c r="A859" s="21">
        <v>44413</v>
      </c>
      <c r="C859" s="22" t="s">
        <v>416</v>
      </c>
      <c r="F859" s="25">
        <v>105000092</v>
      </c>
      <c r="G859" t="s">
        <v>1851</v>
      </c>
      <c r="H859" s="22" t="s">
        <v>101</v>
      </c>
      <c r="K859" s="28">
        <v>105</v>
      </c>
      <c r="L859" s="26">
        <v>92</v>
      </c>
    </row>
    <row r="860" spans="1:12" x14ac:dyDescent="0.25">
      <c r="A860" s="21">
        <v>44413</v>
      </c>
      <c r="C860" s="22" t="s">
        <v>416</v>
      </c>
      <c r="F860" s="25">
        <v>105000093</v>
      </c>
      <c r="G860" t="s">
        <v>1852</v>
      </c>
      <c r="H860" s="22" t="s">
        <v>101</v>
      </c>
      <c r="K860" s="28">
        <v>105</v>
      </c>
      <c r="L860" s="26">
        <v>93</v>
      </c>
    </row>
    <row r="861" spans="1:12" x14ac:dyDescent="0.25">
      <c r="A861" s="21">
        <v>44413</v>
      </c>
      <c r="C861" s="22" t="s">
        <v>416</v>
      </c>
      <c r="F861" s="25">
        <v>105000094</v>
      </c>
      <c r="G861" t="s">
        <v>1853</v>
      </c>
      <c r="H861" s="22" t="s">
        <v>101</v>
      </c>
      <c r="K861" s="28">
        <v>105</v>
      </c>
      <c r="L861" s="26">
        <v>94</v>
      </c>
    </row>
    <row r="862" spans="1:12" x14ac:dyDescent="0.25">
      <c r="A862" s="21">
        <v>44413</v>
      </c>
      <c r="C862" s="22" t="s">
        <v>416</v>
      </c>
      <c r="F862" s="25">
        <v>105000095</v>
      </c>
      <c r="G862" t="s">
        <v>1854</v>
      </c>
      <c r="H862" s="22" t="s">
        <v>101</v>
      </c>
      <c r="K862" s="28">
        <v>105</v>
      </c>
      <c r="L862" s="26">
        <v>95</v>
      </c>
    </row>
    <row r="863" spans="1:12" x14ac:dyDescent="0.25">
      <c r="A863" s="21">
        <v>44413</v>
      </c>
      <c r="C863" s="22" t="s">
        <v>416</v>
      </c>
      <c r="F863" s="25">
        <v>105000096</v>
      </c>
      <c r="G863" t="s">
        <v>1855</v>
      </c>
      <c r="H863" s="22" t="s">
        <v>101</v>
      </c>
      <c r="K863" s="28">
        <v>105</v>
      </c>
      <c r="L863" s="26">
        <v>96</v>
      </c>
    </row>
    <row r="864" spans="1:12" x14ac:dyDescent="0.25">
      <c r="A864" s="21">
        <v>44413</v>
      </c>
      <c r="C864" s="22" t="s">
        <v>416</v>
      </c>
      <c r="F864" s="25">
        <v>105000097</v>
      </c>
      <c r="G864" t="s">
        <v>1856</v>
      </c>
      <c r="H864" s="22" t="s">
        <v>101</v>
      </c>
      <c r="K864" s="28">
        <v>105</v>
      </c>
      <c r="L864" s="26">
        <v>97</v>
      </c>
    </row>
    <row r="865" spans="1:12" x14ac:dyDescent="0.25">
      <c r="A865" s="21">
        <v>44413</v>
      </c>
      <c r="C865" s="22" t="s">
        <v>416</v>
      </c>
      <c r="F865" s="25">
        <v>105000098</v>
      </c>
      <c r="G865" t="s">
        <v>1857</v>
      </c>
      <c r="H865" s="22" t="s">
        <v>101</v>
      </c>
      <c r="K865" s="28">
        <v>105</v>
      </c>
      <c r="L865" s="26">
        <v>98</v>
      </c>
    </row>
    <row r="866" spans="1:12" x14ac:dyDescent="0.25">
      <c r="A866" s="21">
        <v>44413</v>
      </c>
      <c r="C866" s="22" t="s">
        <v>416</v>
      </c>
      <c r="F866" s="25">
        <v>200000036</v>
      </c>
      <c r="G866" t="s">
        <v>1858</v>
      </c>
      <c r="H866" s="22" t="s">
        <v>91</v>
      </c>
      <c r="K866" s="28">
        <v>200</v>
      </c>
      <c r="L866" s="26">
        <v>36</v>
      </c>
    </row>
    <row r="867" spans="1:12" x14ac:dyDescent="0.25">
      <c r="A867" s="21">
        <v>44413</v>
      </c>
      <c r="C867" s="22" t="s">
        <v>416</v>
      </c>
      <c r="F867" s="25">
        <v>200000037</v>
      </c>
      <c r="G867" t="s">
        <v>1859</v>
      </c>
      <c r="H867" s="22" t="s">
        <v>91</v>
      </c>
      <c r="K867" s="28">
        <v>200</v>
      </c>
      <c r="L867" s="26">
        <v>37</v>
      </c>
    </row>
    <row r="868" spans="1:12" x14ac:dyDescent="0.25">
      <c r="A868" s="21">
        <v>44413</v>
      </c>
      <c r="C868" s="22" t="s">
        <v>416</v>
      </c>
      <c r="F868" s="25">
        <v>200000038</v>
      </c>
      <c r="G868" t="s">
        <v>1860</v>
      </c>
      <c r="H868" s="22" t="s">
        <v>91</v>
      </c>
      <c r="K868" s="28">
        <v>200</v>
      </c>
      <c r="L868" s="26">
        <v>38</v>
      </c>
    </row>
    <row r="869" spans="1:12" x14ac:dyDescent="0.25">
      <c r="A869" s="21">
        <v>44413</v>
      </c>
      <c r="C869" s="22" t="s">
        <v>416</v>
      </c>
      <c r="F869" s="25">
        <v>200000039</v>
      </c>
      <c r="G869" t="s">
        <v>1861</v>
      </c>
      <c r="H869" s="22" t="s">
        <v>91</v>
      </c>
      <c r="K869" s="28">
        <v>200</v>
      </c>
      <c r="L869" s="26">
        <v>39</v>
      </c>
    </row>
    <row r="870" spans="1:12" x14ac:dyDescent="0.25">
      <c r="A870" s="21">
        <v>44413</v>
      </c>
      <c r="C870" s="22" t="s">
        <v>416</v>
      </c>
      <c r="F870" s="25">
        <v>200000040</v>
      </c>
      <c r="G870" t="s">
        <v>1862</v>
      </c>
      <c r="H870" s="22" t="s">
        <v>91</v>
      </c>
      <c r="K870" s="28">
        <v>200</v>
      </c>
      <c r="L870" s="26">
        <v>40</v>
      </c>
    </row>
    <row r="871" spans="1:12" x14ac:dyDescent="0.25">
      <c r="A871" s="21">
        <v>44413</v>
      </c>
      <c r="C871" s="22" t="s">
        <v>416</v>
      </c>
      <c r="F871" s="25">
        <v>200000041</v>
      </c>
      <c r="G871" t="s">
        <v>1863</v>
      </c>
      <c r="H871" s="22" t="s">
        <v>91</v>
      </c>
      <c r="K871" s="28">
        <v>200</v>
      </c>
      <c r="L871" s="26">
        <v>41</v>
      </c>
    </row>
    <row r="872" spans="1:12" x14ac:dyDescent="0.25">
      <c r="A872" s="21">
        <v>44413</v>
      </c>
      <c r="C872" s="22" t="s">
        <v>416</v>
      </c>
      <c r="F872" s="25">
        <v>200000042</v>
      </c>
      <c r="G872" t="s">
        <v>1864</v>
      </c>
      <c r="H872" s="22" t="s">
        <v>91</v>
      </c>
      <c r="K872" s="28">
        <v>200</v>
      </c>
      <c r="L872" s="26">
        <v>42</v>
      </c>
    </row>
    <row r="873" spans="1:12" x14ac:dyDescent="0.25">
      <c r="A873" s="21">
        <v>44413</v>
      </c>
      <c r="C873" s="22" t="s">
        <v>416</v>
      </c>
      <c r="F873" s="25">
        <v>200000043</v>
      </c>
      <c r="G873" t="s">
        <v>1865</v>
      </c>
      <c r="H873" s="22" t="s">
        <v>91</v>
      </c>
      <c r="K873" s="28">
        <v>200</v>
      </c>
      <c r="L873" s="26">
        <v>43</v>
      </c>
    </row>
    <row r="874" spans="1:12" x14ac:dyDescent="0.25">
      <c r="A874" s="21">
        <v>44413</v>
      </c>
      <c r="C874" s="22" t="s">
        <v>416</v>
      </c>
      <c r="F874" s="25">
        <v>200000044</v>
      </c>
      <c r="G874" t="s">
        <v>1866</v>
      </c>
      <c r="H874" s="22" t="s">
        <v>91</v>
      </c>
      <c r="K874" s="28">
        <v>200</v>
      </c>
      <c r="L874" s="26">
        <v>44</v>
      </c>
    </row>
    <row r="875" spans="1:12" x14ac:dyDescent="0.25">
      <c r="A875" s="21">
        <v>44413</v>
      </c>
      <c r="C875" s="22" t="s">
        <v>416</v>
      </c>
      <c r="F875" s="25">
        <v>200000045</v>
      </c>
      <c r="G875" t="s">
        <v>1867</v>
      </c>
      <c r="H875" s="22" t="s">
        <v>91</v>
      </c>
      <c r="K875" s="28">
        <v>200</v>
      </c>
      <c r="L875" s="26">
        <v>45</v>
      </c>
    </row>
    <row r="876" spans="1:12" x14ac:dyDescent="0.25">
      <c r="A876" s="21">
        <v>44413</v>
      </c>
      <c r="C876" s="22" t="s">
        <v>416</v>
      </c>
      <c r="F876" s="25">
        <v>200000046</v>
      </c>
      <c r="G876" t="s">
        <v>1868</v>
      </c>
      <c r="H876" s="22" t="s">
        <v>91</v>
      </c>
      <c r="K876" s="28">
        <v>200</v>
      </c>
      <c r="L876" s="26">
        <v>46</v>
      </c>
    </row>
    <row r="877" spans="1:12" x14ac:dyDescent="0.25">
      <c r="A877" s="21">
        <v>44413</v>
      </c>
      <c r="C877" s="22" t="s">
        <v>416</v>
      </c>
      <c r="F877" s="25">
        <v>200000047</v>
      </c>
      <c r="G877" t="s">
        <v>1869</v>
      </c>
      <c r="H877" s="22" t="s">
        <v>91</v>
      </c>
      <c r="K877" s="28">
        <v>200</v>
      </c>
      <c r="L877" s="26">
        <v>47</v>
      </c>
    </row>
    <row r="878" spans="1:12" x14ac:dyDescent="0.25">
      <c r="A878" s="21">
        <v>44413</v>
      </c>
      <c r="C878" s="22" t="s">
        <v>416</v>
      </c>
      <c r="F878" s="25">
        <v>200000048</v>
      </c>
      <c r="G878" t="s">
        <v>1870</v>
      </c>
      <c r="H878" s="22" t="s">
        <v>91</v>
      </c>
      <c r="K878" s="28">
        <v>200</v>
      </c>
      <c r="L878" s="26">
        <v>48</v>
      </c>
    </row>
    <row r="879" spans="1:12" x14ac:dyDescent="0.25">
      <c r="A879" s="21">
        <v>44413</v>
      </c>
      <c r="C879" s="22" t="s">
        <v>416</v>
      </c>
      <c r="F879" s="25">
        <v>200000049</v>
      </c>
      <c r="G879" t="s">
        <v>1871</v>
      </c>
      <c r="H879" s="22" t="s">
        <v>91</v>
      </c>
      <c r="K879" s="28">
        <v>200</v>
      </c>
      <c r="L879" s="26">
        <v>49</v>
      </c>
    </row>
    <row r="880" spans="1:12" x14ac:dyDescent="0.25">
      <c r="A880" s="21">
        <v>44413</v>
      </c>
      <c r="C880" s="22" t="s">
        <v>416</v>
      </c>
      <c r="F880" s="25">
        <v>200000050</v>
      </c>
      <c r="G880" t="s">
        <v>1872</v>
      </c>
      <c r="H880" s="22" t="s">
        <v>91</v>
      </c>
      <c r="K880" s="28">
        <v>200</v>
      </c>
      <c r="L880" s="26">
        <v>50</v>
      </c>
    </row>
    <row r="881" spans="1:12" x14ac:dyDescent="0.25">
      <c r="A881" s="21">
        <v>44413</v>
      </c>
      <c r="C881" s="22" t="s">
        <v>416</v>
      </c>
      <c r="F881" s="25">
        <v>200000051</v>
      </c>
      <c r="G881" t="s">
        <v>1873</v>
      </c>
      <c r="H881" s="22" t="s">
        <v>91</v>
      </c>
      <c r="K881" s="28">
        <v>200</v>
      </c>
      <c r="L881" s="26">
        <v>51</v>
      </c>
    </row>
    <row r="882" spans="1:12" x14ac:dyDescent="0.25">
      <c r="A882" s="21">
        <v>44413</v>
      </c>
      <c r="C882" s="22" t="s">
        <v>416</v>
      </c>
      <c r="F882" s="25">
        <v>200000052</v>
      </c>
      <c r="G882" t="s">
        <v>1874</v>
      </c>
      <c r="H882" s="22" t="s">
        <v>91</v>
      </c>
      <c r="K882" s="28">
        <v>200</v>
      </c>
      <c r="L882" s="26">
        <v>52</v>
      </c>
    </row>
    <row r="883" spans="1:12" x14ac:dyDescent="0.25">
      <c r="A883" s="21">
        <v>44413</v>
      </c>
      <c r="C883" s="22" t="s">
        <v>416</v>
      </c>
      <c r="F883" s="25">
        <v>200000053</v>
      </c>
      <c r="G883" t="s">
        <v>1875</v>
      </c>
      <c r="H883" s="22" t="s">
        <v>91</v>
      </c>
      <c r="K883" s="28">
        <v>200</v>
      </c>
      <c r="L883" s="26">
        <v>53</v>
      </c>
    </row>
    <row r="884" spans="1:12" x14ac:dyDescent="0.25">
      <c r="A884" s="21">
        <v>44413</v>
      </c>
      <c r="C884" s="22" t="s">
        <v>416</v>
      </c>
      <c r="F884" s="25">
        <v>200000054</v>
      </c>
      <c r="G884" t="s">
        <v>1876</v>
      </c>
      <c r="H884" s="22" t="s">
        <v>91</v>
      </c>
      <c r="K884" s="28">
        <v>200</v>
      </c>
      <c r="L884" s="26">
        <v>54</v>
      </c>
    </row>
    <row r="885" spans="1:12" x14ac:dyDescent="0.25">
      <c r="A885" s="21">
        <v>44413</v>
      </c>
      <c r="C885" s="22" t="s">
        <v>416</v>
      </c>
      <c r="F885" s="25">
        <v>200000055</v>
      </c>
      <c r="G885" t="s">
        <v>1877</v>
      </c>
      <c r="H885" s="22" t="s">
        <v>91</v>
      </c>
      <c r="K885" s="28">
        <v>200</v>
      </c>
      <c r="L885" s="26">
        <v>55</v>
      </c>
    </row>
    <row r="886" spans="1:12" x14ac:dyDescent="0.25">
      <c r="A886" s="21">
        <v>44413</v>
      </c>
      <c r="C886" s="22" t="s">
        <v>416</v>
      </c>
      <c r="F886" s="25">
        <v>200000056</v>
      </c>
      <c r="G886" t="s">
        <v>1878</v>
      </c>
      <c r="H886" s="22" t="s">
        <v>91</v>
      </c>
      <c r="K886" s="28">
        <v>200</v>
      </c>
      <c r="L886" s="26">
        <v>56</v>
      </c>
    </row>
    <row r="887" spans="1:12" x14ac:dyDescent="0.25">
      <c r="A887" s="21">
        <v>44413</v>
      </c>
      <c r="C887" s="22" t="s">
        <v>416</v>
      </c>
      <c r="F887" s="25">
        <v>200000057</v>
      </c>
      <c r="G887" t="s">
        <v>1879</v>
      </c>
      <c r="H887" s="22" t="s">
        <v>91</v>
      </c>
      <c r="K887" s="28">
        <v>200</v>
      </c>
      <c r="L887" s="26">
        <v>57</v>
      </c>
    </row>
    <row r="888" spans="1:12" x14ac:dyDescent="0.25">
      <c r="A888" s="21">
        <v>44413</v>
      </c>
      <c r="C888" s="22" t="s">
        <v>416</v>
      </c>
      <c r="F888" s="25">
        <v>200000058</v>
      </c>
      <c r="G888" t="s">
        <v>1880</v>
      </c>
      <c r="H888" s="22" t="s">
        <v>91</v>
      </c>
      <c r="K888" s="28">
        <v>200</v>
      </c>
      <c r="L888" s="26">
        <v>58</v>
      </c>
    </row>
    <row r="889" spans="1:12" x14ac:dyDescent="0.25">
      <c r="A889" s="21">
        <v>44413</v>
      </c>
      <c r="C889" s="22" t="s">
        <v>416</v>
      </c>
      <c r="F889" s="25">
        <v>200000059</v>
      </c>
      <c r="G889" t="s">
        <v>1881</v>
      </c>
      <c r="H889" s="22" t="s">
        <v>91</v>
      </c>
      <c r="K889" s="28">
        <v>200</v>
      </c>
      <c r="L889" s="26">
        <v>59</v>
      </c>
    </row>
    <row r="890" spans="1:12" x14ac:dyDescent="0.25">
      <c r="A890" s="21">
        <v>44413</v>
      </c>
      <c r="C890" s="22" t="s">
        <v>416</v>
      </c>
      <c r="F890" s="25">
        <v>200000060</v>
      </c>
      <c r="G890" t="s">
        <v>1882</v>
      </c>
      <c r="H890" s="22" t="s">
        <v>91</v>
      </c>
      <c r="K890" s="28">
        <v>200</v>
      </c>
      <c r="L890" s="26">
        <v>60</v>
      </c>
    </row>
    <row r="891" spans="1:12" x14ac:dyDescent="0.25">
      <c r="A891" s="21">
        <v>44413</v>
      </c>
      <c r="C891" s="22" t="s">
        <v>416</v>
      </c>
      <c r="F891" s="25">
        <v>200000061</v>
      </c>
      <c r="G891" t="s">
        <v>1883</v>
      </c>
      <c r="H891" s="22" t="s">
        <v>91</v>
      </c>
      <c r="K891" s="28">
        <v>200</v>
      </c>
      <c r="L891" s="26">
        <v>61</v>
      </c>
    </row>
    <row r="892" spans="1:12" x14ac:dyDescent="0.25">
      <c r="A892" s="21">
        <v>44413</v>
      </c>
      <c r="C892" s="22" t="s">
        <v>416</v>
      </c>
      <c r="F892" s="25">
        <v>200000062</v>
      </c>
      <c r="G892" t="s">
        <v>1884</v>
      </c>
      <c r="H892" s="22" t="s">
        <v>91</v>
      </c>
      <c r="K892" s="28">
        <v>200</v>
      </c>
      <c r="L892" s="26">
        <v>62</v>
      </c>
    </row>
    <row r="893" spans="1:12" x14ac:dyDescent="0.25">
      <c r="A893" s="21">
        <v>44413</v>
      </c>
      <c r="C893" s="22" t="s">
        <v>416</v>
      </c>
      <c r="F893" s="25">
        <v>200000063</v>
      </c>
      <c r="G893" t="s">
        <v>1885</v>
      </c>
      <c r="H893" s="22" t="s">
        <v>91</v>
      </c>
      <c r="K893" s="28">
        <v>200</v>
      </c>
      <c r="L893" s="26">
        <v>63</v>
      </c>
    </row>
    <row r="894" spans="1:12" x14ac:dyDescent="0.25">
      <c r="A894" s="21">
        <v>44413</v>
      </c>
      <c r="C894" s="22" t="s">
        <v>416</v>
      </c>
      <c r="F894" s="25">
        <v>200000064</v>
      </c>
      <c r="G894" t="s">
        <v>1886</v>
      </c>
      <c r="H894" s="22" t="s">
        <v>91</v>
      </c>
      <c r="K894" s="28">
        <v>200</v>
      </c>
      <c r="L894" s="26">
        <v>64</v>
      </c>
    </row>
    <row r="895" spans="1:12" x14ac:dyDescent="0.25">
      <c r="A895" s="21">
        <v>44413</v>
      </c>
      <c r="C895" s="22" t="s">
        <v>416</v>
      </c>
      <c r="F895" s="25">
        <v>200000065</v>
      </c>
      <c r="G895" t="s">
        <v>1887</v>
      </c>
      <c r="H895" s="22" t="s">
        <v>91</v>
      </c>
      <c r="K895" s="28">
        <v>200</v>
      </c>
      <c r="L895" s="26">
        <v>65</v>
      </c>
    </row>
    <row r="896" spans="1:12" x14ac:dyDescent="0.25">
      <c r="A896" s="21">
        <v>44413</v>
      </c>
      <c r="C896" s="22" t="s">
        <v>416</v>
      </c>
      <c r="F896" s="25">
        <v>200000066</v>
      </c>
      <c r="G896" t="s">
        <v>1888</v>
      </c>
      <c r="H896" s="22" t="s">
        <v>91</v>
      </c>
      <c r="K896" s="28">
        <v>200</v>
      </c>
      <c r="L896" s="26">
        <v>66</v>
      </c>
    </row>
    <row r="897" spans="1:12" x14ac:dyDescent="0.25">
      <c r="A897" s="21">
        <v>44413</v>
      </c>
      <c r="C897" s="22" t="s">
        <v>416</v>
      </c>
      <c r="F897" s="25">
        <v>200000067</v>
      </c>
      <c r="G897" t="s">
        <v>1889</v>
      </c>
      <c r="H897" s="22" t="s">
        <v>91</v>
      </c>
      <c r="K897" s="28">
        <v>200</v>
      </c>
      <c r="L897" s="26">
        <v>67</v>
      </c>
    </row>
    <row r="898" spans="1:12" x14ac:dyDescent="0.25">
      <c r="A898" s="21">
        <v>44413</v>
      </c>
      <c r="C898" s="22" t="s">
        <v>416</v>
      </c>
      <c r="F898" s="25">
        <v>200000068</v>
      </c>
      <c r="G898" t="s">
        <v>1890</v>
      </c>
      <c r="H898" s="22" t="s">
        <v>91</v>
      </c>
      <c r="K898" s="28">
        <v>200</v>
      </c>
      <c r="L898" s="26">
        <v>68</v>
      </c>
    </row>
    <row r="899" spans="1:12" x14ac:dyDescent="0.25">
      <c r="A899" s="21">
        <v>44413</v>
      </c>
      <c r="C899" s="22" t="s">
        <v>416</v>
      </c>
      <c r="F899" s="25">
        <v>200000069</v>
      </c>
      <c r="G899" t="s">
        <v>1891</v>
      </c>
      <c r="H899" s="22" t="s">
        <v>91</v>
      </c>
      <c r="K899" s="28">
        <v>200</v>
      </c>
      <c r="L899" s="26">
        <v>69</v>
      </c>
    </row>
    <row r="900" spans="1:12" x14ac:dyDescent="0.25">
      <c r="A900" s="21">
        <v>44413</v>
      </c>
      <c r="C900" s="22" t="s">
        <v>416</v>
      </c>
      <c r="F900" s="25">
        <v>200000070</v>
      </c>
      <c r="G900" t="s">
        <v>1892</v>
      </c>
      <c r="H900" s="22" t="s">
        <v>91</v>
      </c>
      <c r="K900" s="28">
        <v>200</v>
      </c>
      <c r="L900" s="26">
        <v>70</v>
      </c>
    </row>
    <row r="901" spans="1:12" x14ac:dyDescent="0.25">
      <c r="A901" s="21">
        <v>44413</v>
      </c>
      <c r="C901" s="22" t="s">
        <v>416</v>
      </c>
      <c r="F901" s="25">
        <v>200000071</v>
      </c>
      <c r="G901" t="s">
        <v>1893</v>
      </c>
      <c r="H901" s="22" t="s">
        <v>91</v>
      </c>
      <c r="K901" s="28">
        <v>200</v>
      </c>
      <c r="L901" s="26">
        <v>71</v>
      </c>
    </row>
    <row r="902" spans="1:12" x14ac:dyDescent="0.25">
      <c r="A902" s="21">
        <v>44413</v>
      </c>
      <c r="C902" s="22" t="s">
        <v>416</v>
      </c>
      <c r="F902" s="25">
        <v>200000072</v>
      </c>
      <c r="G902" t="s">
        <v>1894</v>
      </c>
      <c r="H902" s="22" t="s">
        <v>91</v>
      </c>
      <c r="K902" s="28">
        <v>200</v>
      </c>
      <c r="L902" s="26">
        <v>72</v>
      </c>
    </row>
    <row r="903" spans="1:12" x14ac:dyDescent="0.25">
      <c r="A903" s="21">
        <v>44413</v>
      </c>
      <c r="C903" s="22" t="s">
        <v>416</v>
      </c>
      <c r="F903" s="25">
        <v>200000073</v>
      </c>
      <c r="G903" t="s">
        <v>1895</v>
      </c>
      <c r="H903" s="22" t="s">
        <v>91</v>
      </c>
      <c r="K903" s="28">
        <v>200</v>
      </c>
      <c r="L903" s="26">
        <v>73</v>
      </c>
    </row>
    <row r="904" spans="1:12" x14ac:dyDescent="0.25">
      <c r="A904" s="21">
        <v>44413</v>
      </c>
      <c r="C904" s="22" t="s">
        <v>416</v>
      </c>
      <c r="F904" s="25">
        <v>200000074</v>
      </c>
      <c r="G904" t="s">
        <v>1896</v>
      </c>
      <c r="H904" s="22" t="s">
        <v>91</v>
      </c>
      <c r="K904" s="28">
        <v>200</v>
      </c>
      <c r="L904" s="26">
        <v>74</v>
      </c>
    </row>
    <row r="905" spans="1:12" x14ac:dyDescent="0.25">
      <c r="A905" s="21">
        <v>44413</v>
      </c>
      <c r="C905" s="22" t="s">
        <v>416</v>
      </c>
      <c r="F905" s="25">
        <v>200000075</v>
      </c>
      <c r="G905" t="s">
        <v>1897</v>
      </c>
      <c r="H905" s="22" t="s">
        <v>91</v>
      </c>
      <c r="K905" s="28">
        <v>200</v>
      </c>
      <c r="L905" s="26">
        <v>75</v>
      </c>
    </row>
    <row r="906" spans="1:12" x14ac:dyDescent="0.25">
      <c r="A906" s="21">
        <v>44413</v>
      </c>
      <c r="C906" s="22" t="s">
        <v>416</v>
      </c>
      <c r="F906" s="25">
        <v>200000076</v>
      </c>
      <c r="G906" t="s">
        <v>1898</v>
      </c>
      <c r="H906" s="22" t="s">
        <v>91</v>
      </c>
      <c r="K906" s="28">
        <v>200</v>
      </c>
      <c r="L906" s="26">
        <v>76</v>
      </c>
    </row>
    <row r="907" spans="1:12" x14ac:dyDescent="0.25">
      <c r="A907" s="21">
        <v>44413</v>
      </c>
      <c r="C907" s="22" t="s">
        <v>416</v>
      </c>
      <c r="F907" s="25">
        <v>200000077</v>
      </c>
      <c r="G907" t="s">
        <v>1899</v>
      </c>
      <c r="H907" s="22" t="s">
        <v>91</v>
      </c>
      <c r="K907" s="28">
        <v>200</v>
      </c>
      <c r="L907" s="26">
        <v>77</v>
      </c>
    </row>
    <row r="908" spans="1:12" x14ac:dyDescent="0.25">
      <c r="A908" s="21">
        <v>44413</v>
      </c>
      <c r="C908" s="22" t="s">
        <v>416</v>
      </c>
      <c r="F908" s="25">
        <v>200000078</v>
      </c>
      <c r="G908" t="s">
        <v>1900</v>
      </c>
      <c r="H908" s="22" t="s">
        <v>91</v>
      </c>
      <c r="K908" s="28">
        <v>200</v>
      </c>
      <c r="L908" s="26">
        <v>78</v>
      </c>
    </row>
    <row r="909" spans="1:12" x14ac:dyDescent="0.25">
      <c r="A909" s="21">
        <v>44413</v>
      </c>
      <c r="C909" s="22" t="s">
        <v>416</v>
      </c>
      <c r="F909" s="25">
        <v>200000079</v>
      </c>
      <c r="G909" t="s">
        <v>1901</v>
      </c>
      <c r="H909" s="22" t="s">
        <v>91</v>
      </c>
      <c r="K909" s="28">
        <v>200</v>
      </c>
      <c r="L909" s="26">
        <v>79</v>
      </c>
    </row>
    <row r="910" spans="1:12" x14ac:dyDescent="0.25">
      <c r="A910" s="21">
        <v>44413</v>
      </c>
      <c r="C910" s="22" t="s">
        <v>416</v>
      </c>
      <c r="F910" s="25">
        <v>200000080</v>
      </c>
      <c r="G910" t="s">
        <v>1902</v>
      </c>
      <c r="H910" s="22" t="s">
        <v>91</v>
      </c>
      <c r="K910" s="28">
        <v>200</v>
      </c>
      <c r="L910" s="26">
        <v>80</v>
      </c>
    </row>
    <row r="911" spans="1:12" x14ac:dyDescent="0.25">
      <c r="A911" s="21">
        <v>44413</v>
      </c>
      <c r="C911" s="22" t="s">
        <v>416</v>
      </c>
      <c r="F911" s="25">
        <v>200000081</v>
      </c>
      <c r="G911" t="s">
        <v>1903</v>
      </c>
      <c r="H911" s="22" t="s">
        <v>91</v>
      </c>
      <c r="K911" s="28">
        <v>200</v>
      </c>
      <c r="L911" s="26">
        <v>81</v>
      </c>
    </row>
    <row r="912" spans="1:12" x14ac:dyDescent="0.25">
      <c r="A912" s="21">
        <v>44413</v>
      </c>
      <c r="C912" s="22" t="s">
        <v>416</v>
      </c>
      <c r="F912" s="25">
        <v>200000082</v>
      </c>
      <c r="G912" t="s">
        <v>1904</v>
      </c>
      <c r="H912" s="22" t="s">
        <v>91</v>
      </c>
      <c r="K912" s="28">
        <v>200</v>
      </c>
      <c r="L912" s="26">
        <v>82</v>
      </c>
    </row>
    <row r="913" spans="1:12" x14ac:dyDescent="0.25">
      <c r="A913" s="21">
        <v>44413</v>
      </c>
      <c r="C913" s="22" t="s">
        <v>416</v>
      </c>
      <c r="F913" s="25">
        <v>200000083</v>
      </c>
      <c r="G913" t="s">
        <v>1905</v>
      </c>
      <c r="H913" s="22" t="s">
        <v>91</v>
      </c>
      <c r="K913" s="28">
        <v>200</v>
      </c>
      <c r="L913" s="26">
        <v>83</v>
      </c>
    </row>
    <row r="914" spans="1:12" x14ac:dyDescent="0.25">
      <c r="A914" s="21">
        <v>44413</v>
      </c>
      <c r="C914" s="22" t="s">
        <v>416</v>
      </c>
      <c r="F914" s="25">
        <v>200000084</v>
      </c>
      <c r="G914" t="s">
        <v>1906</v>
      </c>
      <c r="H914" s="22" t="s">
        <v>91</v>
      </c>
      <c r="K914" s="28">
        <v>200</v>
      </c>
      <c r="L914" s="26">
        <v>84</v>
      </c>
    </row>
    <row r="915" spans="1:12" x14ac:dyDescent="0.25">
      <c r="A915" s="21">
        <v>44413</v>
      </c>
      <c r="C915" s="22" t="s">
        <v>416</v>
      </c>
      <c r="F915" s="25">
        <v>200000085</v>
      </c>
      <c r="G915" t="s">
        <v>1907</v>
      </c>
      <c r="H915" s="22" t="s">
        <v>91</v>
      </c>
      <c r="K915" s="28">
        <v>200</v>
      </c>
      <c r="L915" s="26">
        <v>85</v>
      </c>
    </row>
    <row r="916" spans="1:12" x14ac:dyDescent="0.25">
      <c r="A916" s="21">
        <v>44413</v>
      </c>
      <c r="C916" s="22" t="s">
        <v>416</v>
      </c>
      <c r="F916" s="25">
        <v>200000086</v>
      </c>
      <c r="G916" t="s">
        <v>1908</v>
      </c>
      <c r="H916" s="22" t="s">
        <v>91</v>
      </c>
      <c r="K916" s="28">
        <v>200</v>
      </c>
      <c r="L916" s="26">
        <v>86</v>
      </c>
    </row>
    <row r="917" spans="1:12" x14ac:dyDescent="0.25">
      <c r="A917" s="21">
        <v>44413</v>
      </c>
      <c r="C917" s="22" t="s">
        <v>416</v>
      </c>
      <c r="F917" s="25">
        <v>200000087</v>
      </c>
      <c r="G917" t="s">
        <v>1909</v>
      </c>
      <c r="H917" s="22" t="s">
        <v>91</v>
      </c>
      <c r="K917" s="28">
        <v>200</v>
      </c>
      <c r="L917" s="26">
        <v>87</v>
      </c>
    </row>
    <row r="918" spans="1:12" x14ac:dyDescent="0.25">
      <c r="A918" s="21">
        <v>44413</v>
      </c>
      <c r="C918" s="22" t="s">
        <v>416</v>
      </c>
      <c r="F918" s="25">
        <v>200000088</v>
      </c>
      <c r="G918" t="s">
        <v>1910</v>
      </c>
      <c r="H918" s="22" t="s">
        <v>91</v>
      </c>
      <c r="K918" s="28">
        <v>200</v>
      </c>
      <c r="L918" s="26">
        <v>88</v>
      </c>
    </row>
    <row r="919" spans="1:12" x14ac:dyDescent="0.25">
      <c r="A919" s="21">
        <v>44413</v>
      </c>
      <c r="C919" s="22" t="s">
        <v>416</v>
      </c>
      <c r="F919" s="25">
        <v>200000089</v>
      </c>
      <c r="G919" t="s">
        <v>1911</v>
      </c>
      <c r="H919" s="22" t="s">
        <v>91</v>
      </c>
      <c r="K919" s="28">
        <v>200</v>
      </c>
      <c r="L919" s="26">
        <v>89</v>
      </c>
    </row>
    <row r="920" spans="1:12" x14ac:dyDescent="0.25">
      <c r="A920" s="21">
        <v>44413</v>
      </c>
      <c r="C920" s="22" t="s">
        <v>416</v>
      </c>
      <c r="F920" s="25">
        <v>200000090</v>
      </c>
      <c r="G920" t="s">
        <v>1912</v>
      </c>
      <c r="H920" s="22" t="s">
        <v>91</v>
      </c>
      <c r="K920" s="28">
        <v>200</v>
      </c>
      <c r="L920" s="26">
        <v>90</v>
      </c>
    </row>
    <row r="921" spans="1:12" x14ac:dyDescent="0.25">
      <c r="A921" s="21">
        <v>44413</v>
      </c>
      <c r="C921" s="22" t="s">
        <v>416</v>
      </c>
      <c r="F921" s="25">
        <v>200000091</v>
      </c>
      <c r="G921" t="s">
        <v>1913</v>
      </c>
      <c r="H921" s="22" t="s">
        <v>91</v>
      </c>
      <c r="K921" s="28">
        <v>200</v>
      </c>
      <c r="L921" s="26">
        <v>91</v>
      </c>
    </row>
    <row r="922" spans="1:12" x14ac:dyDescent="0.25">
      <c r="A922" s="21">
        <v>44413</v>
      </c>
      <c r="C922" s="22" t="s">
        <v>416</v>
      </c>
      <c r="F922" s="25">
        <v>200000092</v>
      </c>
      <c r="G922" t="s">
        <v>1914</v>
      </c>
      <c r="H922" s="22" t="s">
        <v>91</v>
      </c>
      <c r="K922" s="28">
        <v>200</v>
      </c>
      <c r="L922" s="26">
        <v>92</v>
      </c>
    </row>
    <row r="923" spans="1:12" x14ac:dyDescent="0.25">
      <c r="A923" s="21">
        <v>44413</v>
      </c>
      <c r="C923" s="22" t="s">
        <v>416</v>
      </c>
      <c r="F923" s="25">
        <v>200000093</v>
      </c>
      <c r="G923" t="s">
        <v>1915</v>
      </c>
      <c r="H923" s="22" t="s">
        <v>91</v>
      </c>
      <c r="K923" s="28">
        <v>200</v>
      </c>
      <c r="L923" s="26">
        <v>93</v>
      </c>
    </row>
    <row r="924" spans="1:12" x14ac:dyDescent="0.25">
      <c r="A924" s="21">
        <v>44413</v>
      </c>
      <c r="C924" s="22" t="s">
        <v>416</v>
      </c>
      <c r="F924" s="25">
        <v>200000094</v>
      </c>
      <c r="G924" t="s">
        <v>1916</v>
      </c>
      <c r="H924" s="22" t="s">
        <v>91</v>
      </c>
      <c r="K924" s="28">
        <v>200</v>
      </c>
      <c r="L924" s="26">
        <v>94</v>
      </c>
    </row>
    <row r="925" spans="1:12" x14ac:dyDescent="0.25">
      <c r="A925" s="21">
        <v>44413</v>
      </c>
      <c r="C925" s="22" t="s">
        <v>416</v>
      </c>
      <c r="F925" s="25">
        <v>200000095</v>
      </c>
      <c r="G925" t="s">
        <v>1917</v>
      </c>
      <c r="H925" s="22" t="s">
        <v>91</v>
      </c>
      <c r="K925" s="28">
        <v>200</v>
      </c>
      <c r="L925" s="26">
        <v>95</v>
      </c>
    </row>
    <row r="926" spans="1:12" x14ac:dyDescent="0.25">
      <c r="A926" s="21">
        <v>44413</v>
      </c>
      <c r="C926" s="22" t="s">
        <v>416</v>
      </c>
      <c r="F926" s="25">
        <v>200000096</v>
      </c>
      <c r="G926" t="s">
        <v>1918</v>
      </c>
      <c r="H926" s="22" t="s">
        <v>91</v>
      </c>
      <c r="K926" s="28">
        <v>200</v>
      </c>
      <c r="L926" s="26">
        <v>96</v>
      </c>
    </row>
    <row r="927" spans="1:12" x14ac:dyDescent="0.25">
      <c r="A927" s="21">
        <v>44413</v>
      </c>
      <c r="C927" s="22" t="s">
        <v>416</v>
      </c>
      <c r="F927" s="25">
        <v>200000097</v>
      </c>
      <c r="G927" t="s">
        <v>1919</v>
      </c>
      <c r="H927" s="22" t="s">
        <v>91</v>
      </c>
      <c r="K927" s="28">
        <v>200</v>
      </c>
      <c r="L927" s="26">
        <v>97</v>
      </c>
    </row>
    <row r="928" spans="1:12" x14ac:dyDescent="0.25">
      <c r="A928" s="21">
        <v>44413</v>
      </c>
      <c r="C928" s="22" t="s">
        <v>416</v>
      </c>
      <c r="F928" s="25">
        <v>200000098</v>
      </c>
      <c r="G928" t="s">
        <v>1920</v>
      </c>
      <c r="H928" s="22" t="s">
        <v>91</v>
      </c>
      <c r="K928" s="28">
        <v>200</v>
      </c>
      <c r="L928" s="26">
        <v>98</v>
      </c>
    </row>
    <row r="929" spans="1:12" x14ac:dyDescent="0.25">
      <c r="A929" s="21">
        <v>44413</v>
      </c>
      <c r="C929" s="22" t="s">
        <v>416</v>
      </c>
      <c r="F929" s="25">
        <v>200000099</v>
      </c>
      <c r="G929" t="s">
        <v>1921</v>
      </c>
      <c r="H929" s="22" t="s">
        <v>91</v>
      </c>
      <c r="K929" s="28">
        <v>200</v>
      </c>
      <c r="L929" s="26">
        <v>99</v>
      </c>
    </row>
    <row r="930" spans="1:12" x14ac:dyDescent="0.25">
      <c r="A930" s="21">
        <v>44413</v>
      </c>
      <c r="C930" s="22" t="s">
        <v>416</v>
      </c>
      <c r="F930" s="25">
        <v>200000100</v>
      </c>
      <c r="G930" t="s">
        <v>1922</v>
      </c>
      <c r="H930" s="22" t="s">
        <v>91</v>
      </c>
      <c r="K930" s="28">
        <v>200</v>
      </c>
      <c r="L930" s="26">
        <v>100</v>
      </c>
    </row>
    <row r="931" spans="1:12" x14ac:dyDescent="0.25">
      <c r="A931" s="21">
        <v>44413</v>
      </c>
      <c r="C931" s="22" t="s">
        <v>416</v>
      </c>
      <c r="F931" s="25">
        <v>200000101</v>
      </c>
      <c r="G931" t="s">
        <v>1923</v>
      </c>
      <c r="H931" s="22" t="s">
        <v>91</v>
      </c>
      <c r="K931" s="28">
        <v>200</v>
      </c>
      <c r="L931" s="26">
        <v>101</v>
      </c>
    </row>
    <row r="932" spans="1:12" x14ac:dyDescent="0.25">
      <c r="A932" s="21">
        <v>44413</v>
      </c>
      <c r="C932" s="22" t="s">
        <v>416</v>
      </c>
      <c r="F932" s="25">
        <v>200000102</v>
      </c>
      <c r="G932" t="s">
        <v>1924</v>
      </c>
      <c r="H932" s="22" t="s">
        <v>91</v>
      </c>
      <c r="K932" s="28">
        <v>200</v>
      </c>
      <c r="L932" s="26">
        <v>102</v>
      </c>
    </row>
    <row r="933" spans="1:12" x14ac:dyDescent="0.25">
      <c r="A933" s="21">
        <v>44413</v>
      </c>
      <c r="C933" s="22" t="s">
        <v>416</v>
      </c>
      <c r="F933" s="25">
        <v>200000103</v>
      </c>
      <c r="G933" t="s">
        <v>1925</v>
      </c>
      <c r="H933" s="22" t="s">
        <v>91</v>
      </c>
      <c r="K933" s="28">
        <v>200</v>
      </c>
      <c r="L933" s="26">
        <v>103</v>
      </c>
    </row>
    <row r="934" spans="1:12" x14ac:dyDescent="0.25">
      <c r="A934" s="21">
        <v>44413</v>
      </c>
      <c r="C934" s="22" t="s">
        <v>416</v>
      </c>
      <c r="F934" s="25">
        <v>200000104</v>
      </c>
      <c r="G934" t="s">
        <v>1926</v>
      </c>
      <c r="H934" s="22" t="s">
        <v>91</v>
      </c>
      <c r="K934" s="28">
        <v>200</v>
      </c>
      <c r="L934" s="26">
        <v>104</v>
      </c>
    </row>
    <row r="935" spans="1:12" x14ac:dyDescent="0.25">
      <c r="A935" s="21">
        <v>44413</v>
      </c>
      <c r="C935" s="22" t="s">
        <v>416</v>
      </c>
      <c r="F935" s="25">
        <v>200000105</v>
      </c>
      <c r="G935" t="s">
        <v>1927</v>
      </c>
      <c r="H935" s="22" t="s">
        <v>91</v>
      </c>
      <c r="K935" s="28">
        <v>200</v>
      </c>
      <c r="L935" s="26">
        <v>105</v>
      </c>
    </row>
    <row r="936" spans="1:12" x14ac:dyDescent="0.25">
      <c r="A936" s="21">
        <v>44413</v>
      </c>
      <c r="C936" s="22" t="s">
        <v>416</v>
      </c>
      <c r="F936" s="25">
        <v>231000001</v>
      </c>
      <c r="G936" t="s">
        <v>1928</v>
      </c>
      <c r="H936" s="22" t="s">
        <v>91</v>
      </c>
      <c r="K936" s="28">
        <v>231</v>
      </c>
      <c r="L936" s="26">
        <v>1</v>
      </c>
    </row>
    <row r="937" spans="1:12" x14ac:dyDescent="0.25">
      <c r="A937" s="21">
        <v>44413</v>
      </c>
      <c r="C937" s="22" t="s">
        <v>416</v>
      </c>
      <c r="F937" s="25">
        <v>231000002</v>
      </c>
      <c r="G937" t="s">
        <v>1929</v>
      </c>
      <c r="H937" s="22" t="s">
        <v>91</v>
      </c>
      <c r="K937" s="28">
        <v>231</v>
      </c>
      <c r="L937" s="26">
        <v>2</v>
      </c>
    </row>
    <row r="938" spans="1:12" x14ac:dyDescent="0.25">
      <c r="A938" s="21">
        <v>44413</v>
      </c>
      <c r="C938" s="22" t="s">
        <v>416</v>
      </c>
      <c r="F938" s="25">
        <v>231000003</v>
      </c>
      <c r="G938" t="s">
        <v>1930</v>
      </c>
      <c r="H938" s="22" t="s">
        <v>91</v>
      </c>
      <c r="K938" s="28">
        <v>231</v>
      </c>
      <c r="L938" s="26">
        <v>3</v>
      </c>
    </row>
    <row r="939" spans="1:12" x14ac:dyDescent="0.25">
      <c r="A939" s="21">
        <v>44413</v>
      </c>
      <c r="C939" s="22" t="s">
        <v>416</v>
      </c>
      <c r="F939" s="25">
        <v>231000004</v>
      </c>
      <c r="G939" t="s">
        <v>1931</v>
      </c>
      <c r="H939" s="22" t="s">
        <v>91</v>
      </c>
      <c r="K939" s="28">
        <v>231</v>
      </c>
      <c r="L939" s="26">
        <v>4</v>
      </c>
    </row>
    <row r="940" spans="1:12" x14ac:dyDescent="0.25">
      <c r="A940" s="21">
        <v>44413</v>
      </c>
      <c r="C940" s="22" t="s">
        <v>416</v>
      </c>
      <c r="F940" s="25">
        <v>231000005</v>
      </c>
      <c r="G940" t="s">
        <v>1932</v>
      </c>
      <c r="H940" s="22" t="s">
        <v>91</v>
      </c>
      <c r="K940" s="28">
        <v>231</v>
      </c>
      <c r="L940" s="26">
        <v>5</v>
      </c>
    </row>
    <row r="941" spans="1:12" x14ac:dyDescent="0.25">
      <c r="A941" s="21">
        <v>44413</v>
      </c>
      <c r="C941" s="22" t="s">
        <v>416</v>
      </c>
      <c r="F941" s="25">
        <v>231000006</v>
      </c>
      <c r="G941" t="s">
        <v>1933</v>
      </c>
      <c r="H941" s="22" t="s">
        <v>91</v>
      </c>
      <c r="K941" s="28">
        <v>231</v>
      </c>
      <c r="L941" s="26">
        <v>6</v>
      </c>
    </row>
    <row r="942" spans="1:12" x14ac:dyDescent="0.25">
      <c r="A942" s="21">
        <v>44413</v>
      </c>
      <c r="C942" s="22" t="s">
        <v>416</v>
      </c>
      <c r="F942" s="25">
        <v>231000007</v>
      </c>
      <c r="G942" t="s">
        <v>1934</v>
      </c>
      <c r="H942" s="22" t="s">
        <v>91</v>
      </c>
      <c r="K942" s="28">
        <v>231</v>
      </c>
      <c r="L942" s="26">
        <v>7</v>
      </c>
    </row>
    <row r="943" spans="1:12" x14ac:dyDescent="0.25">
      <c r="A943" s="21">
        <v>44413</v>
      </c>
      <c r="C943" s="22" t="s">
        <v>416</v>
      </c>
      <c r="F943" s="25">
        <v>231000008</v>
      </c>
      <c r="G943" t="s">
        <v>1935</v>
      </c>
      <c r="H943" s="22" t="s">
        <v>91</v>
      </c>
      <c r="K943" s="28">
        <v>231</v>
      </c>
      <c r="L943" s="26">
        <v>8</v>
      </c>
    </row>
    <row r="944" spans="1:12" x14ac:dyDescent="0.25">
      <c r="A944" s="21">
        <v>44413</v>
      </c>
      <c r="C944" s="22" t="s">
        <v>416</v>
      </c>
      <c r="F944" s="25">
        <v>231000009</v>
      </c>
      <c r="G944" t="s">
        <v>1936</v>
      </c>
      <c r="H944" s="22" t="s">
        <v>91</v>
      </c>
      <c r="K944" s="28">
        <v>231</v>
      </c>
      <c r="L944" s="26">
        <v>9</v>
      </c>
    </row>
    <row r="945" spans="1:12" x14ac:dyDescent="0.25">
      <c r="A945" s="21">
        <v>44413</v>
      </c>
      <c r="C945" s="22" t="s">
        <v>416</v>
      </c>
      <c r="F945" s="25">
        <v>231000010</v>
      </c>
      <c r="G945" t="s">
        <v>1937</v>
      </c>
      <c r="H945" s="22" t="s">
        <v>91</v>
      </c>
      <c r="K945" s="28">
        <v>231</v>
      </c>
      <c r="L945" s="26">
        <v>10</v>
      </c>
    </row>
    <row r="946" spans="1:12" x14ac:dyDescent="0.25">
      <c r="A946" s="21">
        <v>44413</v>
      </c>
      <c r="C946" s="22" t="s">
        <v>416</v>
      </c>
      <c r="F946" s="25">
        <v>231000011</v>
      </c>
      <c r="G946" t="s">
        <v>1938</v>
      </c>
      <c r="H946" s="22" t="s">
        <v>91</v>
      </c>
      <c r="K946" s="28">
        <v>231</v>
      </c>
      <c r="L946" s="26">
        <v>11</v>
      </c>
    </row>
    <row r="947" spans="1:12" x14ac:dyDescent="0.25">
      <c r="A947" s="21">
        <v>44413</v>
      </c>
      <c r="C947" s="22" t="s">
        <v>416</v>
      </c>
      <c r="F947" s="25">
        <v>231000012</v>
      </c>
      <c r="G947" t="s">
        <v>1939</v>
      </c>
      <c r="H947" s="22" t="s">
        <v>91</v>
      </c>
      <c r="K947" s="28">
        <v>231</v>
      </c>
      <c r="L947" s="26">
        <v>12</v>
      </c>
    </row>
    <row r="948" spans="1:12" x14ac:dyDescent="0.25">
      <c r="A948" s="21">
        <v>44413</v>
      </c>
      <c r="C948" s="22" t="s">
        <v>416</v>
      </c>
      <c r="F948" s="25">
        <v>231000013</v>
      </c>
      <c r="G948" t="s">
        <v>1940</v>
      </c>
      <c r="H948" s="22" t="s">
        <v>91</v>
      </c>
      <c r="K948" s="28">
        <v>231</v>
      </c>
      <c r="L948" s="26">
        <v>13</v>
      </c>
    </row>
    <row r="949" spans="1:12" x14ac:dyDescent="0.25">
      <c r="A949" s="21">
        <v>44413</v>
      </c>
      <c r="C949" s="22" t="s">
        <v>416</v>
      </c>
      <c r="F949" s="25">
        <v>231000014</v>
      </c>
      <c r="G949" t="s">
        <v>1941</v>
      </c>
      <c r="H949" s="22" t="s">
        <v>91</v>
      </c>
      <c r="K949" s="28">
        <v>231</v>
      </c>
      <c r="L949" s="26">
        <v>14</v>
      </c>
    </row>
    <row r="950" spans="1:12" x14ac:dyDescent="0.25">
      <c r="A950" s="21">
        <v>44413</v>
      </c>
      <c r="C950" s="22" t="s">
        <v>416</v>
      </c>
      <c r="F950" s="25">
        <v>231000015</v>
      </c>
      <c r="G950" t="s">
        <v>1942</v>
      </c>
      <c r="H950" s="22" t="s">
        <v>91</v>
      </c>
      <c r="K950" s="28">
        <v>231</v>
      </c>
      <c r="L950" s="26">
        <v>15</v>
      </c>
    </row>
    <row r="951" spans="1:12" x14ac:dyDescent="0.25">
      <c r="A951" s="21">
        <v>44413</v>
      </c>
      <c r="C951" s="22" t="s">
        <v>416</v>
      </c>
      <c r="F951" s="25">
        <v>231000016</v>
      </c>
      <c r="G951" t="s">
        <v>1943</v>
      </c>
      <c r="H951" s="22" t="s">
        <v>91</v>
      </c>
      <c r="K951" s="28">
        <v>231</v>
      </c>
      <c r="L951" s="26">
        <v>16</v>
      </c>
    </row>
    <row r="952" spans="1:12" x14ac:dyDescent="0.25">
      <c r="A952" s="21">
        <v>44413</v>
      </c>
      <c r="C952" s="22" t="s">
        <v>416</v>
      </c>
      <c r="F952" s="25">
        <v>231000017</v>
      </c>
      <c r="G952" t="s">
        <v>1944</v>
      </c>
      <c r="H952" s="22" t="s">
        <v>91</v>
      </c>
      <c r="K952" s="28">
        <v>231</v>
      </c>
      <c r="L952" s="26">
        <v>17</v>
      </c>
    </row>
    <row r="953" spans="1:12" x14ac:dyDescent="0.25">
      <c r="A953" s="21">
        <v>44413</v>
      </c>
      <c r="C953" s="22" t="s">
        <v>416</v>
      </c>
      <c r="F953" s="25">
        <v>231000018</v>
      </c>
      <c r="G953" t="s">
        <v>1945</v>
      </c>
      <c r="H953" s="22" t="s">
        <v>91</v>
      </c>
      <c r="K953" s="28">
        <v>231</v>
      </c>
      <c r="L953" s="26">
        <v>18</v>
      </c>
    </row>
    <row r="954" spans="1:12" x14ac:dyDescent="0.25">
      <c r="A954" s="21">
        <v>44413</v>
      </c>
      <c r="C954" s="22" t="s">
        <v>416</v>
      </c>
      <c r="F954" s="25">
        <v>231000019</v>
      </c>
      <c r="G954" t="s">
        <v>1946</v>
      </c>
      <c r="H954" s="22" t="s">
        <v>91</v>
      </c>
      <c r="K954" s="28">
        <v>231</v>
      </c>
      <c r="L954" s="26">
        <v>19</v>
      </c>
    </row>
    <row r="955" spans="1:12" x14ac:dyDescent="0.25">
      <c r="A955" s="21">
        <v>44413</v>
      </c>
      <c r="C955" s="22" t="s">
        <v>416</v>
      </c>
      <c r="F955" s="25">
        <v>231000020</v>
      </c>
      <c r="G955" t="s">
        <v>1947</v>
      </c>
      <c r="H955" s="22" t="s">
        <v>91</v>
      </c>
      <c r="K955" s="28">
        <v>231</v>
      </c>
      <c r="L955" s="26">
        <v>20</v>
      </c>
    </row>
    <row r="956" spans="1:12" x14ac:dyDescent="0.25">
      <c r="A956" s="21">
        <v>44413</v>
      </c>
      <c r="C956" s="22" t="s">
        <v>416</v>
      </c>
      <c r="F956" s="25">
        <v>231000021</v>
      </c>
      <c r="G956" t="s">
        <v>1948</v>
      </c>
      <c r="H956" s="22" t="s">
        <v>91</v>
      </c>
      <c r="K956" s="28">
        <v>231</v>
      </c>
      <c r="L956" s="26">
        <v>21</v>
      </c>
    </row>
    <row r="957" spans="1:12" x14ac:dyDescent="0.25">
      <c r="A957" s="21">
        <v>44413</v>
      </c>
      <c r="C957" s="22" t="s">
        <v>416</v>
      </c>
      <c r="F957" s="25">
        <v>231000022</v>
      </c>
      <c r="G957" t="s">
        <v>1949</v>
      </c>
      <c r="H957" s="22" t="s">
        <v>91</v>
      </c>
      <c r="K957" s="28">
        <v>231</v>
      </c>
      <c r="L957" s="26">
        <v>22</v>
      </c>
    </row>
    <row r="958" spans="1:12" x14ac:dyDescent="0.25">
      <c r="A958" s="21">
        <v>44413</v>
      </c>
      <c r="C958" s="22" t="s">
        <v>416</v>
      </c>
      <c r="F958" s="25">
        <v>231000023</v>
      </c>
      <c r="G958" t="s">
        <v>1950</v>
      </c>
      <c r="H958" s="22" t="s">
        <v>91</v>
      </c>
      <c r="K958" s="28">
        <v>231</v>
      </c>
      <c r="L958" s="26">
        <v>23</v>
      </c>
    </row>
    <row r="959" spans="1:12" x14ac:dyDescent="0.25">
      <c r="A959" s="21">
        <v>44413</v>
      </c>
      <c r="C959" s="22" t="s">
        <v>416</v>
      </c>
      <c r="F959" s="25">
        <v>231000024</v>
      </c>
      <c r="G959" t="s">
        <v>1951</v>
      </c>
      <c r="H959" s="22" t="s">
        <v>91</v>
      </c>
      <c r="K959" s="28">
        <v>231</v>
      </c>
      <c r="L959" s="26">
        <v>24</v>
      </c>
    </row>
    <row r="960" spans="1:12" x14ac:dyDescent="0.25">
      <c r="A960" s="21">
        <v>44413</v>
      </c>
      <c r="C960" s="22" t="s">
        <v>416</v>
      </c>
      <c r="F960" s="25">
        <v>231000025</v>
      </c>
      <c r="G960" t="s">
        <v>1952</v>
      </c>
      <c r="H960" s="22" t="s">
        <v>91</v>
      </c>
      <c r="K960" s="28">
        <v>231</v>
      </c>
      <c r="L960" s="26">
        <v>25</v>
      </c>
    </row>
    <row r="961" spans="1:12" x14ac:dyDescent="0.25">
      <c r="A961" s="21">
        <v>44413</v>
      </c>
      <c r="C961" s="22" t="s">
        <v>416</v>
      </c>
      <c r="F961" s="25">
        <v>231000026</v>
      </c>
      <c r="G961" t="s">
        <v>1953</v>
      </c>
      <c r="H961" s="22" t="s">
        <v>91</v>
      </c>
      <c r="K961" s="28">
        <v>231</v>
      </c>
      <c r="L961" s="26">
        <v>26</v>
      </c>
    </row>
    <row r="962" spans="1:12" x14ac:dyDescent="0.25">
      <c r="A962" s="21">
        <v>44413</v>
      </c>
      <c r="C962" s="22" t="s">
        <v>416</v>
      </c>
      <c r="F962" s="25">
        <v>231000027</v>
      </c>
      <c r="G962" t="s">
        <v>1954</v>
      </c>
      <c r="H962" s="22" t="s">
        <v>91</v>
      </c>
      <c r="K962" s="28">
        <v>231</v>
      </c>
      <c r="L962" s="26">
        <v>27</v>
      </c>
    </row>
    <row r="963" spans="1:12" x14ac:dyDescent="0.25">
      <c r="A963" s="21">
        <v>44413</v>
      </c>
      <c r="C963" s="22" t="s">
        <v>416</v>
      </c>
      <c r="F963" s="25">
        <v>231000028</v>
      </c>
      <c r="G963" t="s">
        <v>1955</v>
      </c>
      <c r="H963" s="22" t="s">
        <v>91</v>
      </c>
      <c r="K963" s="28">
        <v>231</v>
      </c>
      <c r="L963" s="26">
        <v>28</v>
      </c>
    </row>
    <row r="964" spans="1:12" x14ac:dyDescent="0.25">
      <c r="A964" s="21">
        <v>44413</v>
      </c>
      <c r="C964" s="22" t="s">
        <v>416</v>
      </c>
      <c r="F964" s="25">
        <v>231000029</v>
      </c>
      <c r="G964" t="s">
        <v>1956</v>
      </c>
      <c r="H964" s="22" t="s">
        <v>91</v>
      </c>
      <c r="K964" s="28">
        <v>231</v>
      </c>
      <c r="L964" s="26">
        <v>29</v>
      </c>
    </row>
    <row r="965" spans="1:12" x14ac:dyDescent="0.25">
      <c r="A965" s="21">
        <v>44413</v>
      </c>
      <c r="C965" s="22" t="s">
        <v>416</v>
      </c>
      <c r="F965" s="25">
        <v>231000030</v>
      </c>
      <c r="G965" t="s">
        <v>1957</v>
      </c>
      <c r="H965" s="22" t="s">
        <v>91</v>
      </c>
      <c r="K965" s="28">
        <v>231</v>
      </c>
      <c r="L965" s="26">
        <v>30</v>
      </c>
    </row>
    <row r="966" spans="1:12" x14ac:dyDescent="0.25">
      <c r="A966" s="21">
        <v>44418</v>
      </c>
      <c r="C966" s="22" t="s">
        <v>417</v>
      </c>
      <c r="F966" s="25">
        <v>105000099</v>
      </c>
      <c r="G966" t="s">
        <v>1958</v>
      </c>
      <c r="H966" s="22" t="s">
        <v>201</v>
      </c>
      <c r="K966" s="28">
        <v>105</v>
      </c>
      <c r="L966" s="26">
        <v>99</v>
      </c>
    </row>
    <row r="967" spans="1:12" x14ac:dyDescent="0.25">
      <c r="A967" s="21">
        <v>44423</v>
      </c>
      <c r="C967" s="22" t="s">
        <v>391</v>
      </c>
      <c r="F967" s="25">
        <v>105000100</v>
      </c>
      <c r="G967" t="s">
        <v>1959</v>
      </c>
      <c r="H967" s="22" t="s">
        <v>101</v>
      </c>
      <c r="K967" s="28">
        <v>105</v>
      </c>
      <c r="L967" s="26">
        <v>100</v>
      </c>
    </row>
    <row r="968" spans="1:12" x14ac:dyDescent="0.25">
      <c r="A968" s="21">
        <v>44423</v>
      </c>
      <c r="C968" s="22" t="s">
        <v>391</v>
      </c>
      <c r="F968" s="25">
        <v>105000101</v>
      </c>
      <c r="G968" t="s">
        <v>1960</v>
      </c>
      <c r="H968" s="22" t="s">
        <v>91</v>
      </c>
      <c r="K968" s="28">
        <v>105</v>
      </c>
      <c r="L968" s="26">
        <v>101</v>
      </c>
    </row>
    <row r="969" spans="1:12" x14ac:dyDescent="0.25">
      <c r="A969" s="21">
        <v>44423</v>
      </c>
      <c r="C969" s="22" t="s">
        <v>391</v>
      </c>
      <c r="F969" s="25">
        <v>105000102</v>
      </c>
      <c r="G969" t="s">
        <v>1961</v>
      </c>
      <c r="H969" s="22" t="s">
        <v>91</v>
      </c>
      <c r="K969" s="28">
        <v>105</v>
      </c>
      <c r="L969" s="26">
        <v>102</v>
      </c>
    </row>
    <row r="970" spans="1:12" x14ac:dyDescent="0.25">
      <c r="A970" s="21">
        <v>44423</v>
      </c>
      <c r="C970" s="22" t="s">
        <v>418</v>
      </c>
      <c r="F970" s="25">
        <v>107000263</v>
      </c>
      <c r="G970" t="s">
        <v>1962</v>
      </c>
      <c r="H970" s="22" t="s">
        <v>101</v>
      </c>
      <c r="K970" s="28">
        <v>107</v>
      </c>
      <c r="L970" s="26">
        <v>263</v>
      </c>
    </row>
    <row r="971" spans="1:12" x14ac:dyDescent="0.25">
      <c r="A971" s="21">
        <v>44423</v>
      </c>
      <c r="C971" s="22" t="s">
        <v>418</v>
      </c>
      <c r="F971" s="25">
        <v>107000264</v>
      </c>
      <c r="G971" t="s">
        <v>1963</v>
      </c>
      <c r="H971" s="22" t="s">
        <v>101</v>
      </c>
      <c r="K971" s="28">
        <v>107</v>
      </c>
      <c r="L971" s="26">
        <v>264</v>
      </c>
    </row>
    <row r="972" spans="1:12" x14ac:dyDescent="0.25">
      <c r="A972" s="21">
        <v>44426</v>
      </c>
      <c r="C972" s="22" t="s">
        <v>419</v>
      </c>
      <c r="F972" s="25">
        <v>212000019</v>
      </c>
      <c r="G972" t="s">
        <v>1964</v>
      </c>
      <c r="H972" s="22" t="s">
        <v>101</v>
      </c>
      <c r="K972" s="28">
        <v>212</v>
      </c>
      <c r="L972" s="26">
        <v>19</v>
      </c>
    </row>
    <row r="973" spans="1:12" x14ac:dyDescent="0.25">
      <c r="A973" s="21">
        <v>44426</v>
      </c>
      <c r="C973" s="22" t="s">
        <v>419</v>
      </c>
      <c r="F973" s="25">
        <v>201000008</v>
      </c>
      <c r="G973" t="s">
        <v>1965</v>
      </c>
      <c r="H973" s="22" t="s">
        <v>101</v>
      </c>
      <c r="K973" s="28">
        <v>201</v>
      </c>
      <c r="L973" s="26">
        <v>8</v>
      </c>
    </row>
    <row r="974" spans="1:12" x14ac:dyDescent="0.25">
      <c r="A974" s="21">
        <v>44426</v>
      </c>
      <c r="C974" s="22" t="s">
        <v>419</v>
      </c>
      <c r="F974" s="25">
        <v>201000009</v>
      </c>
      <c r="G974" t="s">
        <v>1966</v>
      </c>
      <c r="H974" s="22" t="s">
        <v>101</v>
      </c>
      <c r="K974" s="28">
        <v>201</v>
      </c>
      <c r="L974" s="26">
        <v>9</v>
      </c>
    </row>
    <row r="975" spans="1:12" x14ac:dyDescent="0.25">
      <c r="A975" s="21">
        <v>44426</v>
      </c>
      <c r="C975" s="22" t="s">
        <v>419</v>
      </c>
      <c r="F975" s="25">
        <v>201000010</v>
      </c>
      <c r="G975" t="s">
        <v>1967</v>
      </c>
      <c r="H975" s="22" t="s">
        <v>101</v>
      </c>
      <c r="K975" s="28">
        <v>201</v>
      </c>
      <c r="L975" s="26">
        <v>10</v>
      </c>
    </row>
    <row r="976" spans="1:12" x14ac:dyDescent="0.25">
      <c r="A976" s="21">
        <v>44426</v>
      </c>
      <c r="C976" s="22" t="s">
        <v>419</v>
      </c>
      <c r="F976" s="25">
        <v>201000011</v>
      </c>
      <c r="G976" t="s">
        <v>1968</v>
      </c>
      <c r="H976" s="22" t="s">
        <v>101</v>
      </c>
      <c r="K976" s="28">
        <v>201</v>
      </c>
      <c r="L976" s="26">
        <v>11</v>
      </c>
    </row>
    <row r="977" spans="1:12" x14ac:dyDescent="0.25">
      <c r="A977" s="21">
        <v>44426</v>
      </c>
      <c r="C977" s="22" t="s">
        <v>419</v>
      </c>
      <c r="F977" s="25">
        <v>201000012</v>
      </c>
      <c r="G977" t="s">
        <v>1969</v>
      </c>
      <c r="H977" s="22" t="s">
        <v>101</v>
      </c>
      <c r="K977" s="28">
        <v>201</v>
      </c>
      <c r="L977" s="26">
        <v>12</v>
      </c>
    </row>
    <row r="978" spans="1:12" x14ac:dyDescent="0.25">
      <c r="A978" s="21">
        <v>44426</v>
      </c>
      <c r="C978" s="22" t="s">
        <v>419</v>
      </c>
      <c r="F978" s="25">
        <v>201000013</v>
      </c>
      <c r="G978" t="s">
        <v>1970</v>
      </c>
      <c r="H978" s="22" t="s">
        <v>101</v>
      </c>
      <c r="K978" s="28">
        <v>201</v>
      </c>
      <c r="L978" s="26">
        <v>13</v>
      </c>
    </row>
    <row r="979" spans="1:12" x14ac:dyDescent="0.25">
      <c r="A979" s="21">
        <v>44426</v>
      </c>
      <c r="C979" s="22" t="s">
        <v>419</v>
      </c>
      <c r="F979" s="25">
        <v>201000014</v>
      </c>
      <c r="G979" t="s">
        <v>1971</v>
      </c>
      <c r="H979" s="22" t="s">
        <v>101</v>
      </c>
      <c r="K979" s="28">
        <v>201</v>
      </c>
      <c r="L979" s="26">
        <v>14</v>
      </c>
    </row>
    <row r="980" spans="1:12" x14ac:dyDescent="0.25">
      <c r="A980" s="21">
        <v>44426</v>
      </c>
      <c r="C980" s="22" t="s">
        <v>419</v>
      </c>
      <c r="F980" s="25">
        <v>201000015</v>
      </c>
      <c r="G980" t="s">
        <v>1972</v>
      </c>
      <c r="H980" s="22" t="s">
        <v>101</v>
      </c>
      <c r="K980" s="28">
        <v>201</v>
      </c>
      <c r="L980" s="26">
        <v>15</v>
      </c>
    </row>
    <row r="981" spans="1:12" x14ac:dyDescent="0.25">
      <c r="A981" s="21">
        <v>44426</v>
      </c>
      <c r="C981" s="22" t="s">
        <v>419</v>
      </c>
      <c r="F981" s="25">
        <v>201000016</v>
      </c>
      <c r="G981" t="s">
        <v>1973</v>
      </c>
      <c r="H981" s="22" t="s">
        <v>101</v>
      </c>
      <c r="K981" s="28">
        <v>201</v>
      </c>
      <c r="L981" s="26">
        <v>16</v>
      </c>
    </row>
    <row r="982" spans="1:12" x14ac:dyDescent="0.25">
      <c r="A982" s="21">
        <v>44426</v>
      </c>
      <c r="C982" s="22" t="s">
        <v>419</v>
      </c>
      <c r="F982" s="25">
        <v>201000017</v>
      </c>
      <c r="G982" t="s">
        <v>1974</v>
      </c>
      <c r="H982" s="22" t="s">
        <v>101</v>
      </c>
      <c r="K982" s="28">
        <v>201</v>
      </c>
      <c r="L982" s="26">
        <v>17</v>
      </c>
    </row>
    <row r="983" spans="1:12" x14ac:dyDescent="0.25">
      <c r="A983" s="21">
        <v>44426</v>
      </c>
      <c r="C983" s="22" t="s">
        <v>419</v>
      </c>
      <c r="F983" s="25">
        <v>201000018</v>
      </c>
      <c r="G983" t="s">
        <v>1975</v>
      </c>
      <c r="H983" s="22" t="s">
        <v>101</v>
      </c>
      <c r="K983" s="28">
        <v>201</v>
      </c>
      <c r="L983" s="26">
        <v>18</v>
      </c>
    </row>
    <row r="984" spans="1:12" x14ac:dyDescent="0.25">
      <c r="A984" s="21">
        <v>44426</v>
      </c>
      <c r="C984" s="22" t="s">
        <v>419</v>
      </c>
      <c r="F984" s="25">
        <v>201000019</v>
      </c>
      <c r="G984" t="s">
        <v>1976</v>
      </c>
      <c r="H984" s="22" t="s">
        <v>101</v>
      </c>
      <c r="K984" s="28">
        <v>201</v>
      </c>
      <c r="L984" s="26">
        <v>19</v>
      </c>
    </row>
    <row r="985" spans="1:12" x14ac:dyDescent="0.25">
      <c r="A985" s="21">
        <v>44426</v>
      </c>
      <c r="C985" s="22" t="s">
        <v>419</v>
      </c>
      <c r="F985" s="25">
        <v>201000020</v>
      </c>
      <c r="G985" t="s">
        <v>1977</v>
      </c>
      <c r="H985" s="22" t="s">
        <v>101</v>
      </c>
      <c r="K985" s="28">
        <v>201</v>
      </c>
      <c r="L985" s="26">
        <v>20</v>
      </c>
    </row>
    <row r="986" spans="1:12" x14ac:dyDescent="0.25">
      <c r="A986" s="21">
        <v>44426</v>
      </c>
      <c r="C986" s="22" t="s">
        <v>419</v>
      </c>
      <c r="F986" s="25">
        <v>201000021</v>
      </c>
      <c r="G986" t="s">
        <v>1978</v>
      </c>
      <c r="H986" s="22" t="s">
        <v>101</v>
      </c>
      <c r="K986" s="28">
        <v>201</v>
      </c>
      <c r="L986" s="26">
        <v>21</v>
      </c>
    </row>
    <row r="987" spans="1:12" x14ac:dyDescent="0.25">
      <c r="A987" s="21">
        <v>44426</v>
      </c>
      <c r="C987" s="22" t="s">
        <v>419</v>
      </c>
      <c r="F987" s="25">
        <v>201000022</v>
      </c>
      <c r="G987" t="s">
        <v>1979</v>
      </c>
      <c r="H987" s="22" t="s">
        <v>101</v>
      </c>
      <c r="K987" s="28">
        <v>201</v>
      </c>
      <c r="L987" s="26">
        <v>22</v>
      </c>
    </row>
    <row r="988" spans="1:12" x14ac:dyDescent="0.25">
      <c r="A988" s="21">
        <v>44426</v>
      </c>
      <c r="C988" s="22" t="s">
        <v>419</v>
      </c>
      <c r="F988" s="25">
        <v>201000023</v>
      </c>
      <c r="G988" t="s">
        <v>1980</v>
      </c>
      <c r="H988" s="22" t="s">
        <v>101</v>
      </c>
      <c r="K988" s="28">
        <v>201</v>
      </c>
      <c r="L988" s="26">
        <v>23</v>
      </c>
    </row>
    <row r="989" spans="1:12" x14ac:dyDescent="0.25">
      <c r="A989" s="21">
        <v>44426</v>
      </c>
      <c r="C989" s="22" t="s">
        <v>419</v>
      </c>
      <c r="F989" s="25">
        <v>201000024</v>
      </c>
      <c r="G989" t="s">
        <v>1981</v>
      </c>
      <c r="H989" s="22" t="s">
        <v>101</v>
      </c>
      <c r="K989" s="28">
        <v>201</v>
      </c>
      <c r="L989" s="26">
        <v>24</v>
      </c>
    </row>
    <row r="990" spans="1:12" x14ac:dyDescent="0.25">
      <c r="A990" s="21">
        <v>44426</v>
      </c>
      <c r="C990" s="22" t="s">
        <v>419</v>
      </c>
      <c r="F990" s="25">
        <v>212000020</v>
      </c>
      <c r="G990" t="s">
        <v>1982</v>
      </c>
      <c r="H990" s="22" t="s">
        <v>101</v>
      </c>
      <c r="K990" s="28">
        <v>212</v>
      </c>
      <c r="L990" s="26">
        <v>20</v>
      </c>
    </row>
    <row r="991" spans="1:12" x14ac:dyDescent="0.25">
      <c r="A991" s="21">
        <v>44428</v>
      </c>
      <c r="C991" s="22" t="s">
        <v>414</v>
      </c>
      <c r="F991" s="25">
        <v>208000005</v>
      </c>
      <c r="G991" t="s">
        <v>1983</v>
      </c>
      <c r="H991" s="22" t="s">
        <v>101</v>
      </c>
      <c r="K991" s="28">
        <v>208</v>
      </c>
      <c r="L991" s="26">
        <v>5</v>
      </c>
    </row>
    <row r="992" spans="1:12" x14ac:dyDescent="0.25">
      <c r="A992" s="21">
        <v>44428</v>
      </c>
      <c r="C992" s="22" t="s">
        <v>414</v>
      </c>
      <c r="F992" s="25">
        <v>106000069</v>
      </c>
      <c r="G992" t="s">
        <v>1984</v>
      </c>
      <c r="H992" s="22" t="s">
        <v>101</v>
      </c>
      <c r="K992" s="28">
        <v>106</v>
      </c>
      <c r="L992" s="26">
        <v>69</v>
      </c>
    </row>
    <row r="993" spans="1:12" x14ac:dyDescent="0.25">
      <c r="A993" s="21">
        <v>44438</v>
      </c>
      <c r="C993" s="22" t="s">
        <v>420</v>
      </c>
      <c r="F993" s="25">
        <v>302000114</v>
      </c>
      <c r="G993" t="s">
        <v>1985</v>
      </c>
      <c r="H993" s="22" t="s">
        <v>26</v>
      </c>
      <c r="K993" s="28">
        <v>302</v>
      </c>
      <c r="L993" s="26">
        <v>114</v>
      </c>
    </row>
    <row r="994" spans="1:12" x14ac:dyDescent="0.25">
      <c r="A994" s="21">
        <v>44438</v>
      </c>
      <c r="C994" s="22" t="s">
        <v>420</v>
      </c>
      <c r="F994" s="25">
        <v>302000115</v>
      </c>
      <c r="G994" t="s">
        <v>1986</v>
      </c>
      <c r="H994" s="22" t="s">
        <v>26</v>
      </c>
      <c r="K994" s="28">
        <v>302</v>
      </c>
      <c r="L994" s="26">
        <v>115</v>
      </c>
    </row>
    <row r="995" spans="1:12" x14ac:dyDescent="0.25">
      <c r="A995" s="21">
        <v>44438</v>
      </c>
      <c r="C995" s="22" t="s">
        <v>420</v>
      </c>
      <c r="F995" s="25">
        <v>302000116</v>
      </c>
      <c r="G995" t="s">
        <v>1987</v>
      </c>
      <c r="H995" s="22" t="s">
        <v>26</v>
      </c>
      <c r="K995" s="28">
        <v>302</v>
      </c>
      <c r="L995" s="26">
        <v>116</v>
      </c>
    </row>
    <row r="996" spans="1:12" x14ac:dyDescent="0.25">
      <c r="A996" s="21">
        <v>44438</v>
      </c>
      <c r="C996" s="22" t="s">
        <v>420</v>
      </c>
      <c r="F996" s="25">
        <v>302000117</v>
      </c>
      <c r="G996" t="s">
        <v>1988</v>
      </c>
      <c r="H996" s="22" t="s">
        <v>26</v>
      </c>
      <c r="K996" s="28">
        <v>302</v>
      </c>
      <c r="L996" s="26">
        <v>117</v>
      </c>
    </row>
    <row r="997" spans="1:12" x14ac:dyDescent="0.25">
      <c r="A997" s="21">
        <v>44438</v>
      </c>
      <c r="C997" s="22" t="s">
        <v>420</v>
      </c>
      <c r="F997" s="25">
        <v>302000118</v>
      </c>
      <c r="G997" t="s">
        <v>1989</v>
      </c>
      <c r="H997" s="22" t="s">
        <v>26</v>
      </c>
      <c r="K997" s="28">
        <v>302</v>
      </c>
      <c r="L997" s="26">
        <v>118</v>
      </c>
    </row>
    <row r="998" spans="1:12" x14ac:dyDescent="0.25">
      <c r="A998" s="21">
        <v>44438</v>
      </c>
      <c r="C998" s="22" t="s">
        <v>420</v>
      </c>
      <c r="F998" s="25">
        <v>302000119</v>
      </c>
      <c r="G998" t="s">
        <v>1990</v>
      </c>
      <c r="H998" s="22" t="s">
        <v>26</v>
      </c>
      <c r="K998" s="28">
        <v>302</v>
      </c>
      <c r="L998" s="26">
        <v>119</v>
      </c>
    </row>
    <row r="999" spans="1:12" x14ac:dyDescent="0.25">
      <c r="A999" s="21">
        <v>44438</v>
      </c>
      <c r="C999" s="22" t="s">
        <v>420</v>
      </c>
      <c r="F999" s="25">
        <v>302000120</v>
      </c>
      <c r="G999" t="s">
        <v>1991</v>
      </c>
      <c r="H999" s="22" t="s">
        <v>26</v>
      </c>
      <c r="K999" s="28">
        <v>302</v>
      </c>
      <c r="L999" s="26">
        <v>120</v>
      </c>
    </row>
    <row r="1000" spans="1:12" x14ac:dyDescent="0.25">
      <c r="A1000" s="21">
        <v>44438</v>
      </c>
      <c r="C1000" s="22" t="s">
        <v>420</v>
      </c>
      <c r="F1000" s="25">
        <v>302000121</v>
      </c>
      <c r="G1000" t="s">
        <v>1992</v>
      </c>
      <c r="H1000" s="22" t="s">
        <v>26</v>
      </c>
      <c r="K1000" s="28">
        <v>302</v>
      </c>
      <c r="L1000" s="26">
        <v>121</v>
      </c>
    </row>
    <row r="1001" spans="1:12" x14ac:dyDescent="0.25">
      <c r="A1001" s="21">
        <v>44438</v>
      </c>
      <c r="C1001" s="22" t="s">
        <v>420</v>
      </c>
      <c r="F1001" s="25">
        <v>302000122</v>
      </c>
      <c r="G1001" t="s">
        <v>1993</v>
      </c>
      <c r="H1001" s="22" t="s">
        <v>26</v>
      </c>
      <c r="K1001" s="28">
        <v>302</v>
      </c>
      <c r="L1001" s="26">
        <v>122</v>
      </c>
    </row>
    <row r="1002" spans="1:12" x14ac:dyDescent="0.25">
      <c r="A1002" s="21">
        <v>44438</v>
      </c>
      <c r="C1002" s="22" t="s">
        <v>420</v>
      </c>
      <c r="F1002" s="25">
        <v>302000123</v>
      </c>
      <c r="G1002" t="s">
        <v>1994</v>
      </c>
      <c r="H1002" s="22" t="s">
        <v>26</v>
      </c>
      <c r="K1002" s="28">
        <v>302</v>
      </c>
      <c r="L1002" s="26">
        <v>123</v>
      </c>
    </row>
    <row r="1003" spans="1:12" x14ac:dyDescent="0.25">
      <c r="A1003" s="21">
        <v>44438</v>
      </c>
      <c r="C1003" s="22" t="s">
        <v>420</v>
      </c>
      <c r="F1003" s="25">
        <v>302000124</v>
      </c>
      <c r="G1003" t="s">
        <v>1995</v>
      </c>
      <c r="H1003" s="22" t="s">
        <v>26</v>
      </c>
      <c r="K1003" s="28">
        <v>302</v>
      </c>
      <c r="L1003" s="26">
        <v>124</v>
      </c>
    </row>
    <row r="1004" spans="1:12" x14ac:dyDescent="0.25">
      <c r="A1004" s="21">
        <v>44438</v>
      </c>
      <c r="C1004" s="22" t="s">
        <v>420</v>
      </c>
      <c r="F1004" s="25">
        <v>302000125</v>
      </c>
      <c r="G1004" t="s">
        <v>1996</v>
      </c>
      <c r="H1004" s="22" t="s">
        <v>26</v>
      </c>
      <c r="K1004" s="28">
        <v>302</v>
      </c>
      <c r="L1004" s="26">
        <v>125</v>
      </c>
    </row>
    <row r="1005" spans="1:12" x14ac:dyDescent="0.25">
      <c r="A1005" s="21">
        <v>44438</v>
      </c>
      <c r="C1005" s="22" t="s">
        <v>420</v>
      </c>
      <c r="F1005" s="25">
        <v>302000126</v>
      </c>
      <c r="G1005" t="s">
        <v>1997</v>
      </c>
      <c r="H1005" s="22" t="s">
        <v>26</v>
      </c>
      <c r="K1005" s="28">
        <v>302</v>
      </c>
      <c r="L1005" s="26">
        <v>126</v>
      </c>
    </row>
    <row r="1006" spans="1:12" x14ac:dyDescent="0.25">
      <c r="A1006" s="21">
        <v>44438</v>
      </c>
      <c r="C1006" s="22" t="s">
        <v>420</v>
      </c>
      <c r="F1006" s="25">
        <v>302000127</v>
      </c>
      <c r="G1006" t="s">
        <v>1998</v>
      </c>
      <c r="H1006" s="22" t="s">
        <v>26</v>
      </c>
      <c r="K1006" s="28">
        <v>302</v>
      </c>
      <c r="L1006" s="26">
        <v>127</v>
      </c>
    </row>
    <row r="1007" spans="1:12" x14ac:dyDescent="0.25">
      <c r="A1007" s="21">
        <v>44438</v>
      </c>
      <c r="C1007" s="22" t="s">
        <v>420</v>
      </c>
      <c r="F1007" s="25">
        <v>302000128</v>
      </c>
      <c r="G1007" t="s">
        <v>1999</v>
      </c>
      <c r="H1007" s="22" t="s">
        <v>26</v>
      </c>
      <c r="K1007" s="28">
        <v>302</v>
      </c>
      <c r="L1007" s="26">
        <v>128</v>
      </c>
    </row>
    <row r="1008" spans="1:12" x14ac:dyDescent="0.25">
      <c r="A1008" s="21">
        <v>44438</v>
      </c>
      <c r="C1008" s="22" t="s">
        <v>420</v>
      </c>
      <c r="F1008" s="25">
        <v>302000129</v>
      </c>
      <c r="G1008" t="s">
        <v>2000</v>
      </c>
      <c r="H1008" s="22" t="s">
        <v>26</v>
      </c>
      <c r="K1008" s="28">
        <v>302</v>
      </c>
      <c r="L1008" s="26">
        <v>129</v>
      </c>
    </row>
    <row r="1009" spans="1:12" x14ac:dyDescent="0.25">
      <c r="A1009" s="21">
        <v>44440</v>
      </c>
      <c r="C1009" s="22" t="s">
        <v>391</v>
      </c>
      <c r="F1009" s="25">
        <v>105000103</v>
      </c>
      <c r="G1009" t="s">
        <v>2001</v>
      </c>
      <c r="H1009" s="22" t="s">
        <v>101</v>
      </c>
      <c r="K1009" s="28">
        <v>105</v>
      </c>
      <c r="L1009" s="26">
        <v>103</v>
      </c>
    </row>
    <row r="1010" spans="1:12" x14ac:dyDescent="0.25">
      <c r="A1010" s="21">
        <v>44440</v>
      </c>
      <c r="C1010" s="22" t="s">
        <v>391</v>
      </c>
      <c r="F1010" s="25">
        <v>230000002</v>
      </c>
      <c r="G1010" t="s">
        <v>2002</v>
      </c>
      <c r="H1010" s="22" t="s">
        <v>91</v>
      </c>
      <c r="K1010" s="28">
        <v>230</v>
      </c>
      <c r="L1010" s="26">
        <v>2</v>
      </c>
    </row>
    <row r="1011" spans="1:12" x14ac:dyDescent="0.25">
      <c r="A1011" s="21">
        <v>44440</v>
      </c>
      <c r="C1011" s="22" t="s">
        <v>391</v>
      </c>
      <c r="F1011" s="25">
        <v>230000003</v>
      </c>
      <c r="G1011" t="s">
        <v>2003</v>
      </c>
      <c r="H1011" s="22" t="s">
        <v>91</v>
      </c>
      <c r="K1011" s="28">
        <v>230</v>
      </c>
      <c r="L1011" s="26">
        <v>3</v>
      </c>
    </row>
    <row r="1012" spans="1:12" x14ac:dyDescent="0.25">
      <c r="A1012" s="21">
        <v>44440</v>
      </c>
      <c r="C1012" s="22" t="s">
        <v>391</v>
      </c>
      <c r="F1012" s="25">
        <v>230000004</v>
      </c>
      <c r="G1012" t="s">
        <v>2004</v>
      </c>
      <c r="H1012" s="22" t="s">
        <v>91</v>
      </c>
      <c r="K1012" s="28">
        <v>230</v>
      </c>
      <c r="L1012" s="26">
        <v>4</v>
      </c>
    </row>
    <row r="1013" spans="1:12" x14ac:dyDescent="0.25">
      <c r="A1013" s="21">
        <v>44440</v>
      </c>
      <c r="C1013" s="22" t="s">
        <v>391</v>
      </c>
      <c r="F1013" s="25">
        <v>230000005</v>
      </c>
      <c r="G1013" t="s">
        <v>2005</v>
      </c>
      <c r="H1013" s="22" t="s">
        <v>91</v>
      </c>
      <c r="K1013" s="28">
        <v>230</v>
      </c>
      <c r="L1013" s="26">
        <v>5</v>
      </c>
    </row>
    <row r="1014" spans="1:12" x14ac:dyDescent="0.25">
      <c r="A1014" s="21">
        <v>44440</v>
      </c>
      <c r="C1014" s="22" t="s">
        <v>391</v>
      </c>
      <c r="F1014" s="25">
        <v>105000104</v>
      </c>
      <c r="G1014" t="s">
        <v>2006</v>
      </c>
      <c r="H1014" s="22" t="s">
        <v>91</v>
      </c>
      <c r="K1014" s="28">
        <v>105</v>
      </c>
      <c r="L1014" s="26">
        <v>104</v>
      </c>
    </row>
    <row r="1015" spans="1:12" x14ac:dyDescent="0.25">
      <c r="A1015" s="21">
        <v>44445</v>
      </c>
      <c r="C1015" s="22" t="s">
        <v>394</v>
      </c>
      <c r="F1015" s="25">
        <v>105000105</v>
      </c>
      <c r="G1015" t="s">
        <v>2007</v>
      </c>
      <c r="H1015" s="22" t="s">
        <v>101</v>
      </c>
      <c r="K1015" s="28">
        <v>105</v>
      </c>
      <c r="L1015" s="26">
        <v>105</v>
      </c>
    </row>
    <row r="1016" spans="1:12" x14ac:dyDescent="0.25">
      <c r="A1016" s="21">
        <v>44445</v>
      </c>
      <c r="C1016" s="22" t="s">
        <v>394</v>
      </c>
      <c r="F1016" s="25">
        <v>204000011</v>
      </c>
      <c r="G1016" t="s">
        <v>2008</v>
      </c>
      <c r="H1016" s="22" t="s">
        <v>91</v>
      </c>
      <c r="K1016" s="28">
        <v>204</v>
      </c>
      <c r="L1016" s="26">
        <v>11</v>
      </c>
    </row>
    <row r="1017" spans="1:12" x14ac:dyDescent="0.25">
      <c r="A1017" s="21">
        <v>44445</v>
      </c>
      <c r="C1017" s="22" t="s">
        <v>394</v>
      </c>
      <c r="F1017" s="25">
        <v>204000012</v>
      </c>
      <c r="G1017" t="s">
        <v>2009</v>
      </c>
      <c r="H1017" s="22" t="s">
        <v>91</v>
      </c>
      <c r="K1017" s="28">
        <v>204</v>
      </c>
      <c r="L1017" s="26">
        <v>12</v>
      </c>
    </row>
    <row r="1018" spans="1:12" x14ac:dyDescent="0.25">
      <c r="A1018" s="21">
        <v>44445</v>
      </c>
      <c r="C1018" s="22" t="s">
        <v>394</v>
      </c>
      <c r="F1018" s="25">
        <v>204000013</v>
      </c>
      <c r="G1018" t="s">
        <v>2010</v>
      </c>
      <c r="H1018" s="22" t="s">
        <v>91</v>
      </c>
      <c r="K1018" s="28">
        <v>204</v>
      </c>
      <c r="L1018" s="26">
        <v>13</v>
      </c>
    </row>
    <row r="1019" spans="1:12" x14ac:dyDescent="0.25">
      <c r="A1019" s="21">
        <v>44445</v>
      </c>
      <c r="C1019" s="22" t="s">
        <v>394</v>
      </c>
      <c r="F1019" s="25">
        <v>204000014</v>
      </c>
      <c r="G1019" t="s">
        <v>2011</v>
      </c>
      <c r="H1019" s="22" t="s">
        <v>91</v>
      </c>
      <c r="K1019" s="28">
        <v>204</v>
      </c>
      <c r="L1019" s="26">
        <v>14</v>
      </c>
    </row>
    <row r="1020" spans="1:12" x14ac:dyDescent="0.25">
      <c r="A1020" s="21">
        <v>44445</v>
      </c>
      <c r="C1020" s="22" t="s">
        <v>394</v>
      </c>
      <c r="F1020" s="25">
        <v>204000015</v>
      </c>
      <c r="G1020" t="s">
        <v>2012</v>
      </c>
      <c r="H1020" s="22" t="s">
        <v>91</v>
      </c>
      <c r="K1020" s="28">
        <v>204</v>
      </c>
      <c r="L1020" s="26">
        <v>15</v>
      </c>
    </row>
    <row r="1021" spans="1:12" x14ac:dyDescent="0.25">
      <c r="A1021" s="21">
        <v>44445</v>
      </c>
      <c r="C1021" s="22" t="s">
        <v>394</v>
      </c>
      <c r="F1021" s="25">
        <v>204000016</v>
      </c>
      <c r="G1021" t="s">
        <v>2013</v>
      </c>
      <c r="H1021" s="22" t="s">
        <v>91</v>
      </c>
      <c r="K1021" s="28">
        <v>204</v>
      </c>
      <c r="L1021" s="26">
        <v>16</v>
      </c>
    </row>
    <row r="1022" spans="1:12" x14ac:dyDescent="0.25">
      <c r="A1022" s="21">
        <v>44445</v>
      </c>
      <c r="C1022" s="22" t="s">
        <v>394</v>
      </c>
      <c r="F1022" s="25">
        <v>204000017</v>
      </c>
      <c r="G1022" t="s">
        <v>2014</v>
      </c>
      <c r="H1022" s="22" t="s">
        <v>91</v>
      </c>
      <c r="K1022" s="28">
        <v>204</v>
      </c>
      <c r="L1022" s="26">
        <v>17</v>
      </c>
    </row>
    <row r="1023" spans="1:12" x14ac:dyDescent="0.25">
      <c r="A1023" s="21">
        <v>44445</v>
      </c>
      <c r="C1023" s="22" t="s">
        <v>394</v>
      </c>
      <c r="F1023" s="25">
        <v>204000018</v>
      </c>
      <c r="G1023" t="s">
        <v>2015</v>
      </c>
      <c r="H1023" s="22" t="s">
        <v>91</v>
      </c>
      <c r="K1023" s="28">
        <v>204</v>
      </c>
      <c r="L1023" s="26">
        <v>18</v>
      </c>
    </row>
    <row r="1024" spans="1:12" x14ac:dyDescent="0.25">
      <c r="A1024" s="21">
        <v>44445</v>
      </c>
      <c r="C1024" s="22" t="s">
        <v>394</v>
      </c>
      <c r="F1024" s="25">
        <v>204000019</v>
      </c>
      <c r="G1024" t="s">
        <v>2016</v>
      </c>
      <c r="H1024" s="22" t="s">
        <v>91</v>
      </c>
      <c r="K1024" s="28">
        <v>204</v>
      </c>
      <c r="L1024" s="26">
        <v>19</v>
      </c>
    </row>
    <row r="1025" spans="1:12" x14ac:dyDescent="0.25">
      <c r="A1025" s="21">
        <v>44445</v>
      </c>
      <c r="C1025" s="22" t="s">
        <v>394</v>
      </c>
      <c r="F1025" s="25">
        <v>204000020</v>
      </c>
      <c r="G1025" t="s">
        <v>2017</v>
      </c>
      <c r="H1025" s="22" t="s">
        <v>91</v>
      </c>
      <c r="K1025" s="28">
        <v>204</v>
      </c>
      <c r="L1025" s="26">
        <v>20</v>
      </c>
    </row>
    <row r="1026" spans="1:12" x14ac:dyDescent="0.25">
      <c r="A1026" s="21">
        <v>44445</v>
      </c>
      <c r="C1026" s="22" t="s">
        <v>394</v>
      </c>
      <c r="F1026" s="25">
        <v>204000021</v>
      </c>
      <c r="G1026" t="s">
        <v>2018</v>
      </c>
      <c r="H1026" s="22" t="s">
        <v>91</v>
      </c>
      <c r="K1026" s="28">
        <v>204</v>
      </c>
      <c r="L1026" s="26">
        <v>21</v>
      </c>
    </row>
    <row r="1027" spans="1:12" x14ac:dyDescent="0.25">
      <c r="A1027" s="21">
        <v>44445</v>
      </c>
      <c r="C1027" s="22" t="s">
        <v>394</v>
      </c>
      <c r="F1027" s="25">
        <v>204000022</v>
      </c>
      <c r="G1027" t="s">
        <v>2019</v>
      </c>
      <c r="H1027" s="22" t="s">
        <v>91</v>
      </c>
      <c r="K1027" s="28">
        <v>204</v>
      </c>
      <c r="L1027" s="26">
        <v>22</v>
      </c>
    </row>
    <row r="1028" spans="1:12" x14ac:dyDescent="0.25">
      <c r="A1028" s="21">
        <v>44445</v>
      </c>
      <c r="C1028" s="22" t="s">
        <v>394</v>
      </c>
      <c r="F1028" s="25">
        <v>204000023</v>
      </c>
      <c r="G1028" t="s">
        <v>2020</v>
      </c>
      <c r="H1028" s="22" t="s">
        <v>91</v>
      </c>
      <c r="K1028" s="28">
        <v>204</v>
      </c>
      <c r="L1028" s="26">
        <v>23</v>
      </c>
    </row>
    <row r="1029" spans="1:12" x14ac:dyDescent="0.25">
      <c r="A1029" s="21">
        <v>44445</v>
      </c>
      <c r="C1029" s="22" t="s">
        <v>394</v>
      </c>
      <c r="F1029" s="25">
        <v>204000024</v>
      </c>
      <c r="G1029" t="s">
        <v>2021</v>
      </c>
      <c r="H1029" s="22" t="s">
        <v>91</v>
      </c>
      <c r="K1029" s="28">
        <v>204</v>
      </c>
      <c r="L1029" s="26">
        <v>24</v>
      </c>
    </row>
    <row r="1030" spans="1:12" x14ac:dyDescent="0.25">
      <c r="A1030" s="21">
        <v>44445</v>
      </c>
      <c r="C1030" s="22" t="s">
        <v>394</v>
      </c>
      <c r="F1030" s="25">
        <v>204000025</v>
      </c>
      <c r="G1030" t="s">
        <v>2022</v>
      </c>
      <c r="H1030" s="22" t="s">
        <v>91</v>
      </c>
      <c r="K1030" s="28">
        <v>204</v>
      </c>
      <c r="L1030" s="26">
        <v>25</v>
      </c>
    </row>
    <row r="1031" spans="1:12" x14ac:dyDescent="0.25">
      <c r="A1031" s="21">
        <v>44445</v>
      </c>
      <c r="C1031" s="22" t="s">
        <v>394</v>
      </c>
      <c r="F1031" s="25">
        <v>204000026</v>
      </c>
      <c r="G1031" t="s">
        <v>2023</v>
      </c>
      <c r="H1031" s="22" t="s">
        <v>91</v>
      </c>
      <c r="K1031" s="28">
        <v>204</v>
      </c>
      <c r="L1031" s="26">
        <v>26</v>
      </c>
    </row>
    <row r="1032" spans="1:12" x14ac:dyDescent="0.25">
      <c r="A1032" s="21">
        <v>44445</v>
      </c>
      <c r="C1032" s="22" t="s">
        <v>394</v>
      </c>
      <c r="F1032" s="25">
        <v>204000027</v>
      </c>
      <c r="G1032" t="s">
        <v>2024</v>
      </c>
      <c r="H1032" s="22" t="s">
        <v>91</v>
      </c>
      <c r="K1032" s="28">
        <v>204</v>
      </c>
      <c r="L1032" s="26">
        <v>27</v>
      </c>
    </row>
    <row r="1033" spans="1:12" x14ac:dyDescent="0.25">
      <c r="A1033" s="21">
        <v>44445</v>
      </c>
      <c r="C1033" s="22" t="s">
        <v>394</v>
      </c>
      <c r="F1033" s="25">
        <v>204000028</v>
      </c>
      <c r="G1033" t="s">
        <v>2025</v>
      </c>
      <c r="H1033" s="22" t="s">
        <v>91</v>
      </c>
      <c r="K1033" s="28">
        <v>204</v>
      </c>
      <c r="L1033" s="26">
        <v>28</v>
      </c>
    </row>
    <row r="1034" spans="1:12" x14ac:dyDescent="0.25">
      <c r="A1034" s="21">
        <v>44445</v>
      </c>
      <c r="C1034" s="22" t="s">
        <v>394</v>
      </c>
      <c r="F1034" s="25">
        <v>204000029</v>
      </c>
      <c r="G1034" t="s">
        <v>2026</v>
      </c>
      <c r="H1034" s="22" t="s">
        <v>91</v>
      </c>
      <c r="K1034" s="28">
        <v>204</v>
      </c>
      <c r="L1034" s="26">
        <v>29</v>
      </c>
    </row>
    <row r="1035" spans="1:12" x14ac:dyDescent="0.25">
      <c r="A1035" s="21">
        <v>44445</v>
      </c>
      <c r="C1035" s="22" t="s">
        <v>394</v>
      </c>
      <c r="F1035" s="25">
        <v>204000030</v>
      </c>
      <c r="G1035" t="s">
        <v>2027</v>
      </c>
      <c r="H1035" s="22" t="s">
        <v>91</v>
      </c>
      <c r="K1035" s="28">
        <v>204</v>
      </c>
      <c r="L1035" s="26">
        <v>30</v>
      </c>
    </row>
    <row r="1036" spans="1:12" x14ac:dyDescent="0.25">
      <c r="A1036" s="21">
        <v>44445</v>
      </c>
      <c r="C1036" s="22" t="s">
        <v>394</v>
      </c>
      <c r="F1036" s="25">
        <v>204000031</v>
      </c>
      <c r="G1036" t="s">
        <v>2028</v>
      </c>
      <c r="H1036" s="22" t="s">
        <v>91</v>
      </c>
      <c r="K1036" s="28">
        <v>204</v>
      </c>
      <c r="L1036" s="26">
        <v>31</v>
      </c>
    </row>
    <row r="1037" spans="1:12" x14ac:dyDescent="0.25">
      <c r="A1037" s="21">
        <v>44445</v>
      </c>
      <c r="C1037" s="22" t="s">
        <v>394</v>
      </c>
      <c r="F1037" s="25">
        <v>204000032</v>
      </c>
      <c r="G1037" t="s">
        <v>2029</v>
      </c>
      <c r="H1037" s="22" t="s">
        <v>91</v>
      </c>
      <c r="K1037" s="28">
        <v>204</v>
      </c>
      <c r="L1037" s="26">
        <v>32</v>
      </c>
    </row>
    <row r="1038" spans="1:12" x14ac:dyDescent="0.25">
      <c r="A1038" s="21">
        <v>44445</v>
      </c>
      <c r="C1038" s="22" t="s">
        <v>394</v>
      </c>
      <c r="F1038" s="25">
        <v>204000033</v>
      </c>
      <c r="G1038" t="s">
        <v>2030</v>
      </c>
      <c r="H1038" s="22" t="s">
        <v>91</v>
      </c>
      <c r="K1038" s="28">
        <v>204</v>
      </c>
      <c r="L1038" s="26">
        <v>33</v>
      </c>
    </row>
    <row r="1039" spans="1:12" x14ac:dyDescent="0.25">
      <c r="A1039" s="21">
        <v>44445</v>
      </c>
      <c r="C1039" s="22" t="s">
        <v>394</v>
      </c>
      <c r="F1039" s="25">
        <v>204000034</v>
      </c>
      <c r="G1039" t="s">
        <v>2031</v>
      </c>
      <c r="H1039" s="22" t="s">
        <v>91</v>
      </c>
      <c r="K1039" s="28">
        <v>204</v>
      </c>
      <c r="L1039" s="26">
        <v>34</v>
      </c>
    </row>
    <row r="1040" spans="1:12" x14ac:dyDescent="0.25">
      <c r="A1040" s="21">
        <v>44445</v>
      </c>
      <c r="C1040" s="22" t="s">
        <v>394</v>
      </c>
      <c r="F1040" s="25">
        <v>204000035</v>
      </c>
      <c r="G1040" t="s">
        <v>2032</v>
      </c>
      <c r="H1040" s="22" t="s">
        <v>91</v>
      </c>
      <c r="K1040" s="28">
        <v>204</v>
      </c>
      <c r="L1040" s="26">
        <v>35</v>
      </c>
    </row>
    <row r="1041" spans="1:12" x14ac:dyDescent="0.25">
      <c r="A1041" s="21">
        <v>44445</v>
      </c>
      <c r="C1041" s="22" t="s">
        <v>394</v>
      </c>
      <c r="F1041" s="25">
        <v>204000036</v>
      </c>
      <c r="G1041" t="s">
        <v>2033</v>
      </c>
      <c r="H1041" s="22" t="s">
        <v>91</v>
      </c>
      <c r="K1041" s="28">
        <v>204</v>
      </c>
      <c r="L1041" s="26">
        <v>36</v>
      </c>
    </row>
    <row r="1042" spans="1:12" x14ac:dyDescent="0.25">
      <c r="A1042" s="21">
        <v>44445</v>
      </c>
      <c r="C1042" s="22" t="s">
        <v>394</v>
      </c>
      <c r="F1042" s="25">
        <v>204000037</v>
      </c>
      <c r="G1042" t="s">
        <v>2034</v>
      </c>
      <c r="H1042" s="22" t="s">
        <v>91</v>
      </c>
      <c r="K1042" s="28">
        <v>204</v>
      </c>
      <c r="L1042" s="26">
        <v>37</v>
      </c>
    </row>
    <row r="1043" spans="1:12" x14ac:dyDescent="0.25">
      <c r="A1043" s="21">
        <v>44445</v>
      </c>
      <c r="C1043" s="22" t="s">
        <v>394</v>
      </c>
      <c r="F1043" s="25">
        <v>204000038</v>
      </c>
      <c r="G1043" t="s">
        <v>2035</v>
      </c>
      <c r="H1043" s="22" t="s">
        <v>91</v>
      </c>
      <c r="K1043" s="28">
        <v>204</v>
      </c>
      <c r="L1043" s="26">
        <v>38</v>
      </c>
    </row>
    <row r="1044" spans="1:12" x14ac:dyDescent="0.25">
      <c r="A1044" s="21">
        <v>44445</v>
      </c>
      <c r="C1044" s="22" t="s">
        <v>394</v>
      </c>
      <c r="F1044" s="25">
        <v>204000039</v>
      </c>
      <c r="G1044" t="s">
        <v>2036</v>
      </c>
      <c r="H1044" s="22" t="s">
        <v>91</v>
      </c>
      <c r="K1044" s="28">
        <v>204</v>
      </c>
      <c r="L1044" s="26">
        <v>39</v>
      </c>
    </row>
    <row r="1045" spans="1:12" x14ac:dyDescent="0.25">
      <c r="A1045" s="21">
        <v>44445</v>
      </c>
      <c r="C1045" s="22" t="s">
        <v>394</v>
      </c>
      <c r="F1045" s="25">
        <v>204000040</v>
      </c>
      <c r="G1045" t="s">
        <v>2037</v>
      </c>
      <c r="H1045" s="22" t="s">
        <v>91</v>
      </c>
      <c r="K1045" s="28">
        <v>204</v>
      </c>
      <c r="L1045" s="26">
        <v>40</v>
      </c>
    </row>
    <row r="1046" spans="1:12" x14ac:dyDescent="0.25">
      <c r="A1046" s="21">
        <v>44445</v>
      </c>
      <c r="C1046" s="22" t="s">
        <v>394</v>
      </c>
      <c r="F1046" s="25">
        <v>204000041</v>
      </c>
      <c r="G1046" t="s">
        <v>2038</v>
      </c>
      <c r="H1046" s="22" t="s">
        <v>91</v>
      </c>
      <c r="K1046" s="28">
        <v>204</v>
      </c>
      <c r="L1046" s="26">
        <v>41</v>
      </c>
    </row>
    <row r="1047" spans="1:12" x14ac:dyDescent="0.25">
      <c r="A1047" s="21">
        <v>44445</v>
      </c>
      <c r="C1047" s="22" t="s">
        <v>394</v>
      </c>
      <c r="F1047" s="25">
        <v>204000042</v>
      </c>
      <c r="G1047" t="s">
        <v>2039</v>
      </c>
      <c r="H1047" s="22" t="s">
        <v>91</v>
      </c>
      <c r="K1047" s="28">
        <v>204</v>
      </c>
      <c r="L1047" s="26">
        <v>42</v>
      </c>
    </row>
    <row r="1048" spans="1:12" x14ac:dyDescent="0.25">
      <c r="A1048" s="21">
        <v>44445</v>
      </c>
      <c r="C1048" s="22" t="s">
        <v>394</v>
      </c>
      <c r="F1048" s="25">
        <v>204000043</v>
      </c>
      <c r="G1048" t="s">
        <v>2040</v>
      </c>
      <c r="H1048" s="22" t="s">
        <v>91</v>
      </c>
      <c r="K1048" s="28">
        <v>204</v>
      </c>
      <c r="L1048" s="26">
        <v>43</v>
      </c>
    </row>
    <row r="1049" spans="1:12" x14ac:dyDescent="0.25">
      <c r="A1049" s="21">
        <v>44445</v>
      </c>
      <c r="C1049" s="22" t="s">
        <v>394</v>
      </c>
      <c r="F1049" s="25">
        <v>204000044</v>
      </c>
      <c r="G1049" t="s">
        <v>2041</v>
      </c>
      <c r="H1049" s="22" t="s">
        <v>91</v>
      </c>
      <c r="K1049" s="28">
        <v>204</v>
      </c>
      <c r="L1049" s="26">
        <v>44</v>
      </c>
    </row>
    <row r="1050" spans="1:12" x14ac:dyDescent="0.25">
      <c r="A1050" s="21">
        <v>44445</v>
      </c>
      <c r="C1050" s="22" t="s">
        <v>394</v>
      </c>
      <c r="F1050" s="25">
        <v>205000004</v>
      </c>
      <c r="G1050" t="s">
        <v>2042</v>
      </c>
      <c r="H1050" s="22" t="s">
        <v>91</v>
      </c>
      <c r="K1050" s="28">
        <v>205</v>
      </c>
      <c r="L1050" s="26">
        <v>4</v>
      </c>
    </row>
    <row r="1051" spans="1:12" x14ac:dyDescent="0.25">
      <c r="A1051" s="21">
        <v>44445</v>
      </c>
      <c r="C1051" s="22" t="s">
        <v>394</v>
      </c>
      <c r="F1051" s="25">
        <v>205000005</v>
      </c>
      <c r="G1051" t="s">
        <v>2043</v>
      </c>
      <c r="H1051" s="22" t="s">
        <v>91</v>
      </c>
      <c r="K1051" s="28">
        <v>205</v>
      </c>
      <c r="L1051" s="26">
        <v>5</v>
      </c>
    </row>
    <row r="1052" spans="1:12" x14ac:dyDescent="0.25">
      <c r="A1052" s="21">
        <v>44445</v>
      </c>
      <c r="C1052" s="22" t="s">
        <v>394</v>
      </c>
      <c r="F1052" s="25">
        <v>205000006</v>
      </c>
      <c r="G1052" t="s">
        <v>2044</v>
      </c>
      <c r="H1052" s="22" t="s">
        <v>91</v>
      </c>
      <c r="K1052" s="28">
        <v>205</v>
      </c>
      <c r="L1052" s="26">
        <v>6</v>
      </c>
    </row>
    <row r="1053" spans="1:12" x14ac:dyDescent="0.25">
      <c r="A1053" s="21">
        <v>44445</v>
      </c>
      <c r="C1053" s="22" t="s">
        <v>394</v>
      </c>
      <c r="F1053" s="25">
        <v>205000007</v>
      </c>
      <c r="G1053" t="s">
        <v>2045</v>
      </c>
      <c r="H1053" s="22" t="s">
        <v>91</v>
      </c>
      <c r="K1053" s="28">
        <v>205</v>
      </c>
      <c r="L1053" s="26">
        <v>7</v>
      </c>
    </row>
    <row r="1054" spans="1:12" x14ac:dyDescent="0.25">
      <c r="A1054" s="21">
        <v>44445</v>
      </c>
      <c r="C1054" s="22" t="s">
        <v>394</v>
      </c>
      <c r="F1054" s="25">
        <v>205000008</v>
      </c>
      <c r="G1054" t="s">
        <v>2046</v>
      </c>
      <c r="H1054" s="22" t="s">
        <v>91</v>
      </c>
      <c r="K1054" s="28">
        <v>205</v>
      </c>
      <c r="L1054" s="26">
        <v>8</v>
      </c>
    </row>
    <row r="1055" spans="1:12" x14ac:dyDescent="0.25">
      <c r="A1055" s="21">
        <v>44445</v>
      </c>
      <c r="C1055" s="22" t="s">
        <v>394</v>
      </c>
      <c r="F1055" s="25">
        <v>205000009</v>
      </c>
      <c r="G1055" t="s">
        <v>2047</v>
      </c>
      <c r="H1055" s="22" t="s">
        <v>91</v>
      </c>
      <c r="K1055" s="28">
        <v>205</v>
      </c>
      <c r="L1055" s="26">
        <v>9</v>
      </c>
    </row>
    <row r="1056" spans="1:12" x14ac:dyDescent="0.25">
      <c r="A1056" s="21">
        <v>44445</v>
      </c>
      <c r="C1056" s="22" t="s">
        <v>394</v>
      </c>
      <c r="F1056" s="25">
        <v>205000010</v>
      </c>
      <c r="G1056" t="s">
        <v>2048</v>
      </c>
      <c r="H1056" s="22" t="s">
        <v>91</v>
      </c>
      <c r="K1056" s="28">
        <v>205</v>
      </c>
      <c r="L1056" s="26">
        <v>10</v>
      </c>
    </row>
    <row r="1057" spans="1:12" x14ac:dyDescent="0.25">
      <c r="A1057" s="21">
        <v>44445</v>
      </c>
      <c r="C1057" s="22" t="s">
        <v>394</v>
      </c>
      <c r="F1057" s="25">
        <v>205000011</v>
      </c>
      <c r="G1057" t="s">
        <v>2049</v>
      </c>
      <c r="H1057" s="22" t="s">
        <v>91</v>
      </c>
      <c r="K1057" s="28">
        <v>205</v>
      </c>
      <c r="L1057" s="26">
        <v>11</v>
      </c>
    </row>
    <row r="1058" spans="1:12" x14ac:dyDescent="0.25">
      <c r="A1058" s="21">
        <v>44445</v>
      </c>
      <c r="C1058" s="22" t="s">
        <v>394</v>
      </c>
      <c r="F1058" s="25">
        <v>205000012</v>
      </c>
      <c r="G1058" t="s">
        <v>2050</v>
      </c>
      <c r="H1058" s="22" t="s">
        <v>91</v>
      </c>
      <c r="K1058" s="28">
        <v>205</v>
      </c>
      <c r="L1058" s="26">
        <v>12</v>
      </c>
    </row>
    <row r="1059" spans="1:12" x14ac:dyDescent="0.25">
      <c r="A1059" s="21">
        <v>44452</v>
      </c>
      <c r="C1059" s="22" t="s">
        <v>413</v>
      </c>
      <c r="F1059" s="25">
        <v>106000070</v>
      </c>
      <c r="G1059" t="s">
        <v>2051</v>
      </c>
      <c r="H1059" s="22" t="s">
        <v>222</v>
      </c>
      <c r="K1059" s="28">
        <v>106</v>
      </c>
      <c r="L1059" s="26">
        <v>70</v>
      </c>
    </row>
    <row r="1060" spans="1:12" x14ac:dyDescent="0.25">
      <c r="A1060" s="21">
        <v>44455</v>
      </c>
      <c r="C1060" s="22" t="s">
        <v>395</v>
      </c>
      <c r="F1060" s="25">
        <v>307000003</v>
      </c>
      <c r="G1060" t="s">
        <v>2052</v>
      </c>
      <c r="H1060" s="22" t="s">
        <v>91</v>
      </c>
      <c r="K1060" s="28">
        <v>307</v>
      </c>
      <c r="L1060" s="26">
        <v>3</v>
      </c>
    </row>
    <row r="1061" spans="1:12" x14ac:dyDescent="0.25">
      <c r="A1061" s="21">
        <v>44455</v>
      </c>
      <c r="C1061" s="22" t="s">
        <v>395</v>
      </c>
      <c r="F1061" s="25">
        <v>307000004</v>
      </c>
      <c r="G1061" t="s">
        <v>2053</v>
      </c>
      <c r="H1061" s="22" t="s">
        <v>91</v>
      </c>
      <c r="K1061" s="28">
        <v>307</v>
      </c>
      <c r="L1061" s="26">
        <v>4</v>
      </c>
    </row>
    <row r="1062" spans="1:12" x14ac:dyDescent="0.25">
      <c r="A1062" s="21">
        <v>44455</v>
      </c>
      <c r="C1062" s="22" t="s">
        <v>395</v>
      </c>
      <c r="F1062" s="25">
        <v>307000005</v>
      </c>
      <c r="G1062" t="s">
        <v>2054</v>
      </c>
      <c r="H1062" s="22" t="s">
        <v>91</v>
      </c>
      <c r="K1062" s="28">
        <v>307</v>
      </c>
      <c r="L1062" s="26">
        <v>5</v>
      </c>
    </row>
    <row r="1063" spans="1:12" x14ac:dyDescent="0.25">
      <c r="A1063" s="21">
        <v>44455</v>
      </c>
      <c r="C1063" s="22" t="s">
        <v>395</v>
      </c>
      <c r="F1063" s="25">
        <v>307000006</v>
      </c>
      <c r="G1063" t="s">
        <v>2055</v>
      </c>
      <c r="H1063" s="22" t="s">
        <v>91</v>
      </c>
      <c r="K1063" s="28">
        <v>307</v>
      </c>
      <c r="L1063" s="26">
        <v>6</v>
      </c>
    </row>
    <row r="1064" spans="1:12" x14ac:dyDescent="0.25">
      <c r="A1064" s="21">
        <v>44455</v>
      </c>
      <c r="C1064" s="22" t="s">
        <v>395</v>
      </c>
      <c r="F1064" s="25">
        <v>231000031</v>
      </c>
      <c r="G1064" t="s">
        <v>2056</v>
      </c>
      <c r="H1064" s="22" t="s">
        <v>91</v>
      </c>
      <c r="K1064" s="28">
        <v>231</v>
      </c>
      <c r="L1064" s="26">
        <v>31</v>
      </c>
    </row>
    <row r="1065" spans="1:12" x14ac:dyDescent="0.25">
      <c r="A1065" s="21">
        <v>44455</v>
      </c>
      <c r="C1065" s="22" t="s">
        <v>395</v>
      </c>
      <c r="F1065" s="25">
        <v>231000032</v>
      </c>
      <c r="G1065" t="s">
        <v>2057</v>
      </c>
      <c r="H1065" s="22" t="s">
        <v>91</v>
      </c>
      <c r="K1065" s="28">
        <v>231</v>
      </c>
      <c r="L1065" s="26">
        <v>32</v>
      </c>
    </row>
    <row r="1066" spans="1:12" x14ac:dyDescent="0.25">
      <c r="A1066" s="21">
        <v>44455</v>
      </c>
      <c r="C1066" s="22" t="s">
        <v>395</v>
      </c>
      <c r="F1066" s="25">
        <v>231000033</v>
      </c>
      <c r="G1066" t="s">
        <v>2058</v>
      </c>
      <c r="H1066" s="22" t="s">
        <v>91</v>
      </c>
      <c r="K1066" s="28">
        <v>231</v>
      </c>
      <c r="L1066" s="26">
        <v>33</v>
      </c>
    </row>
    <row r="1067" spans="1:12" x14ac:dyDescent="0.25">
      <c r="A1067" s="21">
        <v>44455</v>
      </c>
      <c r="C1067" s="22" t="s">
        <v>395</v>
      </c>
      <c r="F1067" s="25">
        <v>231000034</v>
      </c>
      <c r="G1067" t="s">
        <v>2059</v>
      </c>
      <c r="H1067" s="22" t="s">
        <v>91</v>
      </c>
      <c r="K1067" s="28">
        <v>231</v>
      </c>
      <c r="L1067" s="26">
        <v>34</v>
      </c>
    </row>
    <row r="1068" spans="1:12" x14ac:dyDescent="0.25">
      <c r="A1068" s="21">
        <v>44455</v>
      </c>
      <c r="C1068" s="22" t="s">
        <v>395</v>
      </c>
      <c r="F1068" s="25">
        <v>231000035</v>
      </c>
      <c r="G1068" t="s">
        <v>2060</v>
      </c>
      <c r="H1068" s="22" t="s">
        <v>91</v>
      </c>
      <c r="K1068" s="28">
        <v>231</v>
      </c>
      <c r="L1068" s="26">
        <v>35</v>
      </c>
    </row>
    <row r="1069" spans="1:12" x14ac:dyDescent="0.25">
      <c r="A1069" s="21">
        <v>44455</v>
      </c>
      <c r="C1069" s="22" t="s">
        <v>395</v>
      </c>
      <c r="F1069" s="25">
        <v>231000036</v>
      </c>
      <c r="G1069" t="s">
        <v>2061</v>
      </c>
      <c r="H1069" s="22" t="s">
        <v>91</v>
      </c>
      <c r="K1069" s="28">
        <v>231</v>
      </c>
      <c r="L1069" s="26">
        <v>36</v>
      </c>
    </row>
    <row r="1070" spans="1:12" x14ac:dyDescent="0.25">
      <c r="A1070" s="21">
        <v>44455</v>
      </c>
      <c r="C1070" s="22" t="s">
        <v>395</v>
      </c>
      <c r="F1070" s="25">
        <v>231000037</v>
      </c>
      <c r="G1070" t="s">
        <v>2062</v>
      </c>
      <c r="H1070" s="22" t="s">
        <v>91</v>
      </c>
      <c r="K1070" s="28">
        <v>231</v>
      </c>
      <c r="L1070" s="26">
        <v>37</v>
      </c>
    </row>
    <row r="1071" spans="1:12" x14ac:dyDescent="0.25">
      <c r="A1071" s="21">
        <v>44455</v>
      </c>
      <c r="C1071" s="22" t="s">
        <v>395</v>
      </c>
      <c r="F1071" s="25">
        <v>231000038</v>
      </c>
      <c r="G1071" t="s">
        <v>2063</v>
      </c>
      <c r="H1071" s="22" t="s">
        <v>91</v>
      </c>
      <c r="K1071" s="28">
        <v>231</v>
      </c>
      <c r="L1071" s="26">
        <v>38</v>
      </c>
    </row>
    <row r="1072" spans="1:12" x14ac:dyDescent="0.25">
      <c r="A1072" s="21">
        <v>44460</v>
      </c>
      <c r="C1072" s="22" t="s">
        <v>420</v>
      </c>
      <c r="F1072" s="25">
        <v>302000130</v>
      </c>
      <c r="G1072" t="s">
        <v>2064</v>
      </c>
      <c r="H1072" s="22" t="s">
        <v>26</v>
      </c>
      <c r="K1072" s="28">
        <v>302</v>
      </c>
      <c r="L1072" s="26">
        <v>130</v>
      </c>
    </row>
    <row r="1073" spans="1:12" x14ac:dyDescent="0.25">
      <c r="A1073" s="21">
        <v>44460</v>
      </c>
      <c r="C1073" s="22" t="s">
        <v>420</v>
      </c>
      <c r="F1073" s="25">
        <v>302000131</v>
      </c>
      <c r="G1073" t="s">
        <v>2065</v>
      </c>
      <c r="H1073" s="22" t="s">
        <v>26</v>
      </c>
      <c r="K1073" s="28">
        <v>302</v>
      </c>
      <c r="L1073" s="26">
        <v>131</v>
      </c>
    </row>
    <row r="1074" spans="1:12" x14ac:dyDescent="0.25">
      <c r="A1074" s="21">
        <v>44460</v>
      </c>
      <c r="C1074" s="22" t="s">
        <v>420</v>
      </c>
      <c r="F1074" s="25">
        <v>302000132</v>
      </c>
      <c r="G1074" t="s">
        <v>2066</v>
      </c>
      <c r="H1074" s="22" t="s">
        <v>26</v>
      </c>
      <c r="K1074" s="28">
        <v>302</v>
      </c>
      <c r="L1074" s="26">
        <v>132</v>
      </c>
    </row>
    <row r="1075" spans="1:12" x14ac:dyDescent="0.25">
      <c r="A1075" s="21">
        <v>44461</v>
      </c>
      <c r="C1075" s="22" t="s">
        <v>421</v>
      </c>
      <c r="F1075" s="25">
        <v>106000071</v>
      </c>
      <c r="G1075" t="s">
        <v>2067</v>
      </c>
      <c r="H1075" s="22" t="s">
        <v>101</v>
      </c>
      <c r="K1075" s="28">
        <v>106</v>
      </c>
      <c r="L1075" s="26">
        <v>71</v>
      </c>
    </row>
    <row r="1076" spans="1:12" x14ac:dyDescent="0.25">
      <c r="A1076" s="21">
        <v>44461</v>
      </c>
      <c r="C1076" s="22" t="s">
        <v>421</v>
      </c>
      <c r="F1076" s="25">
        <v>106000072</v>
      </c>
      <c r="G1076" t="s">
        <v>2068</v>
      </c>
      <c r="H1076" s="22" t="s">
        <v>101</v>
      </c>
      <c r="K1076" s="28">
        <v>106</v>
      </c>
      <c r="L1076" s="26">
        <v>72</v>
      </c>
    </row>
    <row r="1077" spans="1:12" x14ac:dyDescent="0.25">
      <c r="A1077" s="21">
        <v>44461</v>
      </c>
      <c r="C1077" s="22" t="s">
        <v>421</v>
      </c>
      <c r="F1077" s="25">
        <v>105000106</v>
      </c>
      <c r="G1077" t="s">
        <v>2069</v>
      </c>
      <c r="H1077" s="22" t="s">
        <v>181</v>
      </c>
      <c r="K1077" s="28">
        <v>105</v>
      </c>
      <c r="L1077" s="26">
        <v>106</v>
      </c>
    </row>
    <row r="1078" spans="1:12" x14ac:dyDescent="0.25">
      <c r="A1078" s="21">
        <v>44461</v>
      </c>
      <c r="C1078" s="22" t="s">
        <v>421</v>
      </c>
      <c r="F1078" s="25">
        <v>105000107</v>
      </c>
      <c r="G1078" t="s">
        <v>2070</v>
      </c>
      <c r="H1078" s="22" t="s">
        <v>101</v>
      </c>
      <c r="K1078" s="28">
        <v>105</v>
      </c>
      <c r="L1078" s="26">
        <v>107</v>
      </c>
    </row>
    <row r="1079" spans="1:12" x14ac:dyDescent="0.25">
      <c r="A1079" s="21">
        <v>44461</v>
      </c>
      <c r="C1079" s="22" t="s">
        <v>421</v>
      </c>
      <c r="F1079" s="25">
        <v>105000108</v>
      </c>
      <c r="G1079" t="s">
        <v>2071</v>
      </c>
      <c r="H1079" s="22" t="s">
        <v>101</v>
      </c>
      <c r="K1079" s="28">
        <v>105</v>
      </c>
      <c r="L1079" s="26">
        <v>108</v>
      </c>
    </row>
    <row r="1080" spans="1:12" x14ac:dyDescent="0.25">
      <c r="A1080" s="21">
        <v>44461</v>
      </c>
      <c r="C1080" s="22" t="s">
        <v>421</v>
      </c>
      <c r="F1080" s="25">
        <v>106000073</v>
      </c>
      <c r="G1080" t="s">
        <v>2072</v>
      </c>
      <c r="H1080" s="22" t="s">
        <v>27</v>
      </c>
      <c r="K1080" s="28">
        <v>106</v>
      </c>
      <c r="L1080" s="26">
        <v>73</v>
      </c>
    </row>
    <row r="1081" spans="1:12" x14ac:dyDescent="0.25">
      <c r="A1081" s="21">
        <v>44461</v>
      </c>
      <c r="C1081" s="22" t="s">
        <v>421</v>
      </c>
      <c r="F1081" s="25">
        <v>210000021</v>
      </c>
      <c r="G1081" t="s">
        <v>2073</v>
      </c>
      <c r="H1081" s="22" t="s">
        <v>91</v>
      </c>
      <c r="K1081" s="28">
        <v>210</v>
      </c>
      <c r="L1081" s="26">
        <v>21</v>
      </c>
    </row>
    <row r="1082" spans="1:12" x14ac:dyDescent="0.25">
      <c r="A1082" s="21">
        <v>44461</v>
      </c>
      <c r="C1082" s="22" t="s">
        <v>421</v>
      </c>
      <c r="F1082" s="25">
        <v>211000004</v>
      </c>
      <c r="G1082" t="s">
        <v>2074</v>
      </c>
      <c r="H1082" s="22" t="s">
        <v>91</v>
      </c>
      <c r="K1082" s="28">
        <v>211</v>
      </c>
      <c r="L1082" s="26">
        <v>4</v>
      </c>
    </row>
    <row r="1083" spans="1:12" x14ac:dyDescent="0.25">
      <c r="A1083" s="21">
        <v>44461</v>
      </c>
      <c r="C1083" s="22" t="s">
        <v>421</v>
      </c>
      <c r="F1083" s="25">
        <v>210000022</v>
      </c>
      <c r="G1083" t="s">
        <v>2075</v>
      </c>
      <c r="H1083" s="22" t="s">
        <v>91</v>
      </c>
      <c r="K1083" s="28">
        <v>210</v>
      </c>
      <c r="L1083" s="26">
        <v>22</v>
      </c>
    </row>
    <row r="1084" spans="1:12" x14ac:dyDescent="0.25">
      <c r="A1084" s="21">
        <v>44461</v>
      </c>
      <c r="C1084" s="22" t="s">
        <v>421</v>
      </c>
      <c r="F1084" s="25">
        <v>210000023</v>
      </c>
      <c r="G1084" t="s">
        <v>2076</v>
      </c>
      <c r="H1084" s="22" t="s">
        <v>91</v>
      </c>
      <c r="K1084" s="28">
        <v>210</v>
      </c>
      <c r="L1084" s="26">
        <v>23</v>
      </c>
    </row>
    <row r="1085" spans="1:12" x14ac:dyDescent="0.25">
      <c r="A1085" s="21">
        <v>44461</v>
      </c>
      <c r="C1085" s="22" t="s">
        <v>421</v>
      </c>
      <c r="F1085" s="25">
        <v>210000024</v>
      </c>
      <c r="G1085" t="s">
        <v>2077</v>
      </c>
      <c r="H1085" s="22" t="s">
        <v>101</v>
      </c>
      <c r="K1085" s="28">
        <v>210</v>
      </c>
      <c r="L1085" s="26">
        <v>24</v>
      </c>
    </row>
    <row r="1086" spans="1:12" x14ac:dyDescent="0.25">
      <c r="A1086" s="21">
        <v>44461</v>
      </c>
      <c r="C1086" s="22" t="s">
        <v>421</v>
      </c>
      <c r="F1086" s="25">
        <v>212000021</v>
      </c>
      <c r="G1086" t="s">
        <v>2078</v>
      </c>
      <c r="H1086" s="22" t="s">
        <v>91</v>
      </c>
      <c r="K1086" s="28">
        <v>212</v>
      </c>
      <c r="L1086" s="26">
        <v>21</v>
      </c>
    </row>
    <row r="1087" spans="1:12" x14ac:dyDescent="0.25">
      <c r="A1087" s="21">
        <v>44461</v>
      </c>
      <c r="C1087" s="22" t="s">
        <v>421</v>
      </c>
      <c r="F1087" s="25">
        <v>303000014</v>
      </c>
      <c r="G1087" t="s">
        <v>2079</v>
      </c>
      <c r="H1087" s="22" t="s">
        <v>101</v>
      </c>
      <c r="K1087" s="28">
        <v>303</v>
      </c>
      <c r="L1087" s="26">
        <v>14</v>
      </c>
    </row>
    <row r="1088" spans="1:12" x14ac:dyDescent="0.25">
      <c r="A1088" s="21">
        <v>44461</v>
      </c>
      <c r="C1088" s="22" t="s">
        <v>421</v>
      </c>
      <c r="F1088" s="25">
        <v>303000015</v>
      </c>
      <c r="G1088" t="s">
        <v>2080</v>
      </c>
      <c r="H1088" s="22" t="s">
        <v>101</v>
      </c>
      <c r="K1088" s="28">
        <v>303</v>
      </c>
      <c r="L1088" s="26">
        <v>15</v>
      </c>
    </row>
    <row r="1089" spans="1:12" x14ac:dyDescent="0.25">
      <c r="A1089" s="21">
        <v>44463</v>
      </c>
      <c r="C1089" s="22" t="s">
        <v>413</v>
      </c>
      <c r="F1089" s="25">
        <v>107000265</v>
      </c>
      <c r="G1089" t="s">
        <v>2081</v>
      </c>
      <c r="H1089" s="22" t="s">
        <v>101</v>
      </c>
      <c r="K1089" s="28">
        <v>107</v>
      </c>
      <c r="L1089" s="26">
        <v>265</v>
      </c>
    </row>
    <row r="1090" spans="1:12" x14ac:dyDescent="0.25">
      <c r="A1090" s="21">
        <v>44463</v>
      </c>
      <c r="C1090" s="22" t="s">
        <v>413</v>
      </c>
      <c r="F1090" s="25">
        <v>107000266</v>
      </c>
      <c r="G1090" t="s">
        <v>2082</v>
      </c>
      <c r="H1090" s="22" t="s">
        <v>91</v>
      </c>
      <c r="K1090" s="28">
        <v>107</v>
      </c>
      <c r="L1090" s="26">
        <v>266</v>
      </c>
    </row>
    <row r="1091" spans="1:12" x14ac:dyDescent="0.25">
      <c r="A1091" s="21">
        <v>44463</v>
      </c>
      <c r="C1091" s="22" t="s">
        <v>413</v>
      </c>
      <c r="F1091" s="25">
        <v>107000267</v>
      </c>
      <c r="G1091" t="s">
        <v>2083</v>
      </c>
      <c r="H1091" s="22" t="s">
        <v>101</v>
      </c>
      <c r="K1091" s="28">
        <v>107</v>
      </c>
      <c r="L1091" s="26">
        <v>267</v>
      </c>
    </row>
    <row r="1092" spans="1:12" x14ac:dyDescent="0.25">
      <c r="A1092" s="21">
        <v>44463</v>
      </c>
      <c r="C1092" s="22" t="s">
        <v>413</v>
      </c>
      <c r="F1092" s="25">
        <v>107000268</v>
      </c>
      <c r="G1092" t="s">
        <v>2084</v>
      </c>
      <c r="H1092" s="22" t="s">
        <v>101</v>
      </c>
      <c r="K1092" s="28">
        <v>107</v>
      </c>
      <c r="L1092" s="26">
        <v>268</v>
      </c>
    </row>
    <row r="1093" spans="1:12" x14ac:dyDescent="0.25">
      <c r="A1093" s="21">
        <v>44463</v>
      </c>
      <c r="C1093" s="22" t="s">
        <v>413</v>
      </c>
      <c r="F1093" s="25">
        <v>107000269</v>
      </c>
      <c r="G1093" t="s">
        <v>2085</v>
      </c>
      <c r="H1093" s="22" t="s">
        <v>91</v>
      </c>
      <c r="K1093" s="28">
        <v>107</v>
      </c>
      <c r="L1093" s="26">
        <v>269</v>
      </c>
    </row>
    <row r="1094" spans="1:12" x14ac:dyDescent="0.25">
      <c r="A1094" s="21">
        <v>44463</v>
      </c>
      <c r="C1094" s="22" t="s">
        <v>393</v>
      </c>
      <c r="F1094" s="25">
        <v>105000109</v>
      </c>
      <c r="G1094" t="s">
        <v>2086</v>
      </c>
      <c r="H1094" s="22" t="s">
        <v>425</v>
      </c>
      <c r="K1094" s="28">
        <v>105</v>
      </c>
      <c r="L1094" s="26">
        <v>109</v>
      </c>
    </row>
    <row r="1095" spans="1:12" x14ac:dyDescent="0.25">
      <c r="A1095" s="21">
        <v>44463</v>
      </c>
      <c r="C1095" s="22" t="s">
        <v>420</v>
      </c>
      <c r="F1095" s="25">
        <v>302000133</v>
      </c>
      <c r="G1095" t="s">
        <v>2087</v>
      </c>
      <c r="H1095" s="22" t="s">
        <v>26</v>
      </c>
      <c r="K1095" s="28">
        <v>302</v>
      </c>
      <c r="L1095" s="26">
        <v>133</v>
      </c>
    </row>
    <row r="1096" spans="1:12" x14ac:dyDescent="0.25">
      <c r="A1096" s="21">
        <v>44463</v>
      </c>
      <c r="C1096" s="22" t="s">
        <v>420</v>
      </c>
      <c r="F1096" s="25">
        <v>302000134</v>
      </c>
      <c r="G1096" t="s">
        <v>2088</v>
      </c>
      <c r="H1096" s="22" t="s">
        <v>26</v>
      </c>
      <c r="K1096" s="28">
        <v>302</v>
      </c>
      <c r="L1096" s="26">
        <v>134</v>
      </c>
    </row>
    <row r="1097" spans="1:12" x14ac:dyDescent="0.25">
      <c r="A1097" s="21">
        <v>44466</v>
      </c>
      <c r="C1097" s="22" t="s">
        <v>413</v>
      </c>
      <c r="F1097" s="25">
        <v>107000270</v>
      </c>
      <c r="G1097" t="s">
        <v>2089</v>
      </c>
      <c r="H1097" s="22" t="s">
        <v>101</v>
      </c>
      <c r="K1097" s="28">
        <v>107</v>
      </c>
      <c r="L1097" s="26">
        <v>270</v>
      </c>
    </row>
    <row r="1098" spans="1:12" x14ac:dyDescent="0.25">
      <c r="A1098" s="21">
        <v>44466</v>
      </c>
      <c r="C1098" s="22" t="s">
        <v>413</v>
      </c>
      <c r="F1098" s="25">
        <v>107000271</v>
      </c>
      <c r="G1098" t="s">
        <v>2090</v>
      </c>
      <c r="H1098" s="22" t="s">
        <v>101</v>
      </c>
      <c r="K1098" s="28">
        <v>107</v>
      </c>
      <c r="L1098" s="26">
        <v>271</v>
      </c>
    </row>
    <row r="1099" spans="1:12" x14ac:dyDescent="0.25">
      <c r="A1099" s="21">
        <v>44466</v>
      </c>
      <c r="C1099" s="22" t="s">
        <v>413</v>
      </c>
      <c r="F1099" s="25">
        <v>103000010</v>
      </c>
      <c r="G1099" t="s">
        <v>2091</v>
      </c>
      <c r="H1099" s="22" t="s">
        <v>101</v>
      </c>
      <c r="K1099" s="28">
        <v>103</v>
      </c>
      <c r="L1099" s="26">
        <v>10</v>
      </c>
    </row>
    <row r="1100" spans="1:12" x14ac:dyDescent="0.25">
      <c r="A1100" s="21">
        <v>44466</v>
      </c>
      <c r="C1100" s="22" t="s">
        <v>413</v>
      </c>
      <c r="F1100" s="25">
        <v>107000272</v>
      </c>
      <c r="G1100" t="s">
        <v>2092</v>
      </c>
      <c r="H1100" s="22" t="s">
        <v>101</v>
      </c>
      <c r="K1100" s="28">
        <v>107</v>
      </c>
      <c r="L1100" s="26">
        <v>272</v>
      </c>
    </row>
    <row r="1101" spans="1:12" x14ac:dyDescent="0.25">
      <c r="A1101" s="21">
        <v>44466</v>
      </c>
      <c r="C1101" s="22" t="s">
        <v>413</v>
      </c>
      <c r="F1101" s="25">
        <v>107000273</v>
      </c>
      <c r="G1101" t="s">
        <v>2093</v>
      </c>
      <c r="H1101" s="22" t="s">
        <v>101</v>
      </c>
      <c r="K1101" s="28">
        <v>107</v>
      </c>
      <c r="L1101" s="26">
        <v>273</v>
      </c>
    </row>
    <row r="1102" spans="1:12" x14ac:dyDescent="0.25">
      <c r="A1102" s="21">
        <v>44466</v>
      </c>
      <c r="C1102" s="22" t="s">
        <v>413</v>
      </c>
      <c r="F1102" s="25">
        <v>107000274</v>
      </c>
      <c r="G1102" t="s">
        <v>2094</v>
      </c>
      <c r="H1102" s="22" t="s">
        <v>101</v>
      </c>
      <c r="K1102" s="28">
        <v>107</v>
      </c>
      <c r="L1102" s="26">
        <v>274</v>
      </c>
    </row>
    <row r="1103" spans="1:12" x14ac:dyDescent="0.25">
      <c r="A1103" s="21">
        <v>44466</v>
      </c>
      <c r="C1103" s="22" t="s">
        <v>413</v>
      </c>
      <c r="F1103" s="25">
        <v>107000275</v>
      </c>
      <c r="G1103" t="s">
        <v>2095</v>
      </c>
      <c r="H1103" s="22" t="s">
        <v>101</v>
      </c>
      <c r="K1103" s="28">
        <v>107</v>
      </c>
      <c r="L1103" s="26">
        <v>275</v>
      </c>
    </row>
    <row r="1104" spans="1:12" x14ac:dyDescent="0.25">
      <c r="A1104" s="21">
        <v>44466</v>
      </c>
      <c r="C1104" s="22" t="s">
        <v>413</v>
      </c>
      <c r="F1104" s="25">
        <v>107000276</v>
      </c>
      <c r="G1104" t="s">
        <v>2096</v>
      </c>
      <c r="H1104" s="22" t="s">
        <v>101</v>
      </c>
      <c r="K1104" s="28">
        <v>107</v>
      </c>
      <c r="L1104" s="26">
        <v>276</v>
      </c>
    </row>
    <row r="1105" spans="1:12" x14ac:dyDescent="0.25">
      <c r="A1105" s="21">
        <v>44466</v>
      </c>
      <c r="C1105" s="22" t="s">
        <v>413</v>
      </c>
      <c r="F1105" s="25">
        <v>107000277</v>
      </c>
      <c r="G1105" t="s">
        <v>2097</v>
      </c>
      <c r="H1105" s="22" t="s">
        <v>101</v>
      </c>
      <c r="K1105" s="28">
        <v>107</v>
      </c>
      <c r="L1105" s="26">
        <v>277</v>
      </c>
    </row>
    <row r="1106" spans="1:12" x14ac:dyDescent="0.25">
      <c r="A1106" s="21">
        <v>44466</v>
      </c>
      <c r="C1106" s="22" t="s">
        <v>413</v>
      </c>
      <c r="F1106" s="25">
        <v>107000278</v>
      </c>
      <c r="G1106" t="s">
        <v>2098</v>
      </c>
      <c r="H1106" s="22" t="s">
        <v>101</v>
      </c>
      <c r="K1106" s="28">
        <v>107</v>
      </c>
      <c r="L1106" s="26">
        <v>278</v>
      </c>
    </row>
    <row r="1107" spans="1:12" x14ac:dyDescent="0.25">
      <c r="A1107" s="21">
        <v>44466</v>
      </c>
      <c r="C1107" s="22" t="s">
        <v>413</v>
      </c>
      <c r="F1107" s="25">
        <v>107000279</v>
      </c>
      <c r="G1107" t="s">
        <v>2099</v>
      </c>
      <c r="H1107" s="22" t="s">
        <v>101</v>
      </c>
      <c r="K1107" s="28">
        <v>107</v>
      </c>
      <c r="L1107" s="26">
        <v>279</v>
      </c>
    </row>
    <row r="1108" spans="1:12" x14ac:dyDescent="0.25">
      <c r="A1108" s="21">
        <v>44466</v>
      </c>
      <c r="C1108" s="22" t="s">
        <v>413</v>
      </c>
      <c r="F1108" s="25">
        <v>107000280</v>
      </c>
      <c r="G1108" t="s">
        <v>2100</v>
      </c>
      <c r="H1108" s="22" t="s">
        <v>101</v>
      </c>
      <c r="K1108" s="28">
        <v>107</v>
      </c>
      <c r="L1108" s="26">
        <v>280</v>
      </c>
    </row>
    <row r="1109" spans="1:12" x14ac:dyDescent="0.25">
      <c r="A1109" s="21">
        <v>44466</v>
      </c>
      <c r="C1109" s="22" t="s">
        <v>413</v>
      </c>
      <c r="F1109" s="25">
        <v>107000281</v>
      </c>
      <c r="G1109" t="s">
        <v>2101</v>
      </c>
      <c r="H1109" s="22" t="s">
        <v>101</v>
      </c>
      <c r="K1109" s="28">
        <v>107</v>
      </c>
      <c r="L1109" s="26">
        <v>281</v>
      </c>
    </row>
    <row r="1110" spans="1:12" x14ac:dyDescent="0.25">
      <c r="A1110" s="21">
        <v>44466</v>
      </c>
      <c r="C1110" s="22" t="s">
        <v>413</v>
      </c>
      <c r="F1110" s="25">
        <v>107000282</v>
      </c>
      <c r="G1110" t="s">
        <v>2102</v>
      </c>
      <c r="H1110" s="22" t="s">
        <v>101</v>
      </c>
      <c r="K1110" s="28">
        <v>107</v>
      </c>
      <c r="L1110" s="26">
        <v>282</v>
      </c>
    </row>
    <row r="1111" spans="1:12" x14ac:dyDescent="0.25">
      <c r="A1111" s="21">
        <v>44466</v>
      </c>
      <c r="C1111" s="22" t="s">
        <v>413</v>
      </c>
      <c r="F1111" s="25">
        <v>107000283</v>
      </c>
      <c r="G1111" t="s">
        <v>2103</v>
      </c>
      <c r="H1111" s="22" t="s">
        <v>101</v>
      </c>
      <c r="K1111" s="28">
        <v>107</v>
      </c>
      <c r="L1111" s="26">
        <v>283</v>
      </c>
    </row>
    <row r="1112" spans="1:12" x14ac:dyDescent="0.25">
      <c r="A1112" s="21">
        <v>44466</v>
      </c>
      <c r="C1112" s="22" t="s">
        <v>413</v>
      </c>
      <c r="F1112" s="25">
        <v>107000284</v>
      </c>
      <c r="G1112" t="s">
        <v>2104</v>
      </c>
      <c r="H1112" s="22" t="s">
        <v>101</v>
      </c>
      <c r="K1112" s="28">
        <v>107</v>
      </c>
      <c r="L1112" s="26">
        <v>284</v>
      </c>
    </row>
    <row r="1113" spans="1:12" x14ac:dyDescent="0.25">
      <c r="A1113" s="21">
        <v>44466</v>
      </c>
      <c r="C1113" s="22" t="s">
        <v>413</v>
      </c>
      <c r="F1113" s="25">
        <v>107000285</v>
      </c>
      <c r="G1113" t="s">
        <v>2105</v>
      </c>
      <c r="H1113" s="22" t="s">
        <v>101</v>
      </c>
      <c r="K1113" s="28">
        <v>107</v>
      </c>
      <c r="L1113" s="26">
        <v>285</v>
      </c>
    </row>
    <row r="1114" spans="1:12" x14ac:dyDescent="0.25">
      <c r="A1114" s="21">
        <v>44466</v>
      </c>
      <c r="C1114" s="22" t="s">
        <v>413</v>
      </c>
      <c r="F1114" s="25">
        <v>107000286</v>
      </c>
      <c r="G1114" t="s">
        <v>2106</v>
      </c>
      <c r="H1114" s="22" t="s">
        <v>101</v>
      </c>
      <c r="K1114" s="28">
        <v>107</v>
      </c>
      <c r="L1114" s="26">
        <v>286</v>
      </c>
    </row>
    <row r="1115" spans="1:12" x14ac:dyDescent="0.25">
      <c r="A1115" s="21">
        <v>44466</v>
      </c>
      <c r="C1115" s="22" t="s">
        <v>413</v>
      </c>
      <c r="F1115" s="25">
        <v>107000287</v>
      </c>
      <c r="G1115" t="s">
        <v>2107</v>
      </c>
      <c r="H1115" s="22" t="s">
        <v>101</v>
      </c>
      <c r="K1115" s="28">
        <v>107</v>
      </c>
      <c r="L1115" s="26">
        <v>287</v>
      </c>
    </row>
    <row r="1116" spans="1:12" x14ac:dyDescent="0.25">
      <c r="A1116" s="21">
        <v>44466</v>
      </c>
      <c r="C1116" s="22" t="s">
        <v>413</v>
      </c>
      <c r="F1116" s="25">
        <v>107000288</v>
      </c>
      <c r="G1116" t="s">
        <v>2108</v>
      </c>
      <c r="H1116" s="22" t="s">
        <v>101</v>
      </c>
      <c r="K1116" s="28">
        <v>107</v>
      </c>
      <c r="L1116" s="26">
        <v>288</v>
      </c>
    </row>
    <row r="1117" spans="1:12" x14ac:dyDescent="0.25">
      <c r="A1117" s="21">
        <v>44466</v>
      </c>
      <c r="C1117" s="22" t="s">
        <v>413</v>
      </c>
      <c r="F1117" s="25">
        <v>107000289</v>
      </c>
      <c r="G1117" t="s">
        <v>2109</v>
      </c>
      <c r="H1117" s="22" t="s">
        <v>101</v>
      </c>
      <c r="K1117" s="28">
        <v>107</v>
      </c>
      <c r="L1117" s="26">
        <v>289</v>
      </c>
    </row>
    <row r="1118" spans="1:12" x14ac:dyDescent="0.25">
      <c r="A1118" s="21">
        <v>44466</v>
      </c>
      <c r="C1118" s="22" t="s">
        <v>413</v>
      </c>
      <c r="F1118" s="25">
        <v>107000290</v>
      </c>
      <c r="G1118" t="s">
        <v>2110</v>
      </c>
      <c r="H1118" s="22" t="s">
        <v>101</v>
      </c>
      <c r="K1118" s="28">
        <v>107</v>
      </c>
      <c r="L1118" s="26">
        <v>290</v>
      </c>
    </row>
    <row r="1119" spans="1:12" x14ac:dyDescent="0.25">
      <c r="A1119" s="21">
        <v>44466</v>
      </c>
      <c r="C1119" s="22" t="s">
        <v>413</v>
      </c>
      <c r="F1119" s="25">
        <v>107000291</v>
      </c>
      <c r="G1119" t="s">
        <v>2111</v>
      </c>
      <c r="H1119" s="22" t="s">
        <v>101</v>
      </c>
      <c r="K1119" s="28">
        <v>107</v>
      </c>
      <c r="L1119" s="26">
        <v>291</v>
      </c>
    </row>
    <row r="1120" spans="1:12" x14ac:dyDescent="0.25">
      <c r="A1120" s="21">
        <v>44466</v>
      </c>
      <c r="C1120" s="22" t="s">
        <v>413</v>
      </c>
      <c r="F1120" s="25">
        <v>107000292</v>
      </c>
      <c r="G1120" t="s">
        <v>2112</v>
      </c>
      <c r="H1120" s="22" t="s">
        <v>101</v>
      </c>
      <c r="K1120" s="28">
        <v>107</v>
      </c>
      <c r="L1120" s="26">
        <v>292</v>
      </c>
    </row>
    <row r="1121" spans="1:12" x14ac:dyDescent="0.25">
      <c r="A1121" s="21">
        <v>44466</v>
      </c>
      <c r="C1121" s="22" t="s">
        <v>413</v>
      </c>
      <c r="F1121" s="25">
        <v>107000293</v>
      </c>
      <c r="G1121" t="s">
        <v>2113</v>
      </c>
      <c r="H1121" s="22" t="s">
        <v>101</v>
      </c>
      <c r="K1121" s="28">
        <v>107</v>
      </c>
      <c r="L1121" s="26">
        <v>293</v>
      </c>
    </row>
    <row r="1122" spans="1:12" x14ac:dyDescent="0.25">
      <c r="A1122" s="21">
        <v>44466</v>
      </c>
      <c r="C1122" s="22" t="s">
        <v>413</v>
      </c>
      <c r="F1122" s="25">
        <v>107000294</v>
      </c>
      <c r="G1122" t="s">
        <v>2114</v>
      </c>
      <c r="H1122" s="22" t="s">
        <v>101</v>
      </c>
      <c r="K1122" s="28">
        <v>107</v>
      </c>
      <c r="L1122" s="26">
        <v>294</v>
      </c>
    </row>
    <row r="1123" spans="1:12" x14ac:dyDescent="0.25">
      <c r="A1123" s="21">
        <v>44466</v>
      </c>
      <c r="C1123" s="22" t="s">
        <v>413</v>
      </c>
      <c r="F1123" s="25">
        <v>107000295</v>
      </c>
      <c r="G1123" t="s">
        <v>2115</v>
      </c>
      <c r="H1123" s="22" t="s">
        <v>101</v>
      </c>
      <c r="K1123" s="28">
        <v>107</v>
      </c>
      <c r="L1123" s="26">
        <v>295</v>
      </c>
    </row>
    <row r="1124" spans="1:12" x14ac:dyDescent="0.25">
      <c r="A1124" s="21">
        <v>44466</v>
      </c>
      <c r="C1124" s="22" t="s">
        <v>413</v>
      </c>
      <c r="F1124" s="25">
        <v>107000296</v>
      </c>
      <c r="G1124" t="s">
        <v>2116</v>
      </c>
      <c r="H1124" s="22" t="s">
        <v>101</v>
      </c>
      <c r="K1124" s="28">
        <v>107</v>
      </c>
      <c r="L1124" s="26">
        <v>296</v>
      </c>
    </row>
    <row r="1125" spans="1:12" x14ac:dyDescent="0.25">
      <c r="A1125" s="21">
        <v>44466</v>
      </c>
      <c r="C1125" s="22" t="s">
        <v>413</v>
      </c>
      <c r="F1125" s="25">
        <v>107000297</v>
      </c>
      <c r="G1125" t="s">
        <v>2117</v>
      </c>
      <c r="H1125" s="22" t="s">
        <v>101</v>
      </c>
      <c r="K1125" s="28">
        <v>107</v>
      </c>
      <c r="L1125" s="26">
        <v>297</v>
      </c>
    </row>
    <row r="1126" spans="1:12" x14ac:dyDescent="0.25">
      <c r="A1126" s="21">
        <v>44466</v>
      </c>
      <c r="C1126" s="22" t="s">
        <v>413</v>
      </c>
      <c r="F1126" s="25">
        <v>107000298</v>
      </c>
      <c r="G1126" t="s">
        <v>2118</v>
      </c>
      <c r="H1126" s="22" t="s">
        <v>101</v>
      </c>
      <c r="K1126" s="28">
        <v>107</v>
      </c>
      <c r="L1126" s="26">
        <v>298</v>
      </c>
    </row>
    <row r="1127" spans="1:12" x14ac:dyDescent="0.25">
      <c r="A1127" s="21">
        <v>44466</v>
      </c>
      <c r="C1127" s="22" t="s">
        <v>413</v>
      </c>
      <c r="F1127" s="25">
        <v>107000299</v>
      </c>
      <c r="G1127" t="s">
        <v>2119</v>
      </c>
      <c r="H1127" s="22" t="s">
        <v>101</v>
      </c>
      <c r="K1127" s="28">
        <v>107</v>
      </c>
      <c r="L1127" s="26">
        <v>299</v>
      </c>
    </row>
    <row r="1128" spans="1:12" x14ac:dyDescent="0.25">
      <c r="A1128" s="21">
        <v>44466</v>
      </c>
      <c r="C1128" s="22" t="s">
        <v>413</v>
      </c>
      <c r="F1128" s="25">
        <v>107000300</v>
      </c>
      <c r="G1128" t="s">
        <v>2120</v>
      </c>
      <c r="H1128" s="22" t="s">
        <v>101</v>
      </c>
      <c r="K1128" s="28">
        <v>107</v>
      </c>
      <c r="L1128" s="26">
        <v>300</v>
      </c>
    </row>
    <row r="1129" spans="1:12" x14ac:dyDescent="0.25">
      <c r="A1129" s="21">
        <v>44466</v>
      </c>
      <c r="C1129" s="22" t="s">
        <v>413</v>
      </c>
      <c r="F1129" s="25">
        <v>107000301</v>
      </c>
      <c r="G1129" t="s">
        <v>2121</v>
      </c>
      <c r="H1129" s="22" t="s">
        <v>101</v>
      </c>
      <c r="K1129" s="28">
        <v>107</v>
      </c>
      <c r="L1129" s="26">
        <v>301</v>
      </c>
    </row>
    <row r="1130" spans="1:12" x14ac:dyDescent="0.25">
      <c r="A1130" s="21">
        <v>44466</v>
      </c>
      <c r="C1130" s="22" t="s">
        <v>413</v>
      </c>
      <c r="F1130" s="25">
        <v>107000302</v>
      </c>
      <c r="G1130" t="s">
        <v>2122</v>
      </c>
      <c r="H1130" s="22" t="s">
        <v>101</v>
      </c>
      <c r="K1130" s="28">
        <v>107</v>
      </c>
      <c r="L1130" s="26">
        <v>302</v>
      </c>
    </row>
    <row r="1131" spans="1:12" x14ac:dyDescent="0.25">
      <c r="A1131" s="21">
        <v>44466</v>
      </c>
      <c r="C1131" s="22" t="s">
        <v>413</v>
      </c>
      <c r="F1131" s="25">
        <v>107000303</v>
      </c>
      <c r="G1131" t="s">
        <v>2123</v>
      </c>
      <c r="H1131" s="22" t="s">
        <v>101</v>
      </c>
      <c r="K1131" s="28">
        <v>107</v>
      </c>
      <c r="L1131" s="26">
        <v>303</v>
      </c>
    </row>
    <row r="1132" spans="1:12" x14ac:dyDescent="0.25">
      <c r="A1132" s="21">
        <v>44466</v>
      </c>
      <c r="C1132" s="22" t="s">
        <v>413</v>
      </c>
      <c r="F1132" s="25">
        <v>107000304</v>
      </c>
      <c r="G1132" t="s">
        <v>2124</v>
      </c>
      <c r="H1132" s="22" t="s">
        <v>101</v>
      </c>
      <c r="K1132" s="28">
        <v>107</v>
      </c>
      <c r="L1132" s="26">
        <v>304</v>
      </c>
    </row>
    <row r="1133" spans="1:12" x14ac:dyDescent="0.25">
      <c r="A1133" s="21">
        <v>44466</v>
      </c>
      <c r="C1133" s="22" t="s">
        <v>413</v>
      </c>
      <c r="F1133" s="25">
        <v>107000305</v>
      </c>
      <c r="G1133" t="s">
        <v>2125</v>
      </c>
      <c r="H1133" s="22" t="s">
        <v>101</v>
      </c>
      <c r="K1133" s="28">
        <v>107</v>
      </c>
      <c r="L1133" s="26">
        <v>305</v>
      </c>
    </row>
    <row r="1134" spans="1:12" x14ac:dyDescent="0.25">
      <c r="A1134" s="21">
        <v>44466</v>
      </c>
      <c r="C1134" s="22" t="s">
        <v>413</v>
      </c>
      <c r="F1134" s="25">
        <v>107000306</v>
      </c>
      <c r="G1134" t="s">
        <v>2126</v>
      </c>
      <c r="H1134" s="22" t="s">
        <v>101</v>
      </c>
      <c r="K1134" s="28">
        <v>107</v>
      </c>
      <c r="L1134" s="26">
        <v>306</v>
      </c>
    </row>
    <row r="1135" spans="1:12" x14ac:dyDescent="0.25">
      <c r="A1135" s="21">
        <v>44466</v>
      </c>
      <c r="C1135" s="22" t="s">
        <v>413</v>
      </c>
      <c r="F1135" s="25">
        <v>107000307</v>
      </c>
      <c r="G1135" t="s">
        <v>2127</v>
      </c>
      <c r="H1135" s="22" t="s">
        <v>101</v>
      </c>
      <c r="K1135" s="28">
        <v>107</v>
      </c>
      <c r="L1135" s="26">
        <v>307</v>
      </c>
    </row>
    <row r="1136" spans="1:12" x14ac:dyDescent="0.25">
      <c r="A1136" s="21">
        <v>44466</v>
      </c>
      <c r="C1136" s="22" t="s">
        <v>413</v>
      </c>
      <c r="F1136" s="25">
        <v>107000308</v>
      </c>
      <c r="G1136" t="s">
        <v>2128</v>
      </c>
      <c r="H1136" s="22" t="s">
        <v>101</v>
      </c>
      <c r="K1136" s="28">
        <v>107</v>
      </c>
      <c r="L1136" s="26">
        <v>308</v>
      </c>
    </row>
    <row r="1137" spans="1:12" x14ac:dyDescent="0.25">
      <c r="A1137" s="21">
        <v>44466</v>
      </c>
      <c r="C1137" s="22" t="s">
        <v>413</v>
      </c>
      <c r="F1137" s="25">
        <v>107000309</v>
      </c>
      <c r="G1137" t="s">
        <v>2129</v>
      </c>
      <c r="H1137" s="22" t="s">
        <v>101</v>
      </c>
      <c r="K1137" s="28">
        <v>107</v>
      </c>
      <c r="L1137" s="26">
        <v>309</v>
      </c>
    </row>
    <row r="1138" spans="1:12" x14ac:dyDescent="0.25">
      <c r="A1138" s="21">
        <v>44466</v>
      </c>
      <c r="C1138" s="22" t="s">
        <v>413</v>
      </c>
      <c r="F1138" s="25">
        <v>107000310</v>
      </c>
      <c r="G1138" t="s">
        <v>2130</v>
      </c>
      <c r="H1138" s="22" t="s">
        <v>101</v>
      </c>
      <c r="K1138" s="28">
        <v>107</v>
      </c>
      <c r="L1138" s="26">
        <v>310</v>
      </c>
    </row>
    <row r="1139" spans="1:12" x14ac:dyDescent="0.25">
      <c r="A1139" s="21">
        <v>44466</v>
      </c>
      <c r="C1139" s="22" t="s">
        <v>413</v>
      </c>
      <c r="F1139" s="25">
        <v>107000311</v>
      </c>
      <c r="G1139" t="s">
        <v>2131</v>
      </c>
      <c r="H1139" s="22" t="s">
        <v>101</v>
      </c>
      <c r="K1139" s="28">
        <v>107</v>
      </c>
      <c r="L1139" s="26">
        <v>311</v>
      </c>
    </row>
    <row r="1140" spans="1:12" x14ac:dyDescent="0.25">
      <c r="A1140" s="21">
        <v>44469</v>
      </c>
      <c r="C1140" s="22" t="s">
        <v>388</v>
      </c>
      <c r="F1140" s="25">
        <v>107000312</v>
      </c>
      <c r="G1140" t="s">
        <v>2132</v>
      </c>
      <c r="H1140" s="22" t="s">
        <v>101</v>
      </c>
      <c r="K1140" s="28">
        <v>107</v>
      </c>
      <c r="L1140" s="26">
        <v>312</v>
      </c>
    </row>
    <row r="1141" spans="1:12" x14ac:dyDescent="0.25">
      <c r="A1141" s="21">
        <v>44469</v>
      </c>
      <c r="C1141" s="22" t="s">
        <v>420</v>
      </c>
      <c r="F1141" s="25">
        <v>307000007</v>
      </c>
      <c r="G1141" t="s">
        <v>2133</v>
      </c>
      <c r="H1141" s="22" t="s">
        <v>91</v>
      </c>
      <c r="K1141" s="28">
        <v>307</v>
      </c>
      <c r="L1141" s="26">
        <v>7</v>
      </c>
    </row>
    <row r="1142" spans="1:12" x14ac:dyDescent="0.25">
      <c r="A1142" s="21">
        <v>44474</v>
      </c>
      <c r="C1142" s="22" t="s">
        <v>389</v>
      </c>
      <c r="F1142" s="25">
        <v>107000313</v>
      </c>
      <c r="G1142" t="s">
        <v>2134</v>
      </c>
      <c r="H1142" s="22" t="s">
        <v>91</v>
      </c>
      <c r="K1142" s="28">
        <v>107</v>
      </c>
      <c r="L1142" s="26">
        <v>313</v>
      </c>
    </row>
    <row r="1143" spans="1:12" x14ac:dyDescent="0.25">
      <c r="A1143" s="21">
        <v>44474</v>
      </c>
      <c r="C1143" s="22" t="s">
        <v>389</v>
      </c>
      <c r="F1143" s="25">
        <v>107000314</v>
      </c>
      <c r="G1143" t="s">
        <v>2135</v>
      </c>
      <c r="H1143" s="22" t="s">
        <v>91</v>
      </c>
      <c r="K1143" s="28">
        <v>107</v>
      </c>
      <c r="L1143" s="26">
        <v>314</v>
      </c>
    </row>
    <row r="1144" spans="1:12" x14ac:dyDescent="0.25">
      <c r="A1144" s="21">
        <v>44474</v>
      </c>
      <c r="C1144" s="22" t="s">
        <v>389</v>
      </c>
      <c r="F1144" s="25">
        <v>107000315</v>
      </c>
      <c r="G1144" t="s">
        <v>2136</v>
      </c>
      <c r="H1144" s="22" t="s">
        <v>91</v>
      </c>
      <c r="K1144" s="28">
        <v>107</v>
      </c>
      <c r="L1144" s="26">
        <v>315</v>
      </c>
    </row>
    <row r="1145" spans="1:12" x14ac:dyDescent="0.25">
      <c r="A1145" s="21">
        <v>44474</v>
      </c>
      <c r="C1145" s="22" t="s">
        <v>389</v>
      </c>
      <c r="F1145" s="25">
        <v>110000029</v>
      </c>
      <c r="G1145" t="s">
        <v>2137</v>
      </c>
      <c r="H1145" s="22" t="s">
        <v>220</v>
      </c>
      <c r="K1145" s="28">
        <v>110</v>
      </c>
      <c r="L1145" s="26">
        <v>29</v>
      </c>
    </row>
    <row r="1146" spans="1:12" x14ac:dyDescent="0.25">
      <c r="A1146" s="21">
        <v>44474</v>
      </c>
      <c r="C1146" s="22" t="s">
        <v>389</v>
      </c>
      <c r="F1146" s="25">
        <v>106000074</v>
      </c>
      <c r="G1146" t="s">
        <v>2138</v>
      </c>
      <c r="H1146" s="22" t="s">
        <v>27</v>
      </c>
      <c r="K1146" s="28">
        <v>106</v>
      </c>
      <c r="L1146" s="26">
        <v>74</v>
      </c>
    </row>
    <row r="1147" spans="1:12" x14ac:dyDescent="0.25">
      <c r="A1147" s="21">
        <v>44474</v>
      </c>
      <c r="C1147" s="22" t="s">
        <v>389</v>
      </c>
      <c r="F1147" s="25">
        <v>107000316</v>
      </c>
      <c r="G1147" t="s">
        <v>2139</v>
      </c>
      <c r="H1147" s="22" t="s">
        <v>91</v>
      </c>
      <c r="K1147" s="28">
        <v>107</v>
      </c>
      <c r="L1147" s="26">
        <v>316</v>
      </c>
    </row>
    <row r="1148" spans="1:12" x14ac:dyDescent="0.25">
      <c r="A1148" s="21">
        <v>44480</v>
      </c>
      <c r="C1148" s="22" t="s">
        <v>418</v>
      </c>
      <c r="F1148" s="25">
        <v>106000075</v>
      </c>
      <c r="G1148" t="s">
        <v>2140</v>
      </c>
      <c r="H1148" s="22" t="s">
        <v>101</v>
      </c>
      <c r="K1148" s="28">
        <v>106</v>
      </c>
      <c r="L1148" s="26">
        <v>75</v>
      </c>
    </row>
    <row r="1149" spans="1:12" x14ac:dyDescent="0.25">
      <c r="A1149" s="21">
        <v>44480</v>
      </c>
      <c r="C1149" s="22" t="s">
        <v>406</v>
      </c>
      <c r="F1149" s="25">
        <v>106000076</v>
      </c>
      <c r="G1149" t="s">
        <v>2141</v>
      </c>
      <c r="H1149" s="22" t="s">
        <v>101</v>
      </c>
      <c r="K1149" s="28">
        <v>106</v>
      </c>
      <c r="L1149" s="26">
        <v>76</v>
      </c>
    </row>
    <row r="1150" spans="1:12" x14ac:dyDescent="0.25">
      <c r="A1150" s="21">
        <v>44480</v>
      </c>
      <c r="C1150" s="22" t="s">
        <v>418</v>
      </c>
      <c r="F1150" s="25">
        <v>105000110</v>
      </c>
      <c r="G1150" t="s">
        <v>2142</v>
      </c>
      <c r="H1150" s="22" t="s">
        <v>101</v>
      </c>
      <c r="K1150" s="28">
        <v>105</v>
      </c>
      <c r="L1150" s="26">
        <v>110</v>
      </c>
    </row>
    <row r="1151" spans="1:12" x14ac:dyDescent="0.25">
      <c r="A1151" s="21">
        <v>44483</v>
      </c>
      <c r="C1151" s="22" t="s">
        <v>422</v>
      </c>
      <c r="F1151" s="25">
        <v>101000010</v>
      </c>
      <c r="G1151" t="s">
        <v>2143</v>
      </c>
      <c r="H1151" s="22" t="s">
        <v>101</v>
      </c>
      <c r="K1151" s="28">
        <v>101</v>
      </c>
      <c r="L1151" s="26">
        <v>10</v>
      </c>
    </row>
    <row r="1152" spans="1:12" x14ac:dyDescent="0.25">
      <c r="A1152" s="21">
        <v>44483</v>
      </c>
      <c r="C1152" s="22" t="s">
        <v>413</v>
      </c>
      <c r="F1152" s="25">
        <v>107000317</v>
      </c>
      <c r="G1152" t="s">
        <v>2144</v>
      </c>
      <c r="H1152" s="22" t="s">
        <v>101</v>
      </c>
      <c r="K1152" s="28">
        <v>107</v>
      </c>
      <c r="L1152" s="26">
        <v>317</v>
      </c>
    </row>
    <row r="1153" spans="1:12" x14ac:dyDescent="0.25">
      <c r="A1153" s="21">
        <v>44489</v>
      </c>
      <c r="C1153" s="22" t="s">
        <v>418</v>
      </c>
      <c r="F1153" s="25">
        <v>110000030</v>
      </c>
      <c r="G1153" t="s">
        <v>2145</v>
      </c>
      <c r="H1153" s="22" t="s">
        <v>101</v>
      </c>
      <c r="K1153" s="28">
        <v>110</v>
      </c>
      <c r="L1153" s="26">
        <v>30</v>
      </c>
    </row>
    <row r="1154" spans="1:12" x14ac:dyDescent="0.25">
      <c r="A1154" s="21">
        <v>44489</v>
      </c>
      <c r="C1154" s="22" t="s">
        <v>418</v>
      </c>
      <c r="F1154" s="25">
        <v>110000031</v>
      </c>
      <c r="G1154" t="s">
        <v>2146</v>
      </c>
      <c r="H1154" s="22" t="s">
        <v>101</v>
      </c>
      <c r="K1154" s="28">
        <v>110</v>
      </c>
      <c r="L1154" s="26">
        <v>31</v>
      </c>
    </row>
    <row r="1155" spans="1:12" x14ac:dyDescent="0.25">
      <c r="A1155" s="21">
        <v>44489</v>
      </c>
      <c r="C1155" s="22" t="s">
        <v>418</v>
      </c>
      <c r="F1155" s="25">
        <v>110000032</v>
      </c>
      <c r="G1155" t="s">
        <v>2147</v>
      </c>
      <c r="H1155" s="22" t="s">
        <v>101</v>
      </c>
      <c r="K1155" s="28">
        <v>110</v>
      </c>
      <c r="L1155" s="26">
        <v>32</v>
      </c>
    </row>
    <row r="1156" spans="1:12" x14ac:dyDescent="0.25">
      <c r="A1156" s="21">
        <v>44489</v>
      </c>
      <c r="C1156" s="22" t="s">
        <v>418</v>
      </c>
      <c r="F1156" s="25">
        <v>110000033</v>
      </c>
      <c r="G1156" t="s">
        <v>2148</v>
      </c>
      <c r="H1156" s="22" t="s">
        <v>101</v>
      </c>
      <c r="K1156" s="28">
        <v>110</v>
      </c>
      <c r="L1156" s="26">
        <v>33</v>
      </c>
    </row>
    <row r="1157" spans="1:12" x14ac:dyDescent="0.25">
      <c r="A1157" s="21">
        <v>44490</v>
      </c>
      <c r="C1157" s="22" t="s">
        <v>408</v>
      </c>
      <c r="F1157" s="25">
        <v>200000106</v>
      </c>
      <c r="G1157" t="s">
        <v>2149</v>
      </c>
      <c r="H1157" s="22" t="s">
        <v>91</v>
      </c>
      <c r="K1157" s="28">
        <v>200</v>
      </c>
      <c r="L1157" s="26">
        <v>106</v>
      </c>
    </row>
    <row r="1158" spans="1:12" x14ac:dyDescent="0.25">
      <c r="A1158" s="21">
        <v>44494</v>
      </c>
      <c r="C1158" s="22" t="s">
        <v>420</v>
      </c>
      <c r="F1158" s="25">
        <v>302000135</v>
      </c>
      <c r="G1158" t="s">
        <v>2150</v>
      </c>
      <c r="H1158" s="22" t="s">
        <v>26</v>
      </c>
      <c r="K1158" s="28">
        <v>302</v>
      </c>
      <c r="L1158" s="26">
        <v>135</v>
      </c>
    </row>
    <row r="1159" spans="1:12" x14ac:dyDescent="0.25">
      <c r="A1159" s="21">
        <v>44494</v>
      </c>
      <c r="C1159" s="22" t="s">
        <v>420</v>
      </c>
      <c r="F1159" s="25">
        <v>302000136</v>
      </c>
      <c r="G1159" t="s">
        <v>2151</v>
      </c>
      <c r="H1159" s="22" t="s">
        <v>26</v>
      </c>
      <c r="K1159" s="28">
        <v>302</v>
      </c>
      <c r="L1159" s="26">
        <v>136</v>
      </c>
    </row>
    <row r="1160" spans="1:12" x14ac:dyDescent="0.25">
      <c r="A1160" s="21">
        <v>44494</v>
      </c>
      <c r="C1160" s="22" t="s">
        <v>420</v>
      </c>
      <c r="F1160" s="25">
        <v>302000137</v>
      </c>
      <c r="G1160" t="s">
        <v>2152</v>
      </c>
      <c r="H1160" s="22" t="s">
        <v>26</v>
      </c>
      <c r="K1160" s="28">
        <v>302</v>
      </c>
      <c r="L1160" s="26">
        <v>137</v>
      </c>
    </row>
    <row r="1161" spans="1:12" x14ac:dyDescent="0.25">
      <c r="A1161" s="21">
        <v>44494</v>
      </c>
      <c r="C1161" s="22" t="s">
        <v>420</v>
      </c>
      <c r="F1161" s="25">
        <v>302000138</v>
      </c>
      <c r="G1161" t="s">
        <v>2153</v>
      </c>
      <c r="H1161" s="22" t="s">
        <v>26</v>
      </c>
      <c r="K1161" s="28">
        <v>302</v>
      </c>
      <c r="L1161" s="26">
        <v>138</v>
      </c>
    </row>
    <row r="1162" spans="1:12" x14ac:dyDescent="0.25">
      <c r="A1162" s="21">
        <v>44494</v>
      </c>
      <c r="C1162" s="22" t="s">
        <v>420</v>
      </c>
      <c r="F1162" s="25">
        <v>302000139</v>
      </c>
      <c r="G1162" t="s">
        <v>2154</v>
      </c>
      <c r="H1162" s="22" t="s">
        <v>26</v>
      </c>
      <c r="K1162" s="28">
        <v>302</v>
      </c>
      <c r="L1162" s="26">
        <v>139</v>
      </c>
    </row>
    <row r="1163" spans="1:12" x14ac:dyDescent="0.25">
      <c r="A1163" s="21">
        <v>44494</v>
      </c>
      <c r="C1163" s="22" t="s">
        <v>420</v>
      </c>
      <c r="F1163" s="25">
        <v>302000140</v>
      </c>
      <c r="G1163" t="s">
        <v>2155</v>
      </c>
      <c r="H1163" s="22" t="s">
        <v>26</v>
      </c>
      <c r="K1163" s="28">
        <v>302</v>
      </c>
      <c r="L1163" s="26">
        <v>140</v>
      </c>
    </row>
    <row r="1164" spans="1:12" x14ac:dyDescent="0.25">
      <c r="A1164" s="21">
        <v>44494</v>
      </c>
      <c r="C1164" s="22" t="s">
        <v>420</v>
      </c>
      <c r="F1164" s="25">
        <v>302000141</v>
      </c>
      <c r="G1164" t="s">
        <v>2156</v>
      </c>
      <c r="H1164" s="22" t="s">
        <v>26</v>
      </c>
      <c r="K1164" s="28">
        <v>302</v>
      </c>
      <c r="L1164" s="26">
        <v>141</v>
      </c>
    </row>
    <row r="1165" spans="1:12" x14ac:dyDescent="0.25">
      <c r="A1165" s="21">
        <v>44494</v>
      </c>
      <c r="C1165" s="22" t="s">
        <v>420</v>
      </c>
      <c r="F1165" s="25">
        <v>302000142</v>
      </c>
      <c r="G1165" t="s">
        <v>2157</v>
      </c>
      <c r="H1165" s="22" t="s">
        <v>26</v>
      </c>
      <c r="K1165" s="28">
        <v>302</v>
      </c>
      <c r="L1165" s="26">
        <v>142</v>
      </c>
    </row>
    <row r="1166" spans="1:12" x14ac:dyDescent="0.25">
      <c r="A1166" s="21">
        <v>44494</v>
      </c>
      <c r="C1166" s="22" t="s">
        <v>420</v>
      </c>
      <c r="F1166" s="25">
        <v>302000143</v>
      </c>
      <c r="G1166" t="s">
        <v>2158</v>
      </c>
      <c r="H1166" s="22" t="s">
        <v>26</v>
      </c>
      <c r="K1166" s="28">
        <v>302</v>
      </c>
      <c r="L1166" s="26">
        <v>143</v>
      </c>
    </row>
    <row r="1167" spans="1:12" x14ac:dyDescent="0.25">
      <c r="A1167" s="21">
        <v>44494</v>
      </c>
      <c r="C1167" s="22" t="s">
        <v>420</v>
      </c>
      <c r="F1167" s="25">
        <v>302000144</v>
      </c>
      <c r="G1167" t="s">
        <v>2159</v>
      </c>
      <c r="H1167" s="22" t="s">
        <v>26</v>
      </c>
      <c r="K1167" s="28">
        <v>302</v>
      </c>
      <c r="L1167" s="26">
        <v>144</v>
      </c>
    </row>
    <row r="1168" spans="1:12" x14ac:dyDescent="0.25">
      <c r="A1168" s="21">
        <v>44494</v>
      </c>
      <c r="C1168" s="22" t="s">
        <v>420</v>
      </c>
      <c r="F1168" s="25">
        <v>302000145</v>
      </c>
      <c r="G1168" t="s">
        <v>2160</v>
      </c>
      <c r="H1168" s="22" t="s">
        <v>26</v>
      </c>
      <c r="K1168" s="28">
        <v>302</v>
      </c>
      <c r="L1168" s="26">
        <v>145</v>
      </c>
    </row>
    <row r="1169" spans="1:12" x14ac:dyDescent="0.25">
      <c r="A1169" s="21">
        <v>44494</v>
      </c>
      <c r="C1169" s="22" t="s">
        <v>420</v>
      </c>
      <c r="F1169" s="25">
        <v>302000146</v>
      </c>
      <c r="G1169" t="s">
        <v>2161</v>
      </c>
      <c r="H1169" s="22" t="s">
        <v>26</v>
      </c>
      <c r="K1169" s="28">
        <v>302</v>
      </c>
      <c r="L1169" s="26">
        <v>146</v>
      </c>
    </row>
    <row r="1170" spans="1:12" x14ac:dyDescent="0.25">
      <c r="A1170" s="21">
        <v>44494</v>
      </c>
      <c r="C1170" s="22" t="s">
        <v>420</v>
      </c>
      <c r="F1170" s="25">
        <v>302000147</v>
      </c>
      <c r="G1170" t="s">
        <v>2162</v>
      </c>
      <c r="H1170" s="22" t="s">
        <v>26</v>
      </c>
      <c r="K1170" s="28">
        <v>302</v>
      </c>
      <c r="L1170" s="26">
        <v>147</v>
      </c>
    </row>
    <row r="1171" spans="1:12" x14ac:dyDescent="0.25">
      <c r="A1171" s="21">
        <v>44494</v>
      </c>
      <c r="C1171" s="22" t="s">
        <v>420</v>
      </c>
      <c r="F1171" s="25">
        <v>302000148</v>
      </c>
      <c r="G1171" t="s">
        <v>2163</v>
      </c>
      <c r="H1171" s="22" t="s">
        <v>26</v>
      </c>
      <c r="K1171" s="28">
        <v>302</v>
      </c>
      <c r="L1171" s="26">
        <v>148</v>
      </c>
    </row>
    <row r="1172" spans="1:12" x14ac:dyDescent="0.25">
      <c r="A1172" s="21">
        <v>44494</v>
      </c>
      <c r="C1172" s="22" t="s">
        <v>420</v>
      </c>
      <c r="F1172" s="25">
        <v>302000149</v>
      </c>
      <c r="G1172" t="s">
        <v>2164</v>
      </c>
      <c r="H1172" s="22" t="s">
        <v>26</v>
      </c>
      <c r="K1172" s="28">
        <v>302</v>
      </c>
      <c r="L1172" s="26">
        <v>149</v>
      </c>
    </row>
    <row r="1173" spans="1:12" x14ac:dyDescent="0.25">
      <c r="A1173" s="21">
        <v>44494</v>
      </c>
      <c r="C1173" s="22" t="s">
        <v>420</v>
      </c>
      <c r="F1173" s="25">
        <v>302000150</v>
      </c>
      <c r="G1173" t="s">
        <v>2165</v>
      </c>
      <c r="H1173" s="22" t="s">
        <v>26</v>
      </c>
      <c r="K1173" s="28">
        <v>302</v>
      </c>
      <c r="L1173" s="26">
        <v>150</v>
      </c>
    </row>
    <row r="1174" spans="1:12" x14ac:dyDescent="0.25">
      <c r="A1174" s="21">
        <v>44496</v>
      </c>
      <c r="C1174" s="22" t="s">
        <v>411</v>
      </c>
      <c r="F1174" s="25">
        <v>101000011</v>
      </c>
      <c r="G1174" t="s">
        <v>2166</v>
      </c>
      <c r="H1174" s="22" t="s">
        <v>101</v>
      </c>
      <c r="K1174" s="28">
        <v>101</v>
      </c>
      <c r="L1174" s="26">
        <v>11</v>
      </c>
    </row>
    <row r="1175" spans="1:12" x14ac:dyDescent="0.25">
      <c r="A1175" s="21">
        <v>44496</v>
      </c>
      <c r="C1175" s="22" t="s">
        <v>411</v>
      </c>
      <c r="F1175" s="25">
        <v>101000012</v>
      </c>
      <c r="G1175" t="s">
        <v>2167</v>
      </c>
      <c r="H1175" s="22" t="s">
        <v>101</v>
      </c>
      <c r="K1175" s="28">
        <v>101</v>
      </c>
      <c r="L1175" s="26">
        <v>12</v>
      </c>
    </row>
    <row r="1176" spans="1:12" x14ac:dyDescent="0.25">
      <c r="A1176" s="21">
        <v>44497</v>
      </c>
      <c r="C1176" s="22" t="s">
        <v>393</v>
      </c>
      <c r="F1176" s="25">
        <v>105000111</v>
      </c>
      <c r="G1176" t="s">
        <v>2168</v>
      </c>
      <c r="H1176" s="22" t="s">
        <v>101</v>
      </c>
      <c r="K1176" s="28">
        <v>105</v>
      </c>
      <c r="L1176" s="26">
        <v>111</v>
      </c>
    </row>
    <row r="1177" spans="1:12" x14ac:dyDescent="0.25">
      <c r="A1177" s="21">
        <v>44500</v>
      </c>
      <c r="C1177" s="22" t="s">
        <v>413</v>
      </c>
      <c r="F1177" s="25">
        <v>110000034</v>
      </c>
      <c r="G1177" t="s">
        <v>2169</v>
      </c>
      <c r="H1177" s="22" t="s">
        <v>101</v>
      </c>
      <c r="K1177" s="28">
        <v>110</v>
      </c>
      <c r="L1177" s="26">
        <v>34</v>
      </c>
    </row>
    <row r="1178" spans="1:12" x14ac:dyDescent="0.25">
      <c r="A1178" s="21">
        <v>44502</v>
      </c>
      <c r="C1178" s="22" t="s">
        <v>393</v>
      </c>
      <c r="F1178" s="25">
        <v>105000112</v>
      </c>
      <c r="G1178" t="s">
        <v>2170</v>
      </c>
      <c r="H1178" s="22" t="s">
        <v>201</v>
      </c>
      <c r="K1178" s="28">
        <v>105</v>
      </c>
      <c r="L1178" s="26">
        <v>112</v>
      </c>
    </row>
    <row r="1179" spans="1:12" x14ac:dyDescent="0.25">
      <c r="A1179" s="21">
        <v>44503</v>
      </c>
      <c r="C1179" s="22" t="s">
        <v>411</v>
      </c>
      <c r="F1179" s="25">
        <v>102000022</v>
      </c>
      <c r="G1179" t="s">
        <v>2171</v>
      </c>
      <c r="H1179" s="22" t="s">
        <v>101</v>
      </c>
      <c r="K1179" s="28">
        <v>102</v>
      </c>
      <c r="L1179" s="26">
        <v>22</v>
      </c>
    </row>
    <row r="1180" spans="1:12" x14ac:dyDescent="0.25">
      <c r="A1180" s="21">
        <v>44503</v>
      </c>
      <c r="C1180" s="22" t="s">
        <v>411</v>
      </c>
      <c r="F1180" s="25">
        <v>102000023</v>
      </c>
      <c r="G1180" t="s">
        <v>2172</v>
      </c>
      <c r="H1180" s="22" t="s">
        <v>101</v>
      </c>
      <c r="K1180" s="28">
        <v>102</v>
      </c>
      <c r="L1180" s="26">
        <v>23</v>
      </c>
    </row>
    <row r="1181" spans="1:12" x14ac:dyDescent="0.25">
      <c r="A1181" s="21">
        <v>44503</v>
      </c>
      <c r="C1181" s="22" t="s">
        <v>411</v>
      </c>
      <c r="F1181" s="25">
        <v>110000035</v>
      </c>
      <c r="G1181" t="s">
        <v>2173</v>
      </c>
      <c r="H1181" s="22" t="s">
        <v>222</v>
      </c>
      <c r="K1181" s="28">
        <v>110</v>
      </c>
      <c r="L1181" s="26">
        <v>35</v>
      </c>
    </row>
    <row r="1182" spans="1:12" x14ac:dyDescent="0.25">
      <c r="A1182" s="21">
        <v>44503</v>
      </c>
      <c r="C1182" s="22" t="s">
        <v>393</v>
      </c>
      <c r="F1182" s="25">
        <v>107000318</v>
      </c>
      <c r="G1182" t="s">
        <v>2174</v>
      </c>
      <c r="H1182" s="22" t="s">
        <v>201</v>
      </c>
      <c r="K1182" s="28">
        <v>107</v>
      </c>
      <c r="L1182" s="26">
        <v>318</v>
      </c>
    </row>
    <row r="1183" spans="1:12" x14ac:dyDescent="0.25">
      <c r="A1183" s="21">
        <v>44503</v>
      </c>
      <c r="C1183" s="22" t="s">
        <v>393</v>
      </c>
      <c r="F1183" s="25">
        <v>107000319</v>
      </c>
      <c r="G1183" t="s">
        <v>2175</v>
      </c>
      <c r="H1183" s="22" t="s">
        <v>201</v>
      </c>
      <c r="K1183" s="28">
        <v>107</v>
      </c>
      <c r="L1183" s="26">
        <v>319</v>
      </c>
    </row>
    <row r="1184" spans="1:12" x14ac:dyDescent="0.25">
      <c r="A1184" s="21">
        <v>44503</v>
      </c>
      <c r="C1184" s="22" t="s">
        <v>411</v>
      </c>
      <c r="F1184" s="25">
        <v>302000151</v>
      </c>
      <c r="G1184" t="s">
        <v>2176</v>
      </c>
      <c r="H1184" s="22" t="s">
        <v>201</v>
      </c>
      <c r="K1184" s="28">
        <v>302</v>
      </c>
      <c r="L1184" s="26">
        <v>151</v>
      </c>
    </row>
    <row r="1185" spans="1:12" x14ac:dyDescent="0.25">
      <c r="A1185" s="21">
        <v>44503</v>
      </c>
      <c r="C1185" s="22" t="s">
        <v>411</v>
      </c>
      <c r="F1185" s="25">
        <v>302000152</v>
      </c>
      <c r="G1185" t="s">
        <v>2177</v>
      </c>
      <c r="H1185" s="22" t="s">
        <v>201</v>
      </c>
      <c r="K1185" s="28">
        <v>302</v>
      </c>
      <c r="L1185" s="26">
        <v>152</v>
      </c>
    </row>
    <row r="1186" spans="1:12" x14ac:dyDescent="0.25">
      <c r="A1186" s="21">
        <v>44504</v>
      </c>
      <c r="C1186" s="22" t="s">
        <v>411</v>
      </c>
      <c r="F1186" s="25">
        <v>106000077</v>
      </c>
      <c r="G1186" t="s">
        <v>2178</v>
      </c>
      <c r="H1186" s="22" t="s">
        <v>101</v>
      </c>
      <c r="K1186" s="28">
        <v>106</v>
      </c>
      <c r="L1186" s="26">
        <v>77</v>
      </c>
    </row>
    <row r="1187" spans="1:12" x14ac:dyDescent="0.25">
      <c r="A1187" s="21">
        <v>44504</v>
      </c>
      <c r="C1187" s="22" t="s">
        <v>411</v>
      </c>
      <c r="F1187" s="25">
        <v>106000078</v>
      </c>
      <c r="G1187" t="s">
        <v>2179</v>
      </c>
      <c r="H1187" s="22" t="s">
        <v>101</v>
      </c>
      <c r="K1187" s="28">
        <v>106</v>
      </c>
      <c r="L1187" s="26">
        <v>78</v>
      </c>
    </row>
    <row r="1188" spans="1:12" x14ac:dyDescent="0.25">
      <c r="A1188" s="21">
        <v>44504</v>
      </c>
      <c r="C1188" s="22" t="s">
        <v>411</v>
      </c>
      <c r="F1188" s="25">
        <v>301000002</v>
      </c>
      <c r="G1188" t="s">
        <v>2180</v>
      </c>
      <c r="H1188" s="22" t="s">
        <v>26</v>
      </c>
      <c r="K1188" s="28">
        <v>301</v>
      </c>
      <c r="L1188" s="26">
        <v>2</v>
      </c>
    </row>
    <row r="1189" spans="1:12" x14ac:dyDescent="0.25">
      <c r="A1189" s="21">
        <v>44509</v>
      </c>
      <c r="C1189" s="22" t="s">
        <v>406</v>
      </c>
      <c r="F1189" s="25">
        <v>102000024</v>
      </c>
      <c r="G1189" t="s">
        <v>2181</v>
      </c>
      <c r="H1189" s="22" t="s">
        <v>101</v>
      </c>
      <c r="K1189" s="28">
        <v>102</v>
      </c>
      <c r="L1189" s="26">
        <v>24</v>
      </c>
    </row>
    <row r="1190" spans="1:12" x14ac:dyDescent="0.25">
      <c r="A1190" s="21">
        <v>44509</v>
      </c>
      <c r="C1190" s="22" t="s">
        <v>406</v>
      </c>
      <c r="F1190" s="25">
        <v>102000025</v>
      </c>
      <c r="G1190" t="s">
        <v>2182</v>
      </c>
      <c r="H1190" s="22" t="s">
        <v>101</v>
      </c>
      <c r="K1190" s="28">
        <v>102</v>
      </c>
      <c r="L1190" s="26">
        <v>25</v>
      </c>
    </row>
    <row r="1191" spans="1:12" x14ac:dyDescent="0.25">
      <c r="A1191" s="21">
        <v>44509</v>
      </c>
      <c r="C1191" s="22" t="s">
        <v>406</v>
      </c>
      <c r="F1191" s="25">
        <v>109000059</v>
      </c>
      <c r="G1191" t="s">
        <v>2183</v>
      </c>
      <c r="H1191" s="22" t="s">
        <v>101</v>
      </c>
      <c r="K1191" s="28">
        <v>109</v>
      </c>
      <c r="L1191" s="26">
        <v>59</v>
      </c>
    </row>
    <row r="1192" spans="1:12" x14ac:dyDescent="0.25">
      <c r="A1192" s="21">
        <v>44511</v>
      </c>
      <c r="C1192" s="22" t="s">
        <v>413</v>
      </c>
      <c r="F1192" s="25">
        <v>103000011</v>
      </c>
      <c r="G1192" t="s">
        <v>2184</v>
      </c>
      <c r="H1192" s="22" t="s">
        <v>101</v>
      </c>
      <c r="K1192" s="28">
        <v>103</v>
      </c>
      <c r="L1192" s="26">
        <v>11</v>
      </c>
    </row>
    <row r="1193" spans="1:12" x14ac:dyDescent="0.25">
      <c r="A1193" s="21">
        <v>44512</v>
      </c>
      <c r="C1193" s="22" t="s">
        <v>394</v>
      </c>
      <c r="F1193" s="25">
        <v>105000113</v>
      </c>
      <c r="G1193" t="s">
        <v>2185</v>
      </c>
      <c r="H1193" s="22" t="s">
        <v>101</v>
      </c>
      <c r="K1193" s="28">
        <v>105</v>
      </c>
      <c r="L1193" s="26">
        <v>113</v>
      </c>
    </row>
    <row r="1194" spans="1:12" x14ac:dyDescent="0.25">
      <c r="A1194" s="21">
        <v>44515</v>
      </c>
      <c r="C1194" s="22" t="s">
        <v>393</v>
      </c>
      <c r="F1194" s="25">
        <v>105000114</v>
      </c>
      <c r="G1194" t="s">
        <v>2186</v>
      </c>
      <c r="H1194" s="22" t="s">
        <v>201</v>
      </c>
      <c r="K1194" s="28">
        <v>105</v>
      </c>
      <c r="L1194" s="26">
        <v>114</v>
      </c>
    </row>
    <row r="1195" spans="1:12" x14ac:dyDescent="0.25">
      <c r="A1195" s="21">
        <v>44515</v>
      </c>
      <c r="C1195" s="22" t="s">
        <v>393</v>
      </c>
      <c r="F1195" s="25">
        <v>107000320</v>
      </c>
      <c r="G1195" t="s">
        <v>2187</v>
      </c>
      <c r="H1195" s="22" t="s">
        <v>201</v>
      </c>
      <c r="K1195" s="28">
        <v>107</v>
      </c>
      <c r="L1195" s="26">
        <v>320</v>
      </c>
    </row>
    <row r="1196" spans="1:12" x14ac:dyDescent="0.25">
      <c r="A1196" s="21">
        <v>44515</v>
      </c>
      <c r="C1196" s="22" t="s">
        <v>393</v>
      </c>
      <c r="F1196" s="25">
        <v>107000321</v>
      </c>
      <c r="G1196" t="s">
        <v>2188</v>
      </c>
      <c r="H1196" s="22" t="s">
        <v>101</v>
      </c>
      <c r="K1196" s="28">
        <v>107</v>
      </c>
      <c r="L1196" s="26">
        <v>321</v>
      </c>
    </row>
    <row r="1197" spans="1:12" x14ac:dyDescent="0.25">
      <c r="A1197" s="21">
        <v>44519</v>
      </c>
      <c r="C1197" s="22" t="s">
        <v>423</v>
      </c>
      <c r="F1197" s="25">
        <v>101000013</v>
      </c>
      <c r="G1197" t="s">
        <v>2189</v>
      </c>
      <c r="H1197" s="22" t="s">
        <v>101</v>
      </c>
      <c r="K1197" s="28">
        <v>101</v>
      </c>
      <c r="L1197" s="26">
        <v>13</v>
      </c>
    </row>
    <row r="1198" spans="1:12" x14ac:dyDescent="0.25">
      <c r="A1198" s="21">
        <v>44519</v>
      </c>
      <c r="C1198" s="22" t="s">
        <v>423</v>
      </c>
      <c r="F1198" s="25">
        <v>102000026</v>
      </c>
      <c r="G1198" t="s">
        <v>2190</v>
      </c>
      <c r="H1198" s="22" t="s">
        <v>101</v>
      </c>
      <c r="K1198" s="28">
        <v>102</v>
      </c>
      <c r="L1198" s="26">
        <v>26</v>
      </c>
    </row>
    <row r="1199" spans="1:12" x14ac:dyDescent="0.25">
      <c r="A1199" s="21">
        <v>44519</v>
      </c>
      <c r="C1199" s="22" t="s">
        <v>416</v>
      </c>
      <c r="F1199" s="25">
        <v>105000115</v>
      </c>
      <c r="G1199" t="s">
        <v>2191</v>
      </c>
      <c r="H1199" s="22" t="s">
        <v>201</v>
      </c>
      <c r="K1199" s="28">
        <v>105</v>
      </c>
      <c r="L1199" s="26">
        <v>115</v>
      </c>
    </row>
    <row r="1200" spans="1:12" x14ac:dyDescent="0.25">
      <c r="A1200" s="21">
        <v>44522</v>
      </c>
      <c r="B1200" s="22" t="s">
        <v>67</v>
      </c>
      <c r="C1200" s="22" t="s">
        <v>381</v>
      </c>
      <c r="D1200" s="22" t="s">
        <v>382</v>
      </c>
      <c r="E1200" s="22" t="s">
        <v>443</v>
      </c>
      <c r="F1200" s="25" t="str">
        <f>Table10[[#This Row],[Item Group]]&amp;RIGHT("000000000"&amp;Table10[[#This Row],[STT]],6)</f>
        <v>102000027</v>
      </c>
      <c r="G1200" t="s">
        <v>383</v>
      </c>
      <c r="H1200" s="22" t="s">
        <v>101</v>
      </c>
      <c r="I1200" s="22">
        <v>51</v>
      </c>
      <c r="K1200" s="28">
        <v>102</v>
      </c>
      <c r="L1200" s="26">
        <f>IF(K1199="","",COUNTIF(K$2:K1200,K1200))</f>
        <v>27</v>
      </c>
    </row>
    <row r="1201" spans="1:12" x14ac:dyDescent="0.25">
      <c r="A1201" s="21">
        <v>44523</v>
      </c>
      <c r="B1201" s="22" t="s">
        <v>444</v>
      </c>
      <c r="C1201" s="22" t="s">
        <v>445</v>
      </c>
      <c r="D1201" s="22" t="s">
        <v>446</v>
      </c>
      <c r="E1201" s="22" t="s">
        <v>443</v>
      </c>
      <c r="F1201" s="25" t="str">
        <f>Table10[[#This Row],[Item Group]]&amp;RIGHT("000000000"&amp;Table10[[#This Row],[STT]],6)</f>
        <v>107000322</v>
      </c>
      <c r="G1201" t="s">
        <v>447</v>
      </c>
      <c r="H1201" s="22" t="s">
        <v>101</v>
      </c>
      <c r="I1201" s="22">
        <v>57</v>
      </c>
      <c r="K1201" s="28">
        <v>107</v>
      </c>
      <c r="L1201" s="26">
        <f>IF(K1200="","",COUNTIF(K$2:K1201,K1201))</f>
        <v>322</v>
      </c>
    </row>
    <row r="1202" spans="1:12" x14ac:dyDescent="0.25">
      <c r="A1202" s="21">
        <v>44525</v>
      </c>
      <c r="B1202" s="22" t="s">
        <v>67</v>
      </c>
      <c r="C1202" s="22" t="s">
        <v>448</v>
      </c>
      <c r="D1202" s="22" t="s">
        <v>446</v>
      </c>
      <c r="E1202" s="22" t="s">
        <v>443</v>
      </c>
      <c r="F1202" s="25" t="str">
        <f>Table10[[#This Row],[Item Group]]&amp;RIGHT("000000000"&amp;Table10[[#This Row],[STT]],6)</f>
        <v>107000323</v>
      </c>
      <c r="G1202" t="s">
        <v>449</v>
      </c>
      <c r="H1202" s="22" t="s">
        <v>101</v>
      </c>
      <c r="I1202" s="22">
        <v>33</v>
      </c>
      <c r="K1202" s="28">
        <v>107</v>
      </c>
      <c r="L1202" s="26">
        <f>IF(K1201="","",COUNTIF(K$2:K1202,K1202))</f>
        <v>323</v>
      </c>
    </row>
    <row r="1203" spans="1:12" x14ac:dyDescent="0.25">
      <c r="A1203" s="21">
        <v>44525</v>
      </c>
      <c r="B1203" s="22" t="s">
        <v>67</v>
      </c>
      <c r="C1203" s="22" t="s">
        <v>448</v>
      </c>
      <c r="D1203" s="22" t="s">
        <v>446</v>
      </c>
      <c r="E1203" s="22" t="s">
        <v>443</v>
      </c>
      <c r="F1203" s="25" t="str">
        <f>Table10[[#This Row],[Item Group]]&amp;RIGHT("000000000"&amp;Table10[[#This Row],[STT]],6)</f>
        <v>107000324</v>
      </c>
      <c r="G1203" t="s">
        <v>450</v>
      </c>
      <c r="H1203" s="22" t="s">
        <v>101</v>
      </c>
      <c r="I1203" s="22">
        <v>38</v>
      </c>
      <c r="K1203" s="28">
        <v>107</v>
      </c>
      <c r="L1203" s="26">
        <f>IF(K1202="","",COUNTIF(K$2:K1203,K1203))</f>
        <v>324</v>
      </c>
    </row>
    <row r="1204" spans="1:12" x14ac:dyDescent="0.25">
      <c r="A1204" s="21">
        <v>44525</v>
      </c>
      <c r="B1204" s="22" t="s">
        <v>67</v>
      </c>
      <c r="C1204" s="22" t="s">
        <v>448</v>
      </c>
      <c r="D1204" s="22" t="s">
        <v>446</v>
      </c>
      <c r="E1204" s="22" t="s">
        <v>443</v>
      </c>
      <c r="F1204" s="25" t="str">
        <f>Table10[[#This Row],[Item Group]]&amp;RIGHT("000000000"&amp;Table10[[#This Row],[STT]],6)</f>
        <v>107000325</v>
      </c>
      <c r="G1204" t="s">
        <v>451</v>
      </c>
      <c r="H1204" s="22" t="s">
        <v>101</v>
      </c>
      <c r="I1204" s="22">
        <v>29</v>
      </c>
      <c r="K1204" s="28">
        <v>107</v>
      </c>
      <c r="L1204" s="26">
        <f>IF(K1203="","",COUNTIF(K$2:K1204,K1204))</f>
        <v>325</v>
      </c>
    </row>
    <row r="1205" spans="1:12" x14ac:dyDescent="0.25">
      <c r="A1205" s="21">
        <v>44525</v>
      </c>
      <c r="B1205" s="22" t="s">
        <v>444</v>
      </c>
      <c r="C1205" s="22" t="s">
        <v>445</v>
      </c>
      <c r="D1205" s="22" t="s">
        <v>446</v>
      </c>
      <c r="E1205" s="22" t="s">
        <v>443</v>
      </c>
      <c r="F1205" s="25" t="str">
        <f>Table10[[#This Row],[Item Group]]&amp;RIGHT("000000000"&amp;Table10[[#This Row],[STT]],6)</f>
        <v>107000326</v>
      </c>
      <c r="G1205" t="s">
        <v>438</v>
      </c>
      <c r="H1205" s="22" t="s">
        <v>101</v>
      </c>
      <c r="I1205" s="22">
        <v>57</v>
      </c>
      <c r="K1205" s="28">
        <v>107</v>
      </c>
      <c r="L1205" s="26">
        <f>IF(K1204="","",COUNTIF(K$2:K1205,K1205))</f>
        <v>326</v>
      </c>
    </row>
    <row r="1206" spans="1:12" x14ac:dyDescent="0.25">
      <c r="A1206" s="21">
        <v>44526</v>
      </c>
      <c r="B1206" s="22" t="s">
        <v>444</v>
      </c>
      <c r="C1206" s="22" t="s">
        <v>445</v>
      </c>
      <c r="D1206" s="22" t="s">
        <v>452</v>
      </c>
      <c r="E1206" s="22" t="s">
        <v>443</v>
      </c>
      <c r="F1206" s="25" t="str">
        <f>Table10[[#This Row],[Item Group]]&amp;RIGHT("000000000"&amp;Table10[[#This Row],[STT]],6)</f>
        <v>107000327</v>
      </c>
      <c r="G1206" t="s">
        <v>439</v>
      </c>
      <c r="H1206" s="22" t="s">
        <v>101</v>
      </c>
      <c r="I1206" s="22">
        <v>37</v>
      </c>
      <c r="K1206" s="27">
        <v>107</v>
      </c>
      <c r="L1206" s="26">
        <f>IF(K1205="","",COUNTIF(K$2:K1206,K1206))</f>
        <v>327</v>
      </c>
    </row>
    <row r="1207" spans="1:12" x14ac:dyDescent="0.25">
      <c r="A1207" s="21">
        <v>44526</v>
      </c>
      <c r="B1207" s="22" t="s">
        <v>444</v>
      </c>
      <c r="C1207" s="22" t="s">
        <v>453</v>
      </c>
      <c r="D1207" s="22" t="s">
        <v>454</v>
      </c>
      <c r="E1207" s="22" t="s">
        <v>443</v>
      </c>
      <c r="F1207" s="25" t="str">
        <f>Table10[[#This Row],[Item Group]]&amp;RIGHT("000000000"&amp;Table10[[#This Row],[STT]],6)</f>
        <v>106000079</v>
      </c>
      <c r="G1207" t="s">
        <v>440</v>
      </c>
      <c r="H1207" s="22" t="s">
        <v>101</v>
      </c>
      <c r="I1207" s="22">
        <v>37</v>
      </c>
      <c r="K1207" s="27">
        <v>106</v>
      </c>
      <c r="L1207" s="26">
        <f>IF(K1206="","",COUNTIF(K$2:K1207,K1207))</f>
        <v>79</v>
      </c>
    </row>
    <row r="1208" spans="1:12" x14ac:dyDescent="0.25">
      <c r="A1208" s="21">
        <v>44527</v>
      </c>
      <c r="B1208" s="22" t="s">
        <v>67</v>
      </c>
      <c r="C1208" s="22" t="s">
        <v>381</v>
      </c>
      <c r="D1208" s="22" t="s">
        <v>382</v>
      </c>
      <c r="E1208" s="22" t="s">
        <v>443</v>
      </c>
      <c r="F1208" s="25" t="str">
        <f>Table10[[#This Row],[Item Group]]&amp;RIGHT("000000000"&amp;Table10[[#This Row],[STT]],6)</f>
        <v>208000006</v>
      </c>
      <c r="G1208" t="s">
        <v>441</v>
      </c>
      <c r="H1208" s="22" t="s">
        <v>101</v>
      </c>
      <c r="I1208" s="22">
        <v>29</v>
      </c>
      <c r="K1208" s="27">
        <v>208</v>
      </c>
      <c r="L1208" s="30">
        <f>IF(K1207="","",COUNTIF(K$2:K1208,K1208))</f>
        <v>6</v>
      </c>
    </row>
    <row r="1209" spans="1:12" x14ac:dyDescent="0.25">
      <c r="A1209" s="21">
        <v>44529</v>
      </c>
      <c r="B1209" s="22" t="s">
        <v>67</v>
      </c>
      <c r="C1209" s="22" t="s">
        <v>933</v>
      </c>
      <c r="D1209" s="22" t="s">
        <v>382</v>
      </c>
      <c r="E1209" s="22" t="s">
        <v>443</v>
      </c>
      <c r="F1209" s="25" t="str">
        <f>Table10[[#This Row],[Item Group]]&amp;RIGHT("000000000"&amp;Table10[[#This Row],[STT]],6)</f>
        <v>105000116</v>
      </c>
      <c r="G1209" t="s">
        <v>934</v>
      </c>
      <c r="H1209" s="22" t="s">
        <v>101</v>
      </c>
      <c r="I1209" s="22">
        <v>33</v>
      </c>
      <c r="K1209" s="27">
        <v>105</v>
      </c>
      <c r="L1209" s="30">
        <f>IF(K1208="","",COUNTIF(K$2:K1209,K1209))</f>
        <v>116</v>
      </c>
    </row>
    <row r="1210" spans="1:12" x14ac:dyDescent="0.25">
      <c r="A1210" s="21">
        <v>44530</v>
      </c>
      <c r="B1210" s="22" t="s">
        <v>444</v>
      </c>
      <c r="C1210" s="22" t="s">
        <v>937</v>
      </c>
      <c r="D1210" s="22" t="s">
        <v>938</v>
      </c>
      <c r="E1210" s="22" t="s">
        <v>443</v>
      </c>
      <c r="F1210" s="25" t="str">
        <f>Table10[[#This Row],[Item Group]]&amp;RIGHT("000000000"&amp;Table10[[#This Row],[STT]],6)</f>
        <v>302000153</v>
      </c>
      <c r="G1210" t="s">
        <v>935</v>
      </c>
      <c r="H1210" s="22" t="s">
        <v>26</v>
      </c>
      <c r="I1210" s="22">
        <v>43</v>
      </c>
      <c r="K1210" s="27">
        <v>302</v>
      </c>
      <c r="L1210" s="30">
        <f>IF(K1209="","",COUNTIF(K$2:K1210,K1210))</f>
        <v>153</v>
      </c>
    </row>
    <row r="1211" spans="1:12" x14ac:dyDescent="0.25">
      <c r="A1211" s="21">
        <v>44530</v>
      </c>
      <c r="B1211" s="22" t="s">
        <v>444</v>
      </c>
      <c r="C1211" s="22" t="s">
        <v>937</v>
      </c>
      <c r="D1211" s="22" t="s">
        <v>938</v>
      </c>
      <c r="E1211" s="22" t="s">
        <v>443</v>
      </c>
      <c r="F1211" s="25" t="str">
        <f>Table10[[#This Row],[Item Group]]&amp;RIGHT("000000000"&amp;Table10[[#This Row],[STT]],6)</f>
        <v>302000154</v>
      </c>
      <c r="G1211" t="s">
        <v>936</v>
      </c>
      <c r="H1211" s="22" t="s">
        <v>26</v>
      </c>
      <c r="I1211" s="22">
        <v>43</v>
      </c>
      <c r="K1211" s="27">
        <v>302</v>
      </c>
      <c r="L1211" s="30">
        <f>IF(K1210="","",COUNTIF(K$2:K1211,K1211))</f>
        <v>154</v>
      </c>
    </row>
    <row r="1212" spans="1:12" x14ac:dyDescent="0.25">
      <c r="A1212" s="21">
        <v>44530</v>
      </c>
      <c r="B1212" s="22" t="s">
        <v>444</v>
      </c>
      <c r="C1212" s="22" t="s">
        <v>937</v>
      </c>
      <c r="D1212" s="22" t="s">
        <v>382</v>
      </c>
      <c r="E1212" s="22" t="s">
        <v>443</v>
      </c>
      <c r="F1212" s="25" t="str">
        <f>Table10[[#This Row],[Item Group]]&amp;RIGHT("000000000"&amp;Table10[[#This Row],[STT]],6)</f>
        <v>302000155</v>
      </c>
      <c r="G1212" s="31" t="s">
        <v>939</v>
      </c>
      <c r="H1212" s="22" t="s">
        <v>26</v>
      </c>
      <c r="I1212" s="22">
        <v>49</v>
      </c>
      <c r="K1212" s="27">
        <v>302</v>
      </c>
      <c r="L1212" s="30">
        <f>IF(K1211="","",COUNTIF(K$2:K1212,K1212))</f>
        <v>155</v>
      </c>
    </row>
    <row r="1213" spans="1:12" x14ac:dyDescent="0.25">
      <c r="A1213" s="21">
        <v>44530</v>
      </c>
      <c r="B1213" s="22" t="s">
        <v>444</v>
      </c>
      <c r="C1213" s="22" t="s">
        <v>2194</v>
      </c>
      <c r="D1213" s="22" t="s">
        <v>938</v>
      </c>
      <c r="E1213" s="22" t="s">
        <v>443</v>
      </c>
      <c r="F1213" s="25" t="str">
        <f>Table10[[#This Row],[Item Group]]&amp;RIGHT("000000000"&amp;Table10[[#This Row],[STT]],6)</f>
        <v>208000007</v>
      </c>
      <c r="G1213" t="s">
        <v>975</v>
      </c>
      <c r="H1213" s="22" t="s">
        <v>91</v>
      </c>
      <c r="I1213" s="22">
        <v>24</v>
      </c>
      <c r="K1213" s="27">
        <v>208</v>
      </c>
      <c r="L1213" s="30">
        <f>IF(K1212="","",COUNTIF(K$2:K1213,K1213))</f>
        <v>7</v>
      </c>
    </row>
    <row r="1214" spans="1:12" x14ac:dyDescent="0.25">
      <c r="A1214" s="21">
        <v>44530</v>
      </c>
      <c r="B1214" s="22" t="s">
        <v>444</v>
      </c>
      <c r="C1214" s="22" t="s">
        <v>2194</v>
      </c>
      <c r="D1214" s="22" t="s">
        <v>938</v>
      </c>
      <c r="E1214" s="22" t="s">
        <v>443</v>
      </c>
      <c r="F1214" s="25" t="str">
        <f>Table10[[#This Row],[Item Group]]&amp;RIGHT("000000000"&amp;Table10[[#This Row],[STT]],6)</f>
        <v>204000045</v>
      </c>
      <c r="G1214" t="s">
        <v>976</v>
      </c>
      <c r="H1214" s="22" t="s">
        <v>91</v>
      </c>
      <c r="I1214" s="22">
        <v>24</v>
      </c>
      <c r="K1214" s="27">
        <v>204</v>
      </c>
      <c r="L1214" s="30">
        <f>IF(K1213="","",COUNTIF(K$2:K1214,K1214))</f>
        <v>45</v>
      </c>
    </row>
    <row r="1215" spans="1:12" x14ac:dyDescent="0.25">
      <c r="A1215" s="21">
        <v>44530</v>
      </c>
      <c r="B1215" s="22" t="s">
        <v>444</v>
      </c>
      <c r="C1215" s="22" t="s">
        <v>2194</v>
      </c>
      <c r="D1215" s="22" t="s">
        <v>938</v>
      </c>
      <c r="E1215" s="22" t="s">
        <v>443</v>
      </c>
      <c r="F1215" s="25" t="str">
        <f>Table10[[#This Row],[Item Group]]&amp;RIGHT("000000000"&amp;Table10[[#This Row],[STT]],6)</f>
        <v>208000008</v>
      </c>
      <c r="G1215" t="s">
        <v>977</v>
      </c>
      <c r="H1215" s="22" t="s">
        <v>91</v>
      </c>
      <c r="I1215" s="22">
        <v>23</v>
      </c>
      <c r="K1215" s="27">
        <v>208</v>
      </c>
      <c r="L1215" s="30">
        <f>IF(K1214="","",COUNTIF(K$2:K1215,K1215))</f>
        <v>8</v>
      </c>
    </row>
    <row r="1216" spans="1:12" x14ac:dyDescent="0.25">
      <c r="A1216" s="21">
        <v>44530</v>
      </c>
      <c r="B1216" s="22" t="s">
        <v>444</v>
      </c>
      <c r="C1216" s="22" t="s">
        <v>2194</v>
      </c>
      <c r="D1216" s="22" t="s">
        <v>938</v>
      </c>
      <c r="E1216" s="22" t="s">
        <v>443</v>
      </c>
      <c r="F1216" s="25" t="str">
        <f>Table10[[#This Row],[Item Group]]&amp;RIGHT("000000000"&amp;Table10[[#This Row],[STT]],6)</f>
        <v>111000001</v>
      </c>
      <c r="G1216" t="s">
        <v>978</v>
      </c>
      <c r="H1216" s="22" t="s">
        <v>101</v>
      </c>
      <c r="I1216" s="22">
        <v>26</v>
      </c>
      <c r="K1216" s="27">
        <v>111</v>
      </c>
      <c r="L1216" s="30">
        <f>IF(K1215="","",COUNTIF(K$2:K1216,K1216))</f>
        <v>1</v>
      </c>
    </row>
    <row r="1217" spans="1:12" x14ac:dyDescent="0.25">
      <c r="A1217" s="21">
        <v>44530</v>
      </c>
      <c r="B1217" s="22" t="s">
        <v>444</v>
      </c>
      <c r="C1217" s="22" t="s">
        <v>2194</v>
      </c>
      <c r="D1217" s="22" t="s">
        <v>938</v>
      </c>
      <c r="E1217" s="22" t="s">
        <v>443</v>
      </c>
      <c r="F1217" s="25" t="str">
        <f>Table10[[#This Row],[Item Group]]&amp;RIGHT("000000000"&amp;Table10[[#This Row],[STT]],6)</f>
        <v>111000002</v>
      </c>
      <c r="G1217" t="s">
        <v>979</v>
      </c>
      <c r="H1217" s="22" t="s">
        <v>222</v>
      </c>
      <c r="I1217" s="22">
        <v>29</v>
      </c>
      <c r="K1217" s="27">
        <v>111</v>
      </c>
      <c r="L1217" s="30">
        <f>IF(K1216="","",COUNTIF(K$2:K1217,K1217))</f>
        <v>2</v>
      </c>
    </row>
    <row r="1218" spans="1:12" x14ac:dyDescent="0.25">
      <c r="A1218" s="21">
        <v>44530</v>
      </c>
      <c r="B1218" s="22" t="s">
        <v>444</v>
      </c>
      <c r="C1218" s="22" t="s">
        <v>2194</v>
      </c>
      <c r="D1218" s="22" t="s">
        <v>938</v>
      </c>
      <c r="E1218" s="22" t="s">
        <v>443</v>
      </c>
      <c r="F1218" s="25" t="str">
        <f>Table10[[#This Row],[Item Group]]&amp;RIGHT("000000000"&amp;Table10[[#This Row],[STT]],6)</f>
        <v>111000003</v>
      </c>
      <c r="G1218" t="s">
        <v>980</v>
      </c>
      <c r="H1218" s="22" t="s">
        <v>222</v>
      </c>
      <c r="I1218" s="22">
        <v>30</v>
      </c>
      <c r="K1218" s="27">
        <v>111</v>
      </c>
      <c r="L1218" s="30">
        <f>IF(K1217="","",COUNTIF(K$2:K1218,K1218))</f>
        <v>3</v>
      </c>
    </row>
    <row r="1219" spans="1:12" x14ac:dyDescent="0.25">
      <c r="A1219" s="21">
        <v>44530</v>
      </c>
      <c r="B1219" s="22" t="s">
        <v>444</v>
      </c>
      <c r="C1219" s="22" t="s">
        <v>2194</v>
      </c>
      <c r="D1219" s="22" t="s">
        <v>938</v>
      </c>
      <c r="E1219" s="22" t="s">
        <v>443</v>
      </c>
      <c r="F1219" s="25" t="str">
        <f>Table10[[#This Row],[Item Group]]&amp;RIGHT("000000000"&amp;Table10[[#This Row],[STT]],6)</f>
        <v>111000004</v>
      </c>
      <c r="G1219" t="s">
        <v>981</v>
      </c>
      <c r="H1219" s="22" t="s">
        <v>222</v>
      </c>
      <c r="I1219" s="22">
        <v>36</v>
      </c>
      <c r="K1219" s="27">
        <v>111</v>
      </c>
      <c r="L1219" s="30">
        <f>IF(K1218="","",COUNTIF(K$2:K1219,K1219))</f>
        <v>4</v>
      </c>
    </row>
    <row r="1220" spans="1:12" x14ac:dyDescent="0.25">
      <c r="A1220" s="21">
        <v>44530</v>
      </c>
      <c r="B1220" s="22" t="s">
        <v>444</v>
      </c>
      <c r="C1220" s="22" t="s">
        <v>2194</v>
      </c>
      <c r="D1220" s="22" t="s">
        <v>938</v>
      </c>
      <c r="E1220" s="22" t="s">
        <v>443</v>
      </c>
      <c r="F1220" s="25" t="str">
        <f>Table10[[#This Row],[Item Group]]&amp;RIGHT("000000000"&amp;Table10[[#This Row],[STT]],6)</f>
        <v>111000005</v>
      </c>
      <c r="G1220" t="s">
        <v>982</v>
      </c>
      <c r="H1220" s="22" t="s">
        <v>222</v>
      </c>
      <c r="I1220" s="22">
        <v>25</v>
      </c>
      <c r="K1220" s="27">
        <v>111</v>
      </c>
      <c r="L1220" s="30">
        <f>IF(K1219="","",COUNTIF(K$2:K1220,K1220))</f>
        <v>5</v>
      </c>
    </row>
    <row r="1221" spans="1:12" x14ac:dyDescent="0.25">
      <c r="A1221" s="21">
        <v>44530</v>
      </c>
      <c r="B1221" s="22" t="s">
        <v>444</v>
      </c>
      <c r="C1221" s="22" t="s">
        <v>2194</v>
      </c>
      <c r="D1221" s="22" t="s">
        <v>938</v>
      </c>
      <c r="E1221" s="22" t="s">
        <v>443</v>
      </c>
      <c r="F1221" s="25" t="str">
        <f>Table10[[#This Row],[Item Group]]&amp;RIGHT("000000000"&amp;Table10[[#This Row],[STT]],6)</f>
        <v>208000009</v>
      </c>
      <c r="G1221" t="s">
        <v>983</v>
      </c>
      <c r="H1221" s="22" t="s">
        <v>91</v>
      </c>
      <c r="I1221" s="22">
        <v>24</v>
      </c>
      <c r="K1221" s="27">
        <v>208</v>
      </c>
      <c r="L1221" s="30">
        <f>IF(K1220="","",COUNTIF(K$2:K1221,K1221))</f>
        <v>9</v>
      </c>
    </row>
    <row r="1222" spans="1:12" x14ac:dyDescent="0.25">
      <c r="A1222" s="21">
        <v>44530</v>
      </c>
      <c r="B1222" s="22" t="s">
        <v>444</v>
      </c>
      <c r="C1222" s="22" t="s">
        <v>2194</v>
      </c>
      <c r="D1222" s="22" t="s">
        <v>938</v>
      </c>
      <c r="E1222" s="22" t="s">
        <v>443</v>
      </c>
      <c r="F1222" s="25" t="str">
        <f>Table10[[#This Row],[Item Group]]&amp;RIGHT("000000000"&amp;Table10[[#This Row],[STT]],6)</f>
        <v>204000046</v>
      </c>
      <c r="G1222" t="s">
        <v>984</v>
      </c>
      <c r="H1222" s="22" t="s">
        <v>91</v>
      </c>
      <c r="I1222" s="22">
        <v>24</v>
      </c>
      <c r="K1222" s="27">
        <v>204</v>
      </c>
      <c r="L1222" s="30">
        <f>IF(K1221="","",COUNTIF(K$2:K1222,K1222))</f>
        <v>46</v>
      </c>
    </row>
    <row r="1223" spans="1:12" x14ac:dyDescent="0.25">
      <c r="A1223" s="21">
        <v>44530</v>
      </c>
      <c r="B1223" s="22" t="s">
        <v>444</v>
      </c>
      <c r="C1223" s="22" t="s">
        <v>2194</v>
      </c>
      <c r="D1223" s="22" t="s">
        <v>938</v>
      </c>
      <c r="E1223" s="22" t="s">
        <v>443</v>
      </c>
      <c r="F1223" s="25" t="str">
        <f>Table10[[#This Row],[Item Group]]&amp;RIGHT("000000000"&amp;Table10[[#This Row],[STT]],6)</f>
        <v>208000010</v>
      </c>
      <c r="G1223" t="s">
        <v>985</v>
      </c>
      <c r="H1223" s="22" t="s">
        <v>91</v>
      </c>
      <c r="I1223" s="22">
        <v>23</v>
      </c>
      <c r="K1223" s="27">
        <v>208</v>
      </c>
      <c r="L1223" s="30">
        <f>IF(K1222="","",COUNTIF(K$2:K1223,K1223))</f>
        <v>10</v>
      </c>
    </row>
    <row r="1224" spans="1:12" x14ac:dyDescent="0.25">
      <c r="A1224" s="21">
        <v>44530</v>
      </c>
      <c r="B1224" s="22" t="s">
        <v>444</v>
      </c>
      <c r="C1224" s="22" t="s">
        <v>2194</v>
      </c>
      <c r="D1224" s="22" t="s">
        <v>938</v>
      </c>
      <c r="E1224" s="22" t="s">
        <v>443</v>
      </c>
      <c r="F1224" s="25" t="str">
        <f>Table10[[#This Row],[Item Group]]&amp;RIGHT("000000000"&amp;Table10[[#This Row],[STT]],6)</f>
        <v>111000006</v>
      </c>
      <c r="G1224" t="s">
        <v>986</v>
      </c>
      <c r="H1224" s="22" t="s">
        <v>101</v>
      </c>
      <c r="I1224" s="22">
        <v>26</v>
      </c>
      <c r="K1224" s="27">
        <v>111</v>
      </c>
      <c r="L1224" s="30">
        <f>IF(K1223="","",COUNTIF(K$2:K1224,K1224))</f>
        <v>6</v>
      </c>
    </row>
    <row r="1225" spans="1:12" x14ac:dyDescent="0.25">
      <c r="A1225" s="21">
        <v>44530</v>
      </c>
      <c r="B1225" s="22" t="s">
        <v>444</v>
      </c>
      <c r="C1225" s="22" t="s">
        <v>2194</v>
      </c>
      <c r="D1225" s="22" t="s">
        <v>938</v>
      </c>
      <c r="E1225" s="22" t="s">
        <v>443</v>
      </c>
      <c r="F1225" s="25" t="str">
        <f>Table10[[#This Row],[Item Group]]&amp;RIGHT("000000000"&amp;Table10[[#This Row],[STT]],6)</f>
        <v>111000007</v>
      </c>
      <c r="G1225" t="s">
        <v>987</v>
      </c>
      <c r="H1225" s="22" t="s">
        <v>222</v>
      </c>
      <c r="I1225" s="22">
        <v>29</v>
      </c>
      <c r="K1225" s="27">
        <v>111</v>
      </c>
      <c r="L1225" s="30">
        <f>IF(K1224="","",COUNTIF(K$2:K1225,K1225))</f>
        <v>7</v>
      </c>
    </row>
    <row r="1226" spans="1:12" x14ac:dyDescent="0.25">
      <c r="A1226" s="21">
        <v>44530</v>
      </c>
      <c r="B1226" s="22" t="s">
        <v>444</v>
      </c>
      <c r="C1226" s="22" t="s">
        <v>2194</v>
      </c>
      <c r="D1226" s="22" t="s">
        <v>938</v>
      </c>
      <c r="E1226" s="22" t="s">
        <v>443</v>
      </c>
      <c r="F1226" s="25" t="str">
        <f>Table10[[#This Row],[Item Group]]&amp;RIGHT("000000000"&amp;Table10[[#This Row],[STT]],6)</f>
        <v>111000008</v>
      </c>
      <c r="G1226" t="s">
        <v>988</v>
      </c>
      <c r="H1226" s="22" t="s">
        <v>222</v>
      </c>
      <c r="I1226" s="22">
        <v>25</v>
      </c>
      <c r="K1226" s="27">
        <v>111</v>
      </c>
      <c r="L1226" s="30">
        <f>IF(K1225="","",COUNTIF(K$2:K1226,K1226))</f>
        <v>8</v>
      </c>
    </row>
    <row r="1227" spans="1:12" x14ac:dyDescent="0.25">
      <c r="A1227" s="21">
        <v>44530</v>
      </c>
      <c r="B1227" s="22" t="s">
        <v>444</v>
      </c>
      <c r="C1227" s="22" t="s">
        <v>2194</v>
      </c>
      <c r="D1227" s="22" t="s">
        <v>938</v>
      </c>
      <c r="E1227" s="22" t="s">
        <v>443</v>
      </c>
      <c r="F1227" s="25" t="str">
        <f>Table10[[#This Row],[Item Group]]&amp;RIGHT("000000000"&amp;Table10[[#This Row],[STT]],6)</f>
        <v>204000047</v>
      </c>
      <c r="G1227" t="s">
        <v>2195</v>
      </c>
      <c r="H1227" s="22" t="s">
        <v>91</v>
      </c>
      <c r="I1227" s="22">
        <v>26</v>
      </c>
      <c r="K1227" s="27">
        <v>204</v>
      </c>
      <c r="L1227" s="30">
        <f>IF(K1226="","",COUNTIF(K$2:K1227,K1227))</f>
        <v>47</v>
      </c>
    </row>
    <row r="1228" spans="1:12" x14ac:dyDescent="0.25">
      <c r="A1228" s="21">
        <v>44530</v>
      </c>
      <c r="B1228" s="22" t="s">
        <v>444</v>
      </c>
      <c r="C1228" s="22" t="s">
        <v>2194</v>
      </c>
      <c r="D1228" s="22" t="s">
        <v>938</v>
      </c>
      <c r="E1228" s="22" t="s">
        <v>443</v>
      </c>
      <c r="F1228" s="25" t="str">
        <f>Table10[[#This Row],[Item Group]]&amp;RIGHT("000000000"&amp;Table10[[#This Row],[STT]],6)</f>
        <v>204000048</v>
      </c>
      <c r="G1228" t="s">
        <v>2196</v>
      </c>
      <c r="H1228" s="22" t="s">
        <v>91</v>
      </c>
      <c r="I1228" s="22">
        <v>26</v>
      </c>
      <c r="K1228" s="27">
        <v>204</v>
      </c>
      <c r="L1228" s="30">
        <f>IF(K1227="","",COUNTIF(K$2:K1228,K1228))</f>
        <v>48</v>
      </c>
    </row>
    <row r="1229" spans="1:12" x14ac:dyDescent="0.25">
      <c r="A1229" s="21">
        <v>44208</v>
      </c>
      <c r="B1229" s="22" t="s">
        <v>67</v>
      </c>
      <c r="C1229" s="22" t="s">
        <v>989</v>
      </c>
      <c r="D1229" s="22" t="s">
        <v>990</v>
      </c>
      <c r="E1229" s="22" t="s">
        <v>443</v>
      </c>
      <c r="F1229" s="25" t="str">
        <f>Table10[[#This Row],[Item Group]]&amp;RIGHT("000000000"&amp;Table10[[#This Row],[STT]],6)</f>
        <v>104000005</v>
      </c>
      <c r="G1229" t="s">
        <v>991</v>
      </c>
      <c r="H1229" s="22" t="s">
        <v>222</v>
      </c>
      <c r="I1229" s="22">
        <v>26</v>
      </c>
      <c r="K1229" s="27">
        <v>104</v>
      </c>
      <c r="L1229" s="30">
        <f>IF(K1226="","",COUNTIF(K$2:K1229,K1229))</f>
        <v>5</v>
      </c>
    </row>
    <row r="1230" spans="1:12" x14ac:dyDescent="0.25">
      <c r="A1230" s="21">
        <v>44531</v>
      </c>
      <c r="B1230" s="22" t="s">
        <v>67</v>
      </c>
      <c r="C1230" s="22" t="s">
        <v>989</v>
      </c>
      <c r="D1230" s="22" t="s">
        <v>990</v>
      </c>
      <c r="E1230" s="22" t="s">
        <v>443</v>
      </c>
      <c r="F1230" s="25" t="str">
        <f>Table10[[#This Row],[Item Group]]&amp;RIGHT("000000000"&amp;Table10[[#This Row],[STT]],6)</f>
        <v>104000006</v>
      </c>
      <c r="G1230" t="s">
        <v>992</v>
      </c>
      <c r="H1230" s="22" t="s">
        <v>222</v>
      </c>
      <c r="I1230" s="22">
        <v>26</v>
      </c>
      <c r="K1230" s="27">
        <v>104</v>
      </c>
      <c r="L1230" s="30">
        <f>IF(K1229="","",COUNTIF(K$2:K1230,K1230))</f>
        <v>6</v>
      </c>
    </row>
    <row r="1231" spans="1:12" x14ac:dyDescent="0.25">
      <c r="A1231" s="21">
        <v>44531</v>
      </c>
      <c r="B1231" s="22" t="s">
        <v>993</v>
      </c>
      <c r="C1231" s="22" t="s">
        <v>453</v>
      </c>
      <c r="D1231" s="22" t="s">
        <v>454</v>
      </c>
      <c r="E1231" s="22" t="s">
        <v>443</v>
      </c>
      <c r="F1231" s="25" t="str">
        <f>Table10[[#This Row],[Item Group]]&amp;RIGHT("000000000"&amp;Table10[[#This Row],[STT]],6)</f>
        <v>105000117</v>
      </c>
      <c r="G1231" t="s">
        <v>2198</v>
      </c>
      <c r="H1231" s="22" t="s">
        <v>201</v>
      </c>
      <c r="I1231" s="22">
        <v>38</v>
      </c>
      <c r="K1231" s="27">
        <v>105</v>
      </c>
      <c r="L1231" s="30">
        <f>IF(K1230="","",COUNTIF(K$2:K1231,K1231))</f>
        <v>117</v>
      </c>
    </row>
    <row r="1232" spans="1:12" x14ac:dyDescent="0.25">
      <c r="A1232" s="21">
        <v>44533</v>
      </c>
      <c r="B1232" s="22" t="s">
        <v>444</v>
      </c>
      <c r="C1232" s="22" t="s">
        <v>2194</v>
      </c>
      <c r="D1232" s="22" t="s">
        <v>382</v>
      </c>
      <c r="E1232" s="22" t="s">
        <v>443</v>
      </c>
      <c r="F1232" s="25" t="str">
        <f>Table10[[#This Row],[Item Group]]&amp;RIGHT("000000000"&amp;Table10[[#This Row],[STT]],6)</f>
        <v>102000028</v>
      </c>
      <c r="G1232" t="s">
        <v>2245</v>
      </c>
      <c r="H1232" s="22" t="s">
        <v>101</v>
      </c>
      <c r="I1232" s="22">
        <v>49</v>
      </c>
      <c r="K1232" s="27">
        <v>102</v>
      </c>
      <c r="L1232" s="30">
        <f>IF(K1231="","",COUNTIF(K$2:K1232,K1232))</f>
        <v>28</v>
      </c>
    </row>
    <row r="1233" spans="1:12" x14ac:dyDescent="0.25">
      <c r="A1233" s="21">
        <v>44533</v>
      </c>
      <c r="B1233" s="22" t="s">
        <v>444</v>
      </c>
      <c r="C1233" s="22" t="s">
        <v>2194</v>
      </c>
      <c r="D1233" s="22" t="s">
        <v>382</v>
      </c>
      <c r="E1233" s="22" t="s">
        <v>443</v>
      </c>
      <c r="F1233" s="25" t="str">
        <f>Table10[[#This Row],[Item Group]]&amp;RIGHT("000000000"&amp;Table10[[#This Row],[STT]],6)</f>
        <v>102000029</v>
      </c>
      <c r="G1233" t="s">
        <v>2246</v>
      </c>
      <c r="H1233" s="22" t="s">
        <v>101</v>
      </c>
      <c r="I1233" s="22">
        <v>51</v>
      </c>
      <c r="K1233" s="27">
        <v>102</v>
      </c>
      <c r="L1233" s="30">
        <f>IF(K1232="","",COUNTIF(K$2:K1233,K1233))</f>
        <v>29</v>
      </c>
    </row>
    <row r="1234" spans="1:12" x14ac:dyDescent="0.25">
      <c r="A1234" s="21">
        <v>44533</v>
      </c>
      <c r="B1234" s="22" t="s">
        <v>444</v>
      </c>
      <c r="C1234" s="22" t="s">
        <v>2194</v>
      </c>
      <c r="D1234" s="22" t="s">
        <v>382</v>
      </c>
      <c r="E1234" s="22" t="s">
        <v>443</v>
      </c>
      <c r="F1234" s="25" t="str">
        <f>Table10[[#This Row],[Item Group]]&amp;RIGHT("000000000"&amp;Table10[[#This Row],[STT]],6)</f>
        <v>102000030</v>
      </c>
      <c r="G1234" t="s">
        <v>2247</v>
      </c>
      <c r="H1234" s="22" t="s">
        <v>101</v>
      </c>
      <c r="I1234" s="22">
        <v>49</v>
      </c>
      <c r="K1234" s="27">
        <v>102</v>
      </c>
      <c r="L1234" s="30">
        <f>IF(K1233="","",COUNTIF(K$2:K1234,K1234))</f>
        <v>30</v>
      </c>
    </row>
    <row r="1235" spans="1:12" x14ac:dyDescent="0.25">
      <c r="A1235" s="21">
        <v>44533</v>
      </c>
      <c r="B1235" s="22" t="s">
        <v>444</v>
      </c>
      <c r="C1235" s="22" t="s">
        <v>2194</v>
      </c>
      <c r="D1235" s="22" t="s">
        <v>382</v>
      </c>
      <c r="E1235" s="22" t="s">
        <v>443</v>
      </c>
      <c r="F1235" s="25" t="str">
        <f>Table10[[#This Row],[Item Group]]&amp;RIGHT("000000000"&amp;Table10[[#This Row],[STT]],6)</f>
        <v>102000031</v>
      </c>
      <c r="G1235" t="s">
        <v>2248</v>
      </c>
      <c r="H1235" s="22" t="s">
        <v>101</v>
      </c>
      <c r="I1235" s="22">
        <v>51</v>
      </c>
      <c r="K1235" s="27">
        <v>102</v>
      </c>
      <c r="L1235" s="30">
        <f>IF(K1234="","",COUNTIF(K$2:K1235,K1235))</f>
        <v>31</v>
      </c>
    </row>
    <row r="1236" spans="1:12" x14ac:dyDescent="0.25">
      <c r="A1236" s="21">
        <v>44533</v>
      </c>
      <c r="B1236" s="22" t="s">
        <v>2249</v>
      </c>
      <c r="C1236" s="22" t="s">
        <v>2250</v>
      </c>
      <c r="D1236" s="22" t="s">
        <v>454</v>
      </c>
      <c r="E1236" s="22" t="s">
        <v>443</v>
      </c>
      <c r="F1236" s="25" t="str">
        <f>Table10[[#This Row],[Item Group]]&amp;RIGHT("000000000"&amp;Table10[[#This Row],[STT]],6)</f>
        <v>108000017</v>
      </c>
      <c r="G1236" t="s">
        <v>2251</v>
      </c>
      <c r="H1236" s="22" t="s">
        <v>101</v>
      </c>
      <c r="I1236" s="22">
        <v>29</v>
      </c>
      <c r="K1236" s="27">
        <v>108</v>
      </c>
      <c r="L1236" s="30">
        <f>IF(K1235="","",COUNTIF(K$2:K1236,K1236))</f>
        <v>17</v>
      </c>
    </row>
    <row r="1237" spans="1:12" x14ac:dyDescent="0.25">
      <c r="A1237" s="21">
        <v>44533</v>
      </c>
      <c r="B1237" s="22" t="s">
        <v>2210</v>
      </c>
      <c r="C1237" s="22" t="s">
        <v>2211</v>
      </c>
      <c r="D1237" s="22" t="s">
        <v>2212</v>
      </c>
      <c r="E1237" s="22" t="s">
        <v>443</v>
      </c>
      <c r="F1237" s="25" t="str">
        <f>Table10[[#This Row],[Item Group]]&amp;RIGHT("000000000"&amp;Table10[[#This Row],[STT]],6)</f>
        <v>105000118</v>
      </c>
      <c r="G1237" t="s">
        <v>2203</v>
      </c>
      <c r="H1237" s="22" t="s">
        <v>101</v>
      </c>
      <c r="I1237" s="22">
        <f>LEN(Table10[[#This Row],[Item Name]])</f>
        <v>32</v>
      </c>
      <c r="K1237" s="27">
        <v>105</v>
      </c>
      <c r="L1237" s="30">
        <f>IF(K1231="","",COUNTIF(K$2:K1237,K1237))</f>
        <v>118</v>
      </c>
    </row>
    <row r="1238" spans="1:12" x14ac:dyDescent="0.25">
      <c r="F1238" s="25" t="str">
        <f>Table10[[#This Row],[Item Group]]&amp;RIGHT("000000000"&amp;Table10[[#This Row],[STT]],6)</f>
        <v>105000119</v>
      </c>
      <c r="G1238" t="s">
        <v>2204</v>
      </c>
      <c r="H1238" s="22" t="s">
        <v>101</v>
      </c>
      <c r="I1238" s="22">
        <f>LEN(Table10[[#This Row],[Item Name]])</f>
        <v>47</v>
      </c>
      <c r="K1238" s="27">
        <v>105</v>
      </c>
      <c r="L1238" s="30">
        <f>IF(K1237="","",COUNTIF(K$2:K1238,K1238))</f>
        <v>119</v>
      </c>
    </row>
    <row r="1239" spans="1:12" x14ac:dyDescent="0.25">
      <c r="F1239" s="25" t="str">
        <f>Table10[[#This Row],[Item Group]]&amp;RIGHT("000000000"&amp;Table10[[#This Row],[STT]],6)</f>
        <v>105000120</v>
      </c>
      <c r="G1239" t="s">
        <v>2205</v>
      </c>
      <c r="H1239" s="22" t="s">
        <v>101</v>
      </c>
      <c r="I1239" s="22">
        <f>LEN(Table10[[#This Row],[Item Name]])</f>
        <v>43</v>
      </c>
      <c r="K1239" s="27">
        <v>105</v>
      </c>
      <c r="L1239" s="30">
        <f>IF(K1238="","",COUNTIF(K$2:K1239,K1239))</f>
        <v>120</v>
      </c>
    </row>
    <row r="1240" spans="1:12" x14ac:dyDescent="0.25">
      <c r="F1240" s="25" t="str">
        <f>Table10[[#This Row],[Item Group]]&amp;RIGHT("000000000"&amp;Table10[[#This Row],[STT]],6)</f>
        <v>105000121</v>
      </c>
      <c r="G1240" t="s">
        <v>2215</v>
      </c>
      <c r="H1240" s="22" t="s">
        <v>91</v>
      </c>
      <c r="I1240" s="22">
        <f>LEN(Table10[[#This Row],[Item Name]])</f>
        <v>41</v>
      </c>
      <c r="K1240" s="27">
        <v>105</v>
      </c>
      <c r="L1240" s="30">
        <f>IF(K1239="","",COUNTIF(K$2:K1240,K1240))</f>
        <v>121</v>
      </c>
    </row>
    <row r="1241" spans="1:12" x14ac:dyDescent="0.25">
      <c r="F1241" s="25" t="str">
        <f>Table10[[#This Row],[Item Group]]&amp;RIGHT("000000000"&amp;Table10[[#This Row],[STT]],6)</f>
        <v>105000122</v>
      </c>
      <c r="G1241" t="s">
        <v>2213</v>
      </c>
      <c r="H1241" s="22" t="s">
        <v>101</v>
      </c>
      <c r="I1241" s="22">
        <f>LEN(Table10[[#This Row],[Item Name]])</f>
        <v>45</v>
      </c>
      <c r="K1241" s="27">
        <v>105</v>
      </c>
      <c r="L1241" s="30">
        <f>IF(K1240="","",COUNTIF(K$2:K1241,K1241))</f>
        <v>122</v>
      </c>
    </row>
    <row r="1242" spans="1:12" x14ac:dyDescent="0.25">
      <c r="F1242" s="25" t="str">
        <f>Table10[[#This Row],[Item Group]]&amp;RIGHT("000000000"&amp;Table10[[#This Row],[STT]],6)</f>
        <v>105000123</v>
      </c>
      <c r="G1242" t="s">
        <v>2206</v>
      </c>
      <c r="H1242" s="22" t="s">
        <v>101</v>
      </c>
      <c r="I1242" s="22">
        <f>LEN(Table10[[#This Row],[Item Name]])</f>
        <v>49</v>
      </c>
      <c r="K1242" s="27">
        <v>105</v>
      </c>
      <c r="L1242" s="30">
        <f>IF(K1241="","",COUNTIF(K$2:K1242,K1242))</f>
        <v>123</v>
      </c>
    </row>
    <row r="1243" spans="1:12" x14ac:dyDescent="0.25">
      <c r="F1243" s="25" t="str">
        <f>Table10[[#This Row],[Item Group]]&amp;RIGHT("000000000"&amp;Table10[[#This Row],[STT]],6)</f>
        <v>105000124</v>
      </c>
      <c r="G1243" t="s">
        <v>2207</v>
      </c>
      <c r="H1243" s="22" t="s">
        <v>101</v>
      </c>
      <c r="I1243" s="22">
        <f>LEN(Table10[[#This Row],[Item Name]])</f>
        <v>49</v>
      </c>
      <c r="K1243" s="27">
        <v>105</v>
      </c>
      <c r="L1243" s="30">
        <f>IF(K1242="","",COUNTIF(K$2:K1243,K1243))</f>
        <v>124</v>
      </c>
    </row>
    <row r="1244" spans="1:12" x14ac:dyDescent="0.25">
      <c r="F1244" s="25" t="str">
        <f>Table10[[#This Row],[Item Group]]&amp;RIGHT("000000000"&amp;Table10[[#This Row],[STT]],6)</f>
        <v>105000125</v>
      </c>
      <c r="G1244" t="s">
        <v>2208</v>
      </c>
      <c r="H1244" s="22" t="s">
        <v>101</v>
      </c>
      <c r="I1244" s="22">
        <f>LEN(Table10[[#This Row],[Item Name]])</f>
        <v>49</v>
      </c>
      <c r="K1244" s="27">
        <v>105</v>
      </c>
      <c r="L1244" s="30">
        <f>IF(K1243="","",COUNTIF(K$2:K1244,K1244))</f>
        <v>125</v>
      </c>
    </row>
    <row r="1245" spans="1:12" x14ac:dyDescent="0.25">
      <c r="F1245" s="25" t="str">
        <f>Table10[[#This Row],[Item Group]]&amp;RIGHT("000000000"&amp;Table10[[#This Row],[STT]],6)</f>
        <v>105000126</v>
      </c>
      <c r="G1245" t="s">
        <v>2209</v>
      </c>
      <c r="H1245" s="22" t="s">
        <v>101</v>
      </c>
      <c r="I1245" s="22">
        <f>LEN(Table10[[#This Row],[Item Name]])</f>
        <v>49</v>
      </c>
      <c r="K1245" s="27">
        <v>105</v>
      </c>
      <c r="L1245" s="30">
        <f>IF(K1244="","",COUNTIF(K$2:K1245,K1245))</f>
        <v>126</v>
      </c>
    </row>
    <row r="1246" spans="1:12" x14ac:dyDescent="0.25">
      <c r="F1246" s="25" t="str">
        <f>Table10[[#This Row],[Item Group]]&amp;RIGHT("000000000"&amp;Table10[[#This Row],[STT]],6)</f>
        <v>105000127</v>
      </c>
      <c r="G1246" t="s">
        <v>2214</v>
      </c>
      <c r="H1246" s="22" t="s">
        <v>101</v>
      </c>
      <c r="I1246" s="22">
        <f>LEN(Table10[[#This Row],[Item Name]])</f>
        <v>39</v>
      </c>
      <c r="K1246" s="27">
        <v>105</v>
      </c>
      <c r="L1246" s="30">
        <f>IF(K1245="","",COUNTIF(K$2:K1246,K1246))</f>
        <v>127</v>
      </c>
    </row>
    <row r="1247" spans="1:12" x14ac:dyDescent="0.25">
      <c r="F1247" s="25" t="str">
        <f>Table10[[#This Row],[Item Group]]&amp;RIGHT("000000000"&amp;Table10[[#This Row],[STT]],6)</f>
        <v>108000018</v>
      </c>
      <c r="G1247" t="s">
        <v>2216</v>
      </c>
      <c r="H1247" s="22" t="s">
        <v>213</v>
      </c>
      <c r="I1247" s="22">
        <f>LEN(Table10[[#This Row],[Item Name]])</f>
        <v>18</v>
      </c>
      <c r="K1247" s="27">
        <v>108</v>
      </c>
      <c r="L1247" s="30">
        <f>IF(K1246="","",COUNTIF(K$2:K1247,K1247))</f>
        <v>18</v>
      </c>
    </row>
    <row r="1248" spans="1:12" x14ac:dyDescent="0.25">
      <c r="F1248" s="25" t="str">
        <f>Table10[[#This Row],[Item Group]]&amp;RIGHT("000000000"&amp;Table10[[#This Row],[STT]],6)</f>
        <v>108000019</v>
      </c>
      <c r="G1248" t="s">
        <v>2217</v>
      </c>
      <c r="H1248" s="22" t="s">
        <v>213</v>
      </c>
      <c r="I1248" s="22">
        <f>LEN(Table10[[#This Row],[Item Name]])</f>
        <v>16</v>
      </c>
      <c r="K1248" s="27">
        <v>108</v>
      </c>
      <c r="L1248" s="30">
        <f>IF(K1247="","",COUNTIF(K$2:K1248,K1248))</f>
        <v>19</v>
      </c>
    </row>
    <row r="1249" spans="6:12" x14ac:dyDescent="0.25">
      <c r="F1249" s="25" t="str">
        <f>Table10[[#This Row],[Item Group]]&amp;RIGHT("000000000"&amp;Table10[[#This Row],[STT]],6)</f>
        <v>108000020</v>
      </c>
      <c r="G1249" t="s">
        <v>2218</v>
      </c>
      <c r="H1249" s="22" t="s">
        <v>213</v>
      </c>
      <c r="I1249" s="22">
        <f>LEN(Table10[[#This Row],[Item Name]])</f>
        <v>18</v>
      </c>
      <c r="K1249" s="27">
        <v>108</v>
      </c>
      <c r="L1249" s="30">
        <f>IF(K1248="","",COUNTIF(K$2:K1249,K1249))</f>
        <v>20</v>
      </c>
    </row>
    <row r="1250" spans="6:12" x14ac:dyDescent="0.25">
      <c r="F1250" s="25" t="str">
        <f>Table10[[#This Row],[Item Group]]&amp;RIGHT("000000000"&amp;Table10[[#This Row],[STT]],6)</f>
        <v>108000021</v>
      </c>
      <c r="G1250" t="s">
        <v>2219</v>
      </c>
      <c r="H1250" s="22" t="s">
        <v>213</v>
      </c>
      <c r="I1250" s="22">
        <f>LEN(Table10[[#This Row],[Item Name]])</f>
        <v>18</v>
      </c>
      <c r="K1250" s="27">
        <v>108</v>
      </c>
      <c r="L1250" s="30">
        <f>IF(K1249="","",COUNTIF(K$2:K1250,K1250))</f>
        <v>21</v>
      </c>
    </row>
    <row r="1251" spans="6:12" x14ac:dyDescent="0.25">
      <c r="F1251" s="25" t="str">
        <f>Table10[[#This Row],[Item Group]]&amp;RIGHT("000000000"&amp;Table10[[#This Row],[STT]],6)</f>
        <v>108000022</v>
      </c>
      <c r="G1251" t="s">
        <v>2220</v>
      </c>
      <c r="H1251" s="22" t="s">
        <v>213</v>
      </c>
      <c r="I1251" s="22">
        <f>LEN(Table10[[#This Row],[Item Name]])</f>
        <v>18</v>
      </c>
      <c r="K1251" s="27">
        <v>108</v>
      </c>
      <c r="L1251" s="30">
        <f>IF(K1250="","",COUNTIF(K$2:K1251,K1251))</f>
        <v>22</v>
      </c>
    </row>
    <row r="1252" spans="6:12" x14ac:dyDescent="0.25">
      <c r="F1252" s="25" t="str">
        <f>Table10[[#This Row],[Item Group]]&amp;RIGHT("000000000"&amp;Table10[[#This Row],[STT]],6)</f>
        <v>108000023</v>
      </c>
      <c r="G1252" t="s">
        <v>2221</v>
      </c>
      <c r="H1252" s="22" t="s">
        <v>213</v>
      </c>
      <c r="I1252" s="22">
        <f>LEN(Table10[[#This Row],[Item Name]])</f>
        <v>16</v>
      </c>
      <c r="K1252" s="27">
        <v>108</v>
      </c>
      <c r="L1252" s="30">
        <f>IF(K1251="","",COUNTIF(K$2:K1252,K1252))</f>
        <v>23</v>
      </c>
    </row>
    <row r="1253" spans="6:12" x14ac:dyDescent="0.25">
      <c r="F1253" s="25" t="str">
        <f>Table10[[#This Row],[Item Group]]&amp;RIGHT("000000000"&amp;Table10[[#This Row],[STT]],6)</f>
        <v>108000024</v>
      </c>
      <c r="G1253" t="s">
        <v>2222</v>
      </c>
      <c r="H1253" s="22" t="s">
        <v>213</v>
      </c>
      <c r="I1253" s="22">
        <f>LEN(Table10[[#This Row],[Item Name]])</f>
        <v>18</v>
      </c>
      <c r="K1253" s="27">
        <v>108</v>
      </c>
      <c r="L1253" s="30">
        <f>IF(K1252="","",COUNTIF(K$2:K1253,K1253))</f>
        <v>24</v>
      </c>
    </row>
    <row r="1254" spans="6:12" x14ac:dyDescent="0.25">
      <c r="F1254" s="25" t="str">
        <f>Table10[[#This Row],[Item Group]]&amp;RIGHT("000000000"&amp;Table10[[#This Row],[STT]],6)</f>
        <v>108000025</v>
      </c>
      <c r="G1254" t="s">
        <v>2223</v>
      </c>
      <c r="H1254" s="22" t="s">
        <v>213</v>
      </c>
      <c r="I1254" s="22">
        <f>LEN(Table10[[#This Row],[Item Name]])</f>
        <v>18</v>
      </c>
      <c r="K1254" s="27">
        <v>108</v>
      </c>
      <c r="L1254" s="30">
        <f>IF(K1253="","",COUNTIF(K$2:K1254,K1254))</f>
        <v>25</v>
      </c>
    </row>
    <row r="1255" spans="6:12" x14ac:dyDescent="0.25">
      <c r="F1255" s="25" t="str">
        <f>Table10[[#This Row],[Item Group]]&amp;RIGHT("000000000"&amp;Table10[[#This Row],[STT]],6)</f>
        <v>108000026</v>
      </c>
      <c r="G1255" t="s">
        <v>2224</v>
      </c>
      <c r="H1255" s="22" t="s">
        <v>213</v>
      </c>
      <c r="I1255" s="22">
        <f>LEN(Table10[[#This Row],[Item Name]])</f>
        <v>19</v>
      </c>
      <c r="K1255" s="27">
        <v>108</v>
      </c>
      <c r="L1255" s="30">
        <f>IF(K1254="","",COUNTIF(K$2:K1255,K1255))</f>
        <v>26</v>
      </c>
    </row>
    <row r="1256" spans="6:12" x14ac:dyDescent="0.25">
      <c r="F1256" s="25" t="str">
        <f>Table10[[#This Row],[Item Group]]&amp;RIGHT("000000000"&amp;Table10[[#This Row],[STT]],6)</f>
        <v>108000027</v>
      </c>
      <c r="G1256" t="s">
        <v>2225</v>
      </c>
      <c r="H1256" s="22" t="s">
        <v>213</v>
      </c>
      <c r="I1256" s="22">
        <f>LEN(Table10[[#This Row],[Item Name]])</f>
        <v>17</v>
      </c>
      <c r="K1256" s="27">
        <v>108</v>
      </c>
      <c r="L1256" s="30">
        <f>IF(K1255="","",COUNTIF(K$2:K1256,K1256))</f>
        <v>27</v>
      </c>
    </row>
    <row r="1257" spans="6:12" x14ac:dyDescent="0.25">
      <c r="F1257" s="25" t="str">
        <f>Table10[[#This Row],[Item Group]]&amp;RIGHT("000000000"&amp;Table10[[#This Row],[STT]],6)</f>
        <v>108000028</v>
      </c>
      <c r="G1257" t="s">
        <v>2252</v>
      </c>
      <c r="H1257" s="22" t="s">
        <v>213</v>
      </c>
      <c r="I1257" s="22">
        <f>LEN(Table10[[#This Row],[Item Name]])</f>
        <v>17</v>
      </c>
      <c r="K1257" s="27">
        <v>108</v>
      </c>
      <c r="L1257" s="30">
        <f>IF(K1256="","",COUNTIF(K$2:K1257,K1257))</f>
        <v>28</v>
      </c>
    </row>
    <row r="1258" spans="6:12" x14ac:dyDescent="0.25">
      <c r="F1258" s="25" t="str">
        <f>Table10[[#This Row],[Item Group]]&amp;RIGHT("000000000"&amp;Table10[[#This Row],[STT]],6)</f>
        <v>108000029</v>
      </c>
      <c r="G1258" t="s">
        <v>2253</v>
      </c>
      <c r="H1258" s="22" t="s">
        <v>213</v>
      </c>
      <c r="I1258" s="22">
        <f>LEN(Table10[[#This Row],[Item Name]])</f>
        <v>19</v>
      </c>
      <c r="K1258" s="27">
        <v>108</v>
      </c>
      <c r="L1258" s="30">
        <f>IF(K1257="","",COUNTIF(K$2:K1258,K1258))</f>
        <v>29</v>
      </c>
    </row>
    <row r="1259" spans="6:12" x14ac:dyDescent="0.25">
      <c r="F1259" s="25" t="str">
        <f>Table10[[#This Row],[Item Group]]&amp;RIGHT("000000000"&amp;Table10[[#This Row],[STT]],6)</f>
        <v>108000030</v>
      </c>
      <c r="G1259" t="s">
        <v>2254</v>
      </c>
      <c r="H1259" s="22" t="s">
        <v>213</v>
      </c>
      <c r="I1259" s="22">
        <f>LEN(Table10[[#This Row],[Item Name]])</f>
        <v>17</v>
      </c>
      <c r="K1259" s="27">
        <v>108</v>
      </c>
      <c r="L1259" s="30">
        <f>IF(K1258="","",COUNTIF(K$2:K1259,K1259))</f>
        <v>30</v>
      </c>
    </row>
    <row r="1260" spans="6:12" x14ac:dyDescent="0.25">
      <c r="F1260" s="25" t="str">
        <f>Table10[[#This Row],[Item Group]]&amp;RIGHT("000000000"&amp;Table10[[#This Row],[STT]],6)</f>
        <v>108000031</v>
      </c>
      <c r="G1260" t="s">
        <v>2255</v>
      </c>
      <c r="H1260" s="22" t="s">
        <v>213</v>
      </c>
      <c r="I1260" s="22">
        <f>LEN(Table10[[#This Row],[Item Name]])</f>
        <v>17</v>
      </c>
      <c r="K1260" s="27">
        <v>108</v>
      </c>
      <c r="L1260" s="30">
        <f>IF(K1259="","",COUNTIF(K$2:K1260,K1260))</f>
        <v>31</v>
      </c>
    </row>
    <row r="1261" spans="6:12" x14ac:dyDescent="0.25">
      <c r="F1261" s="25" t="str">
        <f>Table10[[#This Row],[Item Group]]&amp;RIGHT("000000000"&amp;Table10[[#This Row],[STT]],6)</f>
        <v>108000032</v>
      </c>
      <c r="G1261" t="s">
        <v>2256</v>
      </c>
      <c r="H1261" s="22" t="s">
        <v>213</v>
      </c>
      <c r="I1261" s="22">
        <f>LEN(Table10[[#This Row],[Item Name]])</f>
        <v>17</v>
      </c>
      <c r="K1261" s="27">
        <v>108</v>
      </c>
      <c r="L1261" s="30">
        <f>IF(K1260="","",COUNTIF(K$2:K1261,K1261))</f>
        <v>32</v>
      </c>
    </row>
    <row r="1262" spans="6:12" x14ac:dyDescent="0.25">
      <c r="F1262" s="25" t="str">
        <f>Table10[[#This Row],[Item Group]]&amp;RIGHT("000000000"&amp;Table10[[#This Row],[STT]],6)</f>
        <v>108000033</v>
      </c>
      <c r="G1262" t="s">
        <v>2257</v>
      </c>
      <c r="H1262" s="22" t="s">
        <v>213</v>
      </c>
      <c r="I1262" s="22">
        <f>LEN(Table10[[#This Row],[Item Name]])</f>
        <v>17</v>
      </c>
      <c r="K1262" s="27">
        <v>108</v>
      </c>
      <c r="L1262" s="30">
        <f>IF(K1261="","",COUNTIF(K$2:K1262,K1262))</f>
        <v>33</v>
      </c>
    </row>
    <row r="1263" spans="6:12" x14ac:dyDescent="0.25">
      <c r="F1263" s="25" t="str">
        <f>Table10[[#This Row],[Item Group]]&amp;RIGHT("000000000"&amp;Table10[[#This Row],[STT]],6)</f>
        <v>108000034</v>
      </c>
      <c r="G1263" t="s">
        <v>2258</v>
      </c>
      <c r="H1263" s="22" t="s">
        <v>213</v>
      </c>
      <c r="I1263" s="22">
        <f>LEN(Table10[[#This Row],[Item Name]])</f>
        <v>19</v>
      </c>
      <c r="K1263" s="27">
        <v>108</v>
      </c>
      <c r="L1263" s="30">
        <f>IF(K1262="","",COUNTIF(K$2:K1263,K1263))</f>
        <v>34</v>
      </c>
    </row>
    <row r="1264" spans="6:12" x14ac:dyDescent="0.25">
      <c r="F1264" s="25" t="str">
        <f>Table10[[#This Row],[Item Group]]&amp;RIGHT("000000000"&amp;Table10[[#This Row],[STT]],6)</f>
        <v>108000035</v>
      </c>
      <c r="G1264" t="s">
        <v>2259</v>
      </c>
      <c r="H1264" s="22" t="s">
        <v>213</v>
      </c>
      <c r="I1264" s="22">
        <f>LEN(Table10[[#This Row],[Item Name]])</f>
        <v>17</v>
      </c>
      <c r="K1264" s="27">
        <v>108</v>
      </c>
      <c r="L1264" s="30">
        <f>IF(K1263="","",COUNTIF(K$2:K1264,K1264))</f>
        <v>35</v>
      </c>
    </row>
    <row r="1265" spans="6:12" x14ac:dyDescent="0.25">
      <c r="F1265" s="25" t="str">
        <f>Table10[[#This Row],[Item Group]]&amp;RIGHT("000000000"&amp;Table10[[#This Row],[STT]],6)</f>
        <v>108000036</v>
      </c>
      <c r="G1265" t="s">
        <v>2260</v>
      </c>
      <c r="H1265" s="22" t="s">
        <v>213</v>
      </c>
      <c r="I1265" s="22">
        <f>LEN(Table10[[#This Row],[Item Name]])</f>
        <v>17</v>
      </c>
      <c r="K1265" s="27">
        <v>108</v>
      </c>
      <c r="L1265" s="30">
        <f>IF(K1264="","",COUNTIF(K$2:K1265,K1265))</f>
        <v>36</v>
      </c>
    </row>
    <row r="1266" spans="6:12" x14ac:dyDescent="0.25">
      <c r="F1266" s="25" t="str">
        <f>Table10[[#This Row],[Item Group]]&amp;RIGHT("000000000"&amp;Table10[[#This Row],[STT]],6)</f>
        <v>108000037</v>
      </c>
      <c r="G1266" t="s">
        <v>2261</v>
      </c>
      <c r="H1266" s="22" t="s">
        <v>213</v>
      </c>
      <c r="I1266" s="22">
        <f>LEN(Table10[[#This Row],[Item Name]])</f>
        <v>17</v>
      </c>
      <c r="K1266" s="27">
        <v>108</v>
      </c>
      <c r="L1266" s="30">
        <f>IF(K1265="","",COUNTIF(K$2:K1266,K1266))</f>
        <v>37</v>
      </c>
    </row>
    <row r="1267" spans="6:12" x14ac:dyDescent="0.25">
      <c r="F1267" s="25" t="str">
        <f>Table10[[#This Row],[Item Group]]&amp;RIGHT("000000000"&amp;Table10[[#This Row],[STT]],6)</f>
        <v>108000038</v>
      </c>
      <c r="G1267" t="s">
        <v>2262</v>
      </c>
      <c r="H1267" s="22" t="s">
        <v>213</v>
      </c>
      <c r="I1267" s="22">
        <f>LEN(Table10[[#This Row],[Item Name]])</f>
        <v>17</v>
      </c>
      <c r="K1267" s="27">
        <v>108</v>
      </c>
      <c r="L1267" s="30">
        <f>IF(K1266="","",COUNTIF(K$2:K1267,K1267))</f>
        <v>38</v>
      </c>
    </row>
    <row r="1268" spans="6:12" x14ac:dyDescent="0.25">
      <c r="F1268" s="25" t="str">
        <f>Table10[[#This Row],[Item Group]]&amp;RIGHT("000000000"&amp;Table10[[#This Row],[STT]],6)</f>
        <v>108000039</v>
      </c>
      <c r="G1268" t="s">
        <v>2226</v>
      </c>
      <c r="H1268" s="22" t="s">
        <v>213</v>
      </c>
      <c r="I1268" s="22">
        <f>LEN(Table10[[#This Row],[Item Name]])</f>
        <v>17</v>
      </c>
      <c r="K1268" s="27">
        <v>108</v>
      </c>
      <c r="L1268" s="30">
        <f>IF(K1267="","",COUNTIF(K$2:K1268,K1268))</f>
        <v>39</v>
      </c>
    </row>
    <row r="1269" spans="6:12" x14ac:dyDescent="0.25">
      <c r="F1269" s="25" t="str">
        <f>Table10[[#This Row],[Item Group]]&amp;RIGHT("000000000"&amp;Table10[[#This Row],[STT]],6)</f>
        <v>108000040</v>
      </c>
      <c r="G1269" t="s">
        <v>2227</v>
      </c>
      <c r="H1269" s="22" t="s">
        <v>213</v>
      </c>
      <c r="I1269" s="22">
        <f>LEN(Table10[[#This Row],[Item Name]])</f>
        <v>19</v>
      </c>
      <c r="K1269" s="27">
        <v>108</v>
      </c>
      <c r="L1269" s="30">
        <f>IF(K1268="","",COUNTIF(K$2:K1269,K1269))</f>
        <v>40</v>
      </c>
    </row>
    <row r="1270" spans="6:12" x14ac:dyDescent="0.25">
      <c r="F1270" s="25" t="str">
        <f>Table10[[#This Row],[Item Group]]&amp;RIGHT("000000000"&amp;Table10[[#This Row],[STT]],6)</f>
        <v>108000041</v>
      </c>
      <c r="G1270" t="s">
        <v>2228</v>
      </c>
      <c r="H1270" s="22" t="s">
        <v>213</v>
      </c>
      <c r="I1270" s="22">
        <f>LEN(Table10[[#This Row],[Item Name]])</f>
        <v>17</v>
      </c>
      <c r="K1270" s="27">
        <v>108</v>
      </c>
      <c r="L1270" s="30">
        <f>IF(K1269="","",COUNTIF(K$2:K1270,K1270))</f>
        <v>41</v>
      </c>
    </row>
    <row r="1271" spans="6:12" x14ac:dyDescent="0.25">
      <c r="F1271" s="25" t="str">
        <f>Table10[[#This Row],[Item Group]]&amp;RIGHT("000000000"&amp;Table10[[#This Row],[STT]],6)</f>
        <v>108000042</v>
      </c>
      <c r="G1271" t="s">
        <v>2229</v>
      </c>
      <c r="H1271" s="22" t="s">
        <v>213</v>
      </c>
      <c r="I1271" s="22">
        <f>LEN(Table10[[#This Row],[Item Name]])</f>
        <v>17</v>
      </c>
      <c r="K1271" s="27">
        <v>108</v>
      </c>
      <c r="L1271" s="30">
        <f>IF(K1270="","",COUNTIF(K$2:K1271,K1271))</f>
        <v>42</v>
      </c>
    </row>
    <row r="1272" spans="6:12" x14ac:dyDescent="0.25">
      <c r="F1272" s="25" t="str">
        <f>Table10[[#This Row],[Item Group]]&amp;RIGHT("000000000"&amp;Table10[[#This Row],[STT]],6)</f>
        <v>108000043</v>
      </c>
      <c r="G1272" t="s">
        <v>2230</v>
      </c>
      <c r="H1272" s="22" t="s">
        <v>213</v>
      </c>
      <c r="I1272" s="22">
        <f>LEN(Table10[[#This Row],[Item Name]])</f>
        <v>17</v>
      </c>
      <c r="K1272" s="27">
        <v>108</v>
      </c>
      <c r="L1272" s="30">
        <f>IF(K1271="","",COUNTIF(K$2:K1272,K1272))</f>
        <v>43</v>
      </c>
    </row>
    <row r="1273" spans="6:12" x14ac:dyDescent="0.25">
      <c r="F1273" s="25" t="str">
        <f>Table10[[#This Row],[Item Group]]&amp;RIGHT("000000000"&amp;Table10[[#This Row],[STT]],6)</f>
        <v>108000044</v>
      </c>
      <c r="G1273" t="s">
        <v>2231</v>
      </c>
      <c r="H1273" s="22" t="s">
        <v>213</v>
      </c>
      <c r="I1273" s="22">
        <f>LEN(Table10[[#This Row],[Item Name]])</f>
        <v>17</v>
      </c>
      <c r="K1273" s="27">
        <v>108</v>
      </c>
      <c r="L1273" s="30">
        <f>IF(K1272="","",COUNTIF(K$2:K1273,K1273))</f>
        <v>44</v>
      </c>
    </row>
    <row r="1274" spans="6:12" x14ac:dyDescent="0.25">
      <c r="F1274" s="25" t="str">
        <f>Table10[[#This Row],[Item Group]]&amp;RIGHT("000000000"&amp;Table10[[#This Row],[STT]],6)</f>
        <v>108000045</v>
      </c>
      <c r="G1274" t="s">
        <v>2232</v>
      </c>
      <c r="H1274" s="22" t="s">
        <v>213</v>
      </c>
      <c r="I1274" s="22">
        <f>LEN(Table10[[#This Row],[Item Name]])</f>
        <v>17</v>
      </c>
      <c r="K1274" s="27">
        <v>108</v>
      </c>
      <c r="L1274" s="30">
        <f>IF(K1273="","",COUNTIF(K$2:K1274,K1274))</f>
        <v>45</v>
      </c>
    </row>
    <row r="1275" spans="6:12" x14ac:dyDescent="0.25">
      <c r="F1275" s="25" t="str">
        <f>Table10[[#This Row],[Item Group]]&amp;RIGHT("000000000"&amp;Table10[[#This Row],[STT]],6)</f>
        <v>108000046</v>
      </c>
      <c r="G1275" t="s">
        <v>2233</v>
      </c>
      <c r="H1275" s="22" t="s">
        <v>213</v>
      </c>
      <c r="I1275" s="22">
        <f>LEN(Table10[[#This Row],[Item Name]])</f>
        <v>17</v>
      </c>
      <c r="K1275" s="27">
        <v>108</v>
      </c>
      <c r="L1275" s="30">
        <f>IF(K1274="","",COUNTIF(K$2:K1275,K1275))</f>
        <v>46</v>
      </c>
    </row>
    <row r="1276" spans="6:12" x14ac:dyDescent="0.25">
      <c r="F1276" s="25" t="str">
        <f>Table10[[#This Row],[Item Group]]&amp;RIGHT("000000000"&amp;Table10[[#This Row],[STT]],6)</f>
        <v>108000047</v>
      </c>
      <c r="G1276" t="s">
        <v>2234</v>
      </c>
      <c r="H1276" s="22" t="s">
        <v>213</v>
      </c>
      <c r="I1276" s="22">
        <f>LEN(Table10[[#This Row],[Item Name]])</f>
        <v>17</v>
      </c>
      <c r="K1276" s="27">
        <v>108</v>
      </c>
      <c r="L1276" s="30">
        <f>IF(K1275="","",COUNTIF(K$2:K1276,K1276))</f>
        <v>47</v>
      </c>
    </row>
    <row r="1277" spans="6:12" x14ac:dyDescent="0.25">
      <c r="F1277" s="25" t="str">
        <f>Table10[[#This Row],[Item Group]]&amp;RIGHT("000000000"&amp;Table10[[#This Row],[STT]],6)</f>
        <v>108000048</v>
      </c>
      <c r="G1277" t="s">
        <v>2235</v>
      </c>
      <c r="H1277" s="22" t="s">
        <v>213</v>
      </c>
      <c r="I1277" s="22">
        <f>LEN(Table10[[#This Row],[Item Name]])</f>
        <v>17</v>
      </c>
      <c r="K1277" s="27">
        <v>108</v>
      </c>
      <c r="L1277" s="30">
        <f>IF(K1276="","",COUNTIF(K$2:K1277,K1277))</f>
        <v>48</v>
      </c>
    </row>
    <row r="1278" spans="6:12" x14ac:dyDescent="0.25">
      <c r="F1278" s="25" t="str">
        <f>Table10[[#This Row],[Item Group]]&amp;RIGHT("000000000"&amp;Table10[[#This Row],[STT]],6)</f>
        <v>108000049</v>
      </c>
      <c r="G1278" t="s">
        <v>2236</v>
      </c>
      <c r="H1278" s="22" t="s">
        <v>213</v>
      </c>
      <c r="I1278" s="22">
        <f>LEN(Table10[[#This Row],[Item Name]])</f>
        <v>17</v>
      </c>
      <c r="K1278" s="27">
        <v>108</v>
      </c>
      <c r="L1278" s="30">
        <f>IF(K1277="","",COUNTIF(K$2:K1278,K1278))</f>
        <v>49</v>
      </c>
    </row>
    <row r="1279" spans="6:12" x14ac:dyDescent="0.25">
      <c r="F1279" s="25" t="str">
        <f>Table10[[#This Row],[Item Group]]&amp;RIGHT("000000000"&amp;Table10[[#This Row],[STT]],6)</f>
        <v>108000050</v>
      </c>
      <c r="G1279" t="s">
        <v>2237</v>
      </c>
      <c r="H1279" s="22" t="s">
        <v>213</v>
      </c>
      <c r="I1279" s="22">
        <f>LEN(Table10[[#This Row],[Item Name]])</f>
        <v>17</v>
      </c>
      <c r="K1279" s="27">
        <v>108</v>
      </c>
      <c r="L1279" s="30">
        <f>IF(K1278="","",COUNTIF(K$2:K1279,K1279))</f>
        <v>50</v>
      </c>
    </row>
    <row r="1280" spans="6:12" x14ac:dyDescent="0.25">
      <c r="F1280" s="25" t="str">
        <f>Table10[[#This Row],[Item Group]]&amp;RIGHT("000000000"&amp;Table10[[#This Row],[STT]],6)</f>
        <v>108000051</v>
      </c>
      <c r="G1280" t="s">
        <v>2238</v>
      </c>
      <c r="H1280" s="22" t="s">
        <v>213</v>
      </c>
      <c r="I1280" s="22">
        <f>LEN(Table10[[#This Row],[Item Name]])</f>
        <v>17</v>
      </c>
      <c r="K1280" s="27">
        <v>108</v>
      </c>
      <c r="L1280" s="30">
        <f>IF(K1279="","",COUNTIF(K$2:K1280,K1280))</f>
        <v>51</v>
      </c>
    </row>
    <row r="1281" spans="6:12" x14ac:dyDescent="0.25">
      <c r="F1281" s="25" t="str">
        <f>Table10[[#This Row],[Item Group]]&amp;RIGHT("000000000"&amp;Table10[[#This Row],[STT]],6)</f>
        <v>108000052</v>
      </c>
      <c r="G1281" t="s">
        <v>2239</v>
      </c>
      <c r="H1281" s="22" t="s">
        <v>213</v>
      </c>
      <c r="I1281" s="22">
        <f>LEN(Table10[[#This Row],[Item Name]])</f>
        <v>17</v>
      </c>
      <c r="K1281" s="27">
        <v>108</v>
      </c>
      <c r="L1281" s="30">
        <f>IF(K1280="","",COUNTIF(K$2:K1281,K1281))</f>
        <v>52</v>
      </c>
    </row>
    <row r="1282" spans="6:12" x14ac:dyDescent="0.25">
      <c r="F1282" s="25" t="str">
        <f>Table10[[#This Row],[Item Group]]&amp;RIGHT("000000000"&amp;Table10[[#This Row],[STT]],6)</f>
        <v>108000053</v>
      </c>
      <c r="G1282" t="s">
        <v>2240</v>
      </c>
      <c r="H1282" s="22" t="s">
        <v>213</v>
      </c>
      <c r="I1282" s="22">
        <f>LEN(Table10[[#This Row],[Item Name]])</f>
        <v>17</v>
      </c>
      <c r="K1282" s="27">
        <v>108</v>
      </c>
      <c r="L1282" s="30">
        <f>IF(K1281="","",COUNTIF(K$2:K1282,K1282))</f>
        <v>53</v>
      </c>
    </row>
    <row r="1283" spans="6:12" x14ac:dyDescent="0.25">
      <c r="F1283" s="25" t="str">
        <f>Table10[[#This Row],[Item Group]]&amp;RIGHT("000000000"&amp;Table10[[#This Row],[STT]],6)</f>
        <v>108000054</v>
      </c>
      <c r="G1283" t="s">
        <v>2241</v>
      </c>
      <c r="H1283" s="22" t="s">
        <v>213</v>
      </c>
      <c r="I1283" s="22">
        <f>LEN(Table10[[#This Row],[Item Name]])</f>
        <v>17</v>
      </c>
      <c r="K1283" s="27">
        <v>108</v>
      </c>
      <c r="L1283" s="30">
        <f>IF(K1282="","",COUNTIF(K$2:K1283,K1283))</f>
        <v>54</v>
      </c>
    </row>
    <row r="1284" spans="6:12" x14ac:dyDescent="0.25">
      <c r="F1284" s="25" t="str">
        <f>Table10[[#This Row],[Item Group]]&amp;RIGHT("000000000"&amp;Table10[[#This Row],[STT]],6)</f>
        <v>108000055</v>
      </c>
      <c r="G1284" t="s">
        <v>2242</v>
      </c>
      <c r="H1284" s="22" t="s">
        <v>213</v>
      </c>
      <c r="I1284" s="22">
        <f>LEN(Table10[[#This Row],[Item Name]])</f>
        <v>17</v>
      </c>
      <c r="K1284" s="27">
        <v>108</v>
      </c>
      <c r="L1284" s="30">
        <f>IF(K1283="","",COUNTIF(K$2:K1284,K1284))</f>
        <v>55</v>
      </c>
    </row>
    <row r="1285" spans="6:12" x14ac:dyDescent="0.25">
      <c r="F1285" s="25" t="str">
        <f>Table10[[#This Row],[Item Group]]&amp;RIGHT("000000000"&amp;Table10[[#This Row],[STT]],6)</f>
        <v>108000056</v>
      </c>
      <c r="G1285" t="s">
        <v>2243</v>
      </c>
      <c r="H1285" s="22" t="s">
        <v>213</v>
      </c>
      <c r="I1285" s="22">
        <f>LEN(Table10[[#This Row],[Item Name]])</f>
        <v>17</v>
      </c>
      <c r="K1285" s="27">
        <v>108</v>
      </c>
      <c r="L1285" s="30">
        <f>IF(K1284="","",COUNTIF(K$2:K1285,K1285))</f>
        <v>56</v>
      </c>
    </row>
    <row r="1286" spans="6:12" x14ac:dyDescent="0.25">
      <c r="F1286" s="25" t="str">
        <f>Table10[[#This Row],[Item Group]]&amp;RIGHT("000000000"&amp;Table10[[#This Row],[STT]],6)</f>
        <v>108000057</v>
      </c>
      <c r="G1286" t="s">
        <v>2244</v>
      </c>
      <c r="H1286" s="22" t="s">
        <v>213</v>
      </c>
      <c r="I1286" s="22">
        <f>LEN(Table10[[#This Row],[Item Name]])</f>
        <v>17</v>
      </c>
      <c r="K1286" s="27">
        <v>108</v>
      </c>
      <c r="L1286" s="30">
        <f>IF(K1285="","",COUNTIF(K$2:K1286,K1286))</f>
        <v>57</v>
      </c>
    </row>
    <row r="1287" spans="6:12" x14ac:dyDescent="0.25">
      <c r="F1287" s="25" t="str">
        <f>Table10[[#This Row],[Item Group]]&amp;RIGHT("000000000"&amp;Table10[[#This Row],[STT]],6)</f>
        <v>108000058</v>
      </c>
      <c r="G1287" t="s">
        <v>2263</v>
      </c>
      <c r="H1287" s="22" t="s">
        <v>213</v>
      </c>
      <c r="I1287" s="22">
        <f>LEN(Table10[[#This Row],[Item Name]])</f>
        <v>15</v>
      </c>
      <c r="K1287" s="27">
        <v>108</v>
      </c>
      <c r="L1287" s="30">
        <f>IF(K1286="","",COUNTIF(K$2:K1287,K1287))</f>
        <v>58</v>
      </c>
    </row>
    <row r="1288" spans="6:12" x14ac:dyDescent="0.25">
      <c r="F1288" s="25" t="str">
        <f>Table10[[#This Row],[Item Group]]&amp;RIGHT("000000000"&amp;Table10[[#This Row],[STT]],6)</f>
        <v>108000059</v>
      </c>
      <c r="G1288" t="s">
        <v>2264</v>
      </c>
      <c r="H1288" s="22" t="s">
        <v>213</v>
      </c>
      <c r="I1288" s="22">
        <f>LEN(Table10[[#This Row],[Item Name]])</f>
        <v>25</v>
      </c>
      <c r="K1288" s="27">
        <v>108</v>
      </c>
      <c r="L1288" s="30">
        <f>IF(K1287="","",COUNTIF(K$2:K1288,K1288))</f>
        <v>59</v>
      </c>
    </row>
    <row r="1289" spans="6:12" x14ac:dyDescent="0.25">
      <c r="F1289" s="25" t="str">
        <f>Table10[[#This Row],[Item Group]]&amp;RIGHT("000000000"&amp;Table10[[#This Row],[STT]],6)</f>
        <v>108000060</v>
      </c>
      <c r="G1289" t="s">
        <v>2265</v>
      </c>
      <c r="H1289" s="22" t="s">
        <v>213</v>
      </c>
      <c r="I1289" s="22">
        <f>LEN(Table10[[#This Row],[Item Name]])</f>
        <v>15</v>
      </c>
      <c r="K1289" s="27">
        <v>108</v>
      </c>
      <c r="L1289" s="30">
        <f>IF(K1288="","",COUNTIF(K$2:K1289,K1289))</f>
        <v>60</v>
      </c>
    </row>
    <row r="1290" spans="6:12" x14ac:dyDescent="0.25">
      <c r="F1290" s="25" t="str">
        <f>Table10[[#This Row],[Item Group]]&amp;RIGHT("000000000"&amp;Table10[[#This Row],[STT]],6)</f>
        <v>108000061</v>
      </c>
      <c r="G1290" t="s">
        <v>2266</v>
      </c>
      <c r="H1290" s="22" t="s">
        <v>213</v>
      </c>
      <c r="I1290" s="22">
        <f>LEN(Table10[[#This Row],[Item Name]])</f>
        <v>16</v>
      </c>
      <c r="K1290" s="27">
        <v>108</v>
      </c>
      <c r="L1290" s="30">
        <f>IF(K1289="","",COUNTIF(K$2:K1290,K1290))</f>
        <v>61</v>
      </c>
    </row>
    <row r="1291" spans="6:12" x14ac:dyDescent="0.25">
      <c r="F1291" s="25" t="str">
        <f>Table10[[#This Row],[Item Group]]&amp;RIGHT("000000000"&amp;Table10[[#This Row],[STT]],6)</f>
        <v>108000062</v>
      </c>
      <c r="G1291" t="s">
        <v>2267</v>
      </c>
      <c r="H1291" s="22" t="s">
        <v>213</v>
      </c>
      <c r="I1291" s="22">
        <f>LEN(Table10[[#This Row],[Item Name]])</f>
        <v>16</v>
      </c>
      <c r="K1291" s="27">
        <v>108</v>
      </c>
      <c r="L1291" s="30">
        <f>IF(K1290="","",COUNTIF(K$2:K1291,K1291))</f>
        <v>62</v>
      </c>
    </row>
    <row r="1292" spans="6:12" x14ac:dyDescent="0.25">
      <c r="F1292" s="25" t="str">
        <f>Table10[[#This Row],[Item Group]]&amp;RIGHT("000000000"&amp;Table10[[#This Row],[STT]],6)</f>
        <v>108000063</v>
      </c>
      <c r="G1292" t="s">
        <v>2268</v>
      </c>
      <c r="H1292" s="22" t="s">
        <v>213</v>
      </c>
      <c r="I1292" s="22">
        <f>LEN(Table10[[#This Row],[Item Name]])</f>
        <v>16</v>
      </c>
      <c r="K1292" s="27">
        <v>108</v>
      </c>
      <c r="L1292" s="30">
        <f>IF(K1291="","",COUNTIF(K$2:K1292,K1292))</f>
        <v>63</v>
      </c>
    </row>
    <row r="1293" spans="6:12" x14ac:dyDescent="0.25">
      <c r="F1293" s="25" t="str">
        <f>Table10[[#This Row],[Item Group]]&amp;RIGHT("000000000"&amp;Table10[[#This Row],[STT]],6)</f>
        <v>108000064</v>
      </c>
      <c r="G1293" t="s">
        <v>2269</v>
      </c>
      <c r="H1293" s="22" t="s">
        <v>213</v>
      </c>
      <c r="I1293" s="22">
        <f>LEN(Table10[[#This Row],[Item Name]])</f>
        <v>16</v>
      </c>
      <c r="K1293" s="27">
        <v>108</v>
      </c>
      <c r="L1293" s="30">
        <f>IF(K1292="","",COUNTIF(K$2:K1293,K1293))</f>
        <v>64</v>
      </c>
    </row>
    <row r="1294" spans="6:12" x14ac:dyDescent="0.25">
      <c r="F1294" s="25" t="str">
        <f>Table10[[#This Row],[Item Group]]&amp;RIGHT("000000000"&amp;Table10[[#This Row],[STT]],6)</f>
        <v>108000065</v>
      </c>
      <c r="G1294" t="s">
        <v>2270</v>
      </c>
      <c r="H1294" s="22" t="s">
        <v>213</v>
      </c>
      <c r="I1294" s="22">
        <f>LEN(Table10[[#This Row],[Item Name]])</f>
        <v>23</v>
      </c>
      <c r="K1294" s="27">
        <v>108</v>
      </c>
      <c r="L1294" s="30">
        <f>IF(K1293="","",COUNTIF(K$2:K1294,K1294))</f>
        <v>65</v>
      </c>
    </row>
    <row r="1295" spans="6:12" x14ac:dyDescent="0.25">
      <c r="F1295" s="25" t="str">
        <f>Table10[[#This Row],[Item Group]]&amp;RIGHT("000000000"&amp;Table10[[#This Row],[STT]],6)</f>
        <v>108000066</v>
      </c>
      <c r="G1295" t="s">
        <v>2271</v>
      </c>
      <c r="H1295" s="22" t="s">
        <v>213</v>
      </c>
      <c r="I1295" s="22">
        <f>LEN(Table10[[#This Row],[Item Name]])</f>
        <v>16</v>
      </c>
      <c r="K1295" s="27">
        <v>108</v>
      </c>
      <c r="L1295" s="30">
        <f>IF(K1294="","",COUNTIF(K$2:K1295,K1295))</f>
        <v>66</v>
      </c>
    </row>
    <row r="1296" spans="6:12" x14ac:dyDescent="0.25">
      <c r="F1296" s="25" t="str">
        <f>Table10[[#This Row],[Item Group]]&amp;RIGHT("000000000"&amp;Table10[[#This Row],[STT]],6)</f>
        <v>108000067</v>
      </c>
      <c r="G1296" t="s">
        <v>2272</v>
      </c>
      <c r="H1296" s="22" t="s">
        <v>213</v>
      </c>
      <c r="I1296" s="22">
        <f>LEN(Table10[[#This Row],[Item Name]])</f>
        <v>14</v>
      </c>
      <c r="K1296" s="27">
        <v>108</v>
      </c>
      <c r="L1296" s="30">
        <f>IF(K1295="","",COUNTIF(K$2:K1296,K1296))</f>
        <v>67</v>
      </c>
    </row>
    <row r="1297" spans="6:12" x14ac:dyDescent="0.25">
      <c r="F1297" s="25" t="str">
        <f>Table10[[#This Row],[Item Group]]&amp;RIGHT("000000000"&amp;Table10[[#This Row],[STT]],6)</f>
        <v>108000068</v>
      </c>
      <c r="G1297" t="s">
        <v>2273</v>
      </c>
      <c r="H1297" s="22" t="s">
        <v>213</v>
      </c>
      <c r="I1297" s="22">
        <f>LEN(Table10[[#This Row],[Item Name]])</f>
        <v>14</v>
      </c>
      <c r="K1297" s="27">
        <v>108</v>
      </c>
      <c r="L1297" s="30">
        <f>IF(K1296="","",COUNTIF(K$2:K1297,K1297))</f>
        <v>68</v>
      </c>
    </row>
    <row r="1298" spans="6:12" x14ac:dyDescent="0.25">
      <c r="F1298" s="25" t="str">
        <f>Table10[[#This Row],[Item Group]]&amp;RIGHT("000000000"&amp;Table10[[#This Row],[STT]],6)</f>
        <v>108000069</v>
      </c>
      <c r="G1298" t="s">
        <v>2274</v>
      </c>
      <c r="H1298" s="22" t="s">
        <v>213</v>
      </c>
      <c r="I1298" s="22">
        <f>LEN(Table10[[#This Row],[Item Name]])</f>
        <v>14</v>
      </c>
      <c r="K1298" s="27">
        <v>108</v>
      </c>
      <c r="L1298" s="30">
        <f>IF(K1297="","",COUNTIF(K$2:K1298,K1298))</f>
        <v>69</v>
      </c>
    </row>
    <row r="1299" spans="6:12" x14ac:dyDescent="0.25">
      <c r="F1299" s="25" t="str">
        <f>Table10[[#This Row],[Item Group]]&amp;RIGHT("000000000"&amp;Table10[[#This Row],[STT]],6)</f>
        <v>108000070</v>
      </c>
      <c r="G1299" t="s">
        <v>2275</v>
      </c>
      <c r="H1299" s="22" t="s">
        <v>213</v>
      </c>
      <c r="I1299" s="22">
        <f>LEN(Table10[[#This Row],[Item Name]])</f>
        <v>15</v>
      </c>
      <c r="K1299" s="27">
        <v>108</v>
      </c>
      <c r="L1299" s="30">
        <f>IF(K1298="","",COUNTIF(K$2:K1299,K1299))</f>
        <v>70</v>
      </c>
    </row>
    <row r="1300" spans="6:12" x14ac:dyDescent="0.25">
      <c r="F1300" s="25" t="str">
        <f>Table10[[#This Row],[Item Group]]&amp;RIGHT("000000000"&amp;Table10[[#This Row],[STT]],6)</f>
        <v>108000071</v>
      </c>
      <c r="G1300" t="s">
        <v>2276</v>
      </c>
      <c r="H1300" s="22" t="s">
        <v>213</v>
      </c>
      <c r="I1300" s="22">
        <f>LEN(Table10[[#This Row],[Item Name]])</f>
        <v>15</v>
      </c>
      <c r="K1300" s="27">
        <v>108</v>
      </c>
      <c r="L1300" s="30">
        <f>IF(K1299="","",COUNTIF(K$2:K1300,K1300))</f>
        <v>71</v>
      </c>
    </row>
    <row r="1301" spans="6:12" x14ac:dyDescent="0.25">
      <c r="F1301" s="25" t="str">
        <f>Table10[[#This Row],[Item Group]]&amp;RIGHT("000000000"&amp;Table10[[#This Row],[STT]],6)</f>
        <v>108000072</v>
      </c>
      <c r="G1301" t="s">
        <v>2277</v>
      </c>
      <c r="H1301" s="22" t="s">
        <v>213</v>
      </c>
      <c r="I1301" s="22">
        <f>LEN(Table10[[#This Row],[Item Name]])</f>
        <v>15</v>
      </c>
      <c r="K1301" s="27">
        <v>108</v>
      </c>
      <c r="L1301" s="30">
        <f>IF(K1300="","",COUNTIF(K$2:K1301,K1301))</f>
        <v>72</v>
      </c>
    </row>
    <row r="1302" spans="6:12" x14ac:dyDescent="0.25">
      <c r="F1302" s="25" t="str">
        <f>Table10[[#This Row],[Item Group]]&amp;RIGHT("000000000"&amp;Table10[[#This Row],[STT]],6)</f>
        <v>108000073</v>
      </c>
      <c r="G1302" t="s">
        <v>2278</v>
      </c>
      <c r="H1302" s="22" t="s">
        <v>213</v>
      </c>
      <c r="I1302" s="22">
        <f>LEN(Table10[[#This Row],[Item Name]])</f>
        <v>15</v>
      </c>
      <c r="K1302" s="27">
        <v>108</v>
      </c>
      <c r="L1302" s="30">
        <f>IF(K1301="","",COUNTIF(K$2:K1302,K1302))</f>
        <v>73</v>
      </c>
    </row>
    <row r="1303" spans="6:12" x14ac:dyDescent="0.25">
      <c r="F1303" s="25" t="str">
        <f>Table10[[#This Row],[Item Group]]&amp;RIGHT("000000000"&amp;Table10[[#This Row],[STT]],6)</f>
        <v>108000074</v>
      </c>
      <c r="G1303" t="s">
        <v>2279</v>
      </c>
      <c r="H1303" s="22" t="s">
        <v>213</v>
      </c>
      <c r="I1303" s="22">
        <f>LEN(Table10[[#This Row],[Item Name]])</f>
        <v>15</v>
      </c>
      <c r="K1303" s="27">
        <v>108</v>
      </c>
      <c r="L1303" s="30">
        <f>IF(K1302="","",COUNTIF(K$2:K1303,K1303))</f>
        <v>74</v>
      </c>
    </row>
    <row r="1304" spans="6:12" x14ac:dyDescent="0.25">
      <c r="F1304" s="25" t="str">
        <f>Table10[[#This Row],[Item Group]]&amp;RIGHT("000000000"&amp;Table10[[#This Row],[STT]],6)</f>
        <v>108000075</v>
      </c>
      <c r="G1304" t="s">
        <v>2280</v>
      </c>
      <c r="H1304" s="22" t="s">
        <v>213</v>
      </c>
      <c r="I1304" s="22">
        <f>LEN(Table10[[#This Row],[Item Name]])</f>
        <v>15</v>
      </c>
      <c r="K1304" s="27">
        <v>108</v>
      </c>
      <c r="L1304" s="30">
        <f>IF(K1303="","",COUNTIF(K$2:K1304,K1304))</f>
        <v>75</v>
      </c>
    </row>
    <row r="1305" spans="6:12" x14ac:dyDescent="0.25">
      <c r="F1305" s="25" t="str">
        <f>Table10[[#This Row],[Item Group]]&amp;RIGHT("000000000"&amp;Table10[[#This Row],[STT]],6)</f>
        <v>108000076</v>
      </c>
      <c r="G1305" t="s">
        <v>2281</v>
      </c>
      <c r="H1305" s="22" t="s">
        <v>213</v>
      </c>
      <c r="I1305" s="22">
        <f>LEN(Table10[[#This Row],[Item Name]])</f>
        <v>15</v>
      </c>
      <c r="K1305" s="27">
        <v>108</v>
      </c>
      <c r="L1305" s="30">
        <f>IF(K1304="","",COUNTIF(K$2:K1305,K1305))</f>
        <v>76</v>
      </c>
    </row>
    <row r="1306" spans="6:12" x14ac:dyDescent="0.25">
      <c r="F1306" s="25" t="str">
        <f>Table10[[#This Row],[Item Group]]&amp;RIGHT("000000000"&amp;Table10[[#This Row],[STT]],6)</f>
        <v>108000077</v>
      </c>
      <c r="G1306" t="s">
        <v>2282</v>
      </c>
      <c r="H1306" s="22" t="s">
        <v>213</v>
      </c>
      <c r="I1306" s="22">
        <f>LEN(Table10[[#This Row],[Item Name]])</f>
        <v>15</v>
      </c>
      <c r="K1306" s="27">
        <v>108</v>
      </c>
      <c r="L1306" s="30">
        <f>IF(K1305="","",COUNTIF(K$2:K1306,K1306))</f>
        <v>77</v>
      </c>
    </row>
    <row r="1307" spans="6:12" x14ac:dyDescent="0.25">
      <c r="F1307" s="25" t="str">
        <f>Table10[[#This Row],[Item Group]]&amp;RIGHT("000000000"&amp;Table10[[#This Row],[STT]],6)</f>
        <v>108000078</v>
      </c>
      <c r="G1307" t="s">
        <v>2283</v>
      </c>
      <c r="H1307" s="22" t="s">
        <v>213</v>
      </c>
      <c r="I1307" s="22">
        <f>LEN(Table10[[#This Row],[Item Name]])</f>
        <v>17</v>
      </c>
      <c r="K1307" s="27">
        <v>108</v>
      </c>
      <c r="L1307" s="30">
        <f>IF(K1306="","",COUNTIF(K$2:K1307,K1307))</f>
        <v>78</v>
      </c>
    </row>
    <row r="1308" spans="6:12" x14ac:dyDescent="0.25">
      <c r="F1308" s="25" t="str">
        <f>Table10[[#This Row],[Item Group]]&amp;RIGHT("000000000"&amp;Table10[[#This Row],[STT]],6)</f>
        <v>108000079</v>
      </c>
      <c r="G1308" t="s">
        <v>2284</v>
      </c>
      <c r="H1308" s="22" t="s">
        <v>213</v>
      </c>
      <c r="I1308" s="22">
        <f>LEN(Table10[[#This Row],[Item Name]])</f>
        <v>17</v>
      </c>
      <c r="K1308" s="27">
        <v>108</v>
      </c>
      <c r="L1308" s="30">
        <f>IF(K1307="","",COUNTIF(K$2:K1308,K1308))</f>
        <v>79</v>
      </c>
    </row>
    <row r="1309" spans="6:12" x14ac:dyDescent="0.25">
      <c r="F1309" s="25" t="str">
        <f>Table10[[#This Row],[Item Group]]&amp;RIGHT("000000000"&amp;Table10[[#This Row],[STT]],6)</f>
        <v>108000080</v>
      </c>
      <c r="G1309" t="s">
        <v>2285</v>
      </c>
      <c r="H1309" s="22" t="s">
        <v>213</v>
      </c>
      <c r="I1309" s="22">
        <f>LEN(Table10[[#This Row],[Item Name]])</f>
        <v>17</v>
      </c>
      <c r="K1309" s="27">
        <v>108</v>
      </c>
      <c r="L1309" s="30">
        <f>IF(K1308="","",COUNTIF(K$2:K1309,K1309))</f>
        <v>80</v>
      </c>
    </row>
    <row r="1310" spans="6:12" x14ac:dyDescent="0.25">
      <c r="F1310" s="25" t="str">
        <f>Table10[[#This Row],[Item Group]]&amp;RIGHT("000000000"&amp;Table10[[#This Row],[STT]],6)</f>
        <v>108000081</v>
      </c>
      <c r="G1310" t="s">
        <v>2286</v>
      </c>
      <c r="H1310" s="22" t="s">
        <v>213</v>
      </c>
      <c r="I1310" s="22">
        <f>LEN(Table10[[#This Row],[Item Name]])</f>
        <v>17</v>
      </c>
      <c r="K1310" s="27">
        <v>108</v>
      </c>
      <c r="L1310" s="30">
        <f>IF(K1309="","",COUNTIF(K$2:K1310,K1310))</f>
        <v>81</v>
      </c>
    </row>
    <row r="1311" spans="6:12" x14ac:dyDescent="0.25">
      <c r="F1311" s="25" t="str">
        <f>Table10[[#This Row],[Item Group]]&amp;RIGHT("000000000"&amp;Table10[[#This Row],[STT]],6)</f>
        <v>108000082</v>
      </c>
      <c r="G1311" t="s">
        <v>2287</v>
      </c>
      <c r="H1311" s="22" t="s">
        <v>91</v>
      </c>
      <c r="I1311" s="22">
        <f>LEN(Table10[[#This Row],[Item Name]])</f>
        <v>10</v>
      </c>
      <c r="K1311" s="27">
        <v>108</v>
      </c>
      <c r="L1311" s="30">
        <f>IF(K1310="","",COUNTIF(K$2:K1311,K1311))</f>
        <v>82</v>
      </c>
    </row>
    <row r="1312" spans="6:12" x14ac:dyDescent="0.25">
      <c r="F1312" s="25" t="str">
        <f>Table10[[#This Row],[Item Group]]&amp;RIGHT("000000000"&amp;Table10[[#This Row],[STT]],6)</f>
        <v>108000083</v>
      </c>
      <c r="G1312" t="s">
        <v>2288</v>
      </c>
      <c r="H1312" s="22" t="s">
        <v>91</v>
      </c>
      <c r="I1312" s="22">
        <f>LEN(Table10[[#This Row],[Item Name]])</f>
        <v>12</v>
      </c>
      <c r="K1312" s="27">
        <v>108</v>
      </c>
      <c r="L1312" s="30">
        <f>IF(K1311="","",COUNTIF(K$2:K1312,K1312))</f>
        <v>83</v>
      </c>
    </row>
    <row r="1313" spans="6:12" x14ac:dyDescent="0.25">
      <c r="F1313" s="25" t="str">
        <f>Table10[[#This Row],[Item Group]]&amp;RIGHT("000000000"&amp;Table10[[#This Row],[STT]],6)</f>
        <v>108000084</v>
      </c>
      <c r="G1313" t="s">
        <v>2289</v>
      </c>
      <c r="H1313" s="22" t="s">
        <v>91</v>
      </c>
      <c r="I1313" s="22">
        <f>LEN(Table10[[#This Row],[Item Name]])</f>
        <v>16</v>
      </c>
      <c r="K1313" s="27">
        <v>108</v>
      </c>
      <c r="L1313" s="30">
        <f>IF(K1312="","",COUNTIF(K$2:K1313,K1313))</f>
        <v>84</v>
      </c>
    </row>
    <row r="1314" spans="6:12" x14ac:dyDescent="0.25">
      <c r="F1314" s="25" t="str">
        <f>Table10[[#This Row],[Item Group]]&amp;RIGHT("000000000"&amp;Table10[[#This Row],[STT]],6)</f>
        <v>108000085</v>
      </c>
      <c r="G1314" t="s">
        <v>2290</v>
      </c>
      <c r="H1314" s="22" t="s">
        <v>91</v>
      </c>
      <c r="I1314" s="22">
        <f>LEN(Table10[[#This Row],[Item Name]])</f>
        <v>16</v>
      </c>
      <c r="K1314" s="27">
        <v>108</v>
      </c>
      <c r="L1314" s="30">
        <f>IF(K1313="","",COUNTIF(K$2:K1314,K1314))</f>
        <v>85</v>
      </c>
    </row>
    <row r="1315" spans="6:12" x14ac:dyDescent="0.25">
      <c r="F1315" s="25" t="str">
        <f>Table10[[#This Row],[Item Group]]&amp;RIGHT("000000000"&amp;Table10[[#This Row],[STT]],6)</f>
        <v>108000086</v>
      </c>
      <c r="G1315" t="s">
        <v>2291</v>
      </c>
      <c r="H1315" s="22" t="s">
        <v>91</v>
      </c>
      <c r="I1315" s="22">
        <f>LEN(Table10[[#This Row],[Item Name]])</f>
        <v>16</v>
      </c>
      <c r="K1315" s="27">
        <v>108</v>
      </c>
      <c r="L1315" s="30">
        <f>IF(K1314="","",COUNTIF(K$2:K1315,K1315))</f>
        <v>86</v>
      </c>
    </row>
    <row r="1316" spans="6:12" x14ac:dyDescent="0.25">
      <c r="F1316" s="25" t="str">
        <f>Table10[[#This Row],[Item Group]]&amp;RIGHT("000000000"&amp;Table10[[#This Row],[STT]],6)</f>
        <v>108000087</v>
      </c>
      <c r="G1316" t="s">
        <v>2292</v>
      </c>
      <c r="H1316" s="22" t="s">
        <v>91</v>
      </c>
      <c r="I1316" s="22">
        <f>LEN(Table10[[#This Row],[Item Name]])</f>
        <v>16</v>
      </c>
      <c r="K1316" s="27">
        <v>108</v>
      </c>
      <c r="L1316" s="30">
        <f>IF(K1315="","",COUNTIF(K$2:K1316,K1316))</f>
        <v>87</v>
      </c>
    </row>
    <row r="1317" spans="6:12" x14ac:dyDescent="0.25">
      <c r="F1317" s="25" t="str">
        <f>Table10[[#This Row],[Item Group]]&amp;RIGHT("000000000"&amp;Table10[[#This Row],[STT]],6)</f>
        <v>108000088</v>
      </c>
      <c r="G1317" t="s">
        <v>2293</v>
      </c>
      <c r="H1317" s="22" t="s">
        <v>91</v>
      </c>
      <c r="I1317" s="22">
        <f>LEN(Table10[[#This Row],[Item Name]])</f>
        <v>16</v>
      </c>
      <c r="K1317" s="27">
        <v>108</v>
      </c>
      <c r="L1317" s="30">
        <f>IF(K1316="","",COUNTIF(K$2:K1317,K1317))</f>
        <v>88</v>
      </c>
    </row>
    <row r="1318" spans="6:12" x14ac:dyDescent="0.25">
      <c r="F1318" s="25" t="str">
        <f>Table10[[#This Row],[Item Group]]&amp;RIGHT("000000000"&amp;Table10[[#This Row],[STT]],6)</f>
        <v>108000089</v>
      </c>
      <c r="G1318" t="s">
        <v>2294</v>
      </c>
      <c r="H1318" s="22" t="s">
        <v>91</v>
      </c>
      <c r="I1318" s="22">
        <f>LEN(Table10[[#This Row],[Item Name]])</f>
        <v>16</v>
      </c>
      <c r="K1318" s="27">
        <v>108</v>
      </c>
      <c r="L1318" s="30">
        <f>IF(K1317="","",COUNTIF(K$2:K1318,K1318))</f>
        <v>89</v>
      </c>
    </row>
    <row r="1319" spans="6:12" x14ac:dyDescent="0.25">
      <c r="F1319" s="25" t="str">
        <f>Table10[[#This Row],[Item Group]]&amp;RIGHT("000000000"&amp;Table10[[#This Row],[STT]],6)</f>
        <v>108000090</v>
      </c>
      <c r="G1319" t="s">
        <v>2295</v>
      </c>
      <c r="H1319" s="22" t="s">
        <v>101</v>
      </c>
      <c r="I1319" s="22">
        <f>LEN(Table10[[#This Row],[Item Name]])</f>
        <v>35</v>
      </c>
      <c r="K1319" s="27">
        <v>108</v>
      </c>
      <c r="L1319" s="30">
        <f>IF(K1318="","",COUNTIF(K$2:K1319,K1319))</f>
        <v>90</v>
      </c>
    </row>
    <row r="1320" spans="6:12" x14ac:dyDescent="0.25">
      <c r="F1320" s="25" t="str">
        <f>Table10[[#This Row],[Item Group]]&amp;RIGHT("000000000"&amp;Table10[[#This Row],[STT]],6)</f>
        <v>108000091</v>
      </c>
      <c r="G1320" t="s">
        <v>2296</v>
      </c>
      <c r="H1320" s="22" t="s">
        <v>101</v>
      </c>
      <c r="I1320" s="22">
        <f>LEN(Table10[[#This Row],[Item Name]])</f>
        <v>30</v>
      </c>
      <c r="K1320" s="27">
        <v>108</v>
      </c>
      <c r="L1320" s="30">
        <f>IF(K1319="","",COUNTIF(K$2:K1320,K1320))</f>
        <v>91</v>
      </c>
    </row>
    <row r="1321" spans="6:12" x14ac:dyDescent="0.25">
      <c r="F1321" s="25" t="str">
        <f>Table10[[#This Row],[Item Group]]&amp;RIGHT("000000000"&amp;Table10[[#This Row],[STT]],6)</f>
        <v>108000092</v>
      </c>
      <c r="G1321" t="s">
        <v>2297</v>
      </c>
      <c r="H1321" s="22" t="s">
        <v>234</v>
      </c>
      <c r="I1321" s="22">
        <f>LEN(Table10[[#This Row],[Item Name]])</f>
        <v>15</v>
      </c>
      <c r="K1321" s="27">
        <v>108</v>
      </c>
      <c r="L1321" s="30">
        <f>IF(K1320="","",COUNTIF(K$2:K1321,K1321))</f>
        <v>92</v>
      </c>
    </row>
    <row r="1322" spans="6:12" x14ac:dyDescent="0.25">
      <c r="F1322" s="25" t="str">
        <f>Table10[[#This Row],[Item Group]]&amp;RIGHT("000000000"&amp;Table10[[#This Row],[STT]],6)</f>
        <v>108000093</v>
      </c>
      <c r="G1322" t="s">
        <v>2298</v>
      </c>
      <c r="H1322" s="22" t="s">
        <v>91</v>
      </c>
      <c r="I1322" s="22">
        <f>LEN(Table10[[#This Row],[Item Name]])</f>
        <v>26</v>
      </c>
      <c r="K1322" s="27">
        <v>108</v>
      </c>
      <c r="L1322" s="30">
        <f>IF(K1321="","",COUNTIF(K$2:K1322,K1322))</f>
        <v>93</v>
      </c>
    </row>
    <row r="1323" spans="6:12" x14ac:dyDescent="0.25">
      <c r="F1323" s="25" t="str">
        <f>Table10[[#This Row],[Item Group]]&amp;RIGHT("000000000"&amp;Table10[[#This Row],[STT]],6)</f>
        <v>108000094</v>
      </c>
      <c r="G1323" t="s">
        <v>2299</v>
      </c>
      <c r="H1323" s="22" t="s">
        <v>91</v>
      </c>
      <c r="I1323" s="22">
        <f>LEN(Table10[[#This Row],[Item Name]])</f>
        <v>26</v>
      </c>
      <c r="K1323" s="27">
        <v>108</v>
      </c>
      <c r="L1323" s="30">
        <f>IF(K1322="","",COUNTIF(K$2:K1323,K1323))</f>
        <v>94</v>
      </c>
    </row>
    <row r="1324" spans="6:12" x14ac:dyDescent="0.25">
      <c r="F1324" s="25" t="str">
        <f>Table10[[#This Row],[Item Group]]&amp;RIGHT("000000000"&amp;Table10[[#This Row],[STT]],6)</f>
        <v>108000095</v>
      </c>
      <c r="G1324" t="s">
        <v>2300</v>
      </c>
      <c r="H1324" s="22" t="s">
        <v>91</v>
      </c>
      <c r="I1324" s="22">
        <f>LEN(Table10[[#This Row],[Item Name]])</f>
        <v>26</v>
      </c>
      <c r="K1324" s="27">
        <v>108</v>
      </c>
      <c r="L1324" s="30">
        <f>IF(K1323="","",COUNTIF(K$2:K1324,K1324))</f>
        <v>95</v>
      </c>
    </row>
    <row r="1325" spans="6:12" x14ac:dyDescent="0.25">
      <c r="F1325" s="25" t="str">
        <f>Table10[[#This Row],[Item Group]]&amp;RIGHT("000000000"&amp;Table10[[#This Row],[STT]],6)</f>
        <v>108000096</v>
      </c>
      <c r="G1325" t="s">
        <v>2301</v>
      </c>
      <c r="H1325" s="22" t="s">
        <v>91</v>
      </c>
      <c r="I1325" s="22">
        <f>LEN(Table10[[#This Row],[Item Name]])</f>
        <v>26</v>
      </c>
      <c r="K1325" s="27">
        <v>108</v>
      </c>
      <c r="L1325" s="30">
        <f>IF(K1324="","",COUNTIF(K$2:K1325,K1325))</f>
        <v>96</v>
      </c>
    </row>
    <row r="1326" spans="6:12" x14ac:dyDescent="0.25">
      <c r="F1326" s="25" t="str">
        <f>Table10[[#This Row],[Item Group]]&amp;RIGHT("000000000"&amp;Table10[[#This Row],[STT]],6)</f>
        <v>108000097</v>
      </c>
      <c r="G1326" t="s">
        <v>2302</v>
      </c>
      <c r="H1326" s="22" t="s">
        <v>91</v>
      </c>
      <c r="I1326" s="22">
        <f>LEN(Table10[[#This Row],[Item Name]])</f>
        <v>26</v>
      </c>
      <c r="K1326" s="27">
        <v>108</v>
      </c>
      <c r="L1326" s="30">
        <f>IF(K1325="","",COUNTIF(K$2:K1326,K1326))</f>
        <v>97</v>
      </c>
    </row>
    <row r="1327" spans="6:12" x14ac:dyDescent="0.25">
      <c r="F1327" s="25" t="str">
        <f>Table10[[#This Row],[Item Group]]&amp;RIGHT("000000000"&amp;Table10[[#This Row],[STT]],6)</f>
        <v>108000098</v>
      </c>
      <c r="G1327" t="s">
        <v>2303</v>
      </c>
      <c r="H1327" s="22" t="s">
        <v>91</v>
      </c>
      <c r="I1327" s="22">
        <f>LEN(Table10[[#This Row],[Item Name]])</f>
        <v>20</v>
      </c>
      <c r="K1327" s="27">
        <v>108</v>
      </c>
      <c r="L1327" s="30">
        <f>IF(K1326="","",COUNTIF(K$2:K1327,K1327))</f>
        <v>98</v>
      </c>
    </row>
    <row r="1328" spans="6:12" x14ac:dyDescent="0.25">
      <c r="F1328" s="25" t="str">
        <f>Table10[[#This Row],[Item Group]]&amp;RIGHT("000000000"&amp;Table10[[#This Row],[STT]],6)</f>
        <v>108000099</v>
      </c>
      <c r="G1328" t="s">
        <v>2304</v>
      </c>
      <c r="H1328" s="22" t="s">
        <v>101</v>
      </c>
      <c r="I1328" s="22">
        <f>LEN(Table10[[#This Row],[Item Name]])</f>
        <v>33</v>
      </c>
      <c r="K1328" s="27">
        <v>108</v>
      </c>
      <c r="L1328" s="30">
        <f>IF(K1327="","",COUNTIF(K$2:K1328,K1328))</f>
        <v>99</v>
      </c>
    </row>
    <row r="1329" spans="1:12" x14ac:dyDescent="0.25">
      <c r="F1329" s="25" t="str">
        <f>Table10[[#This Row],[Item Group]]&amp;RIGHT("000000000"&amp;Table10[[#This Row],[STT]],6)</f>
        <v>108000100</v>
      </c>
      <c r="G1329" t="s">
        <v>2305</v>
      </c>
      <c r="H1329" s="22" t="s">
        <v>101</v>
      </c>
      <c r="I1329" s="22">
        <f>LEN(Table10[[#This Row],[Item Name]])</f>
        <v>33</v>
      </c>
      <c r="K1329" s="27">
        <v>108</v>
      </c>
      <c r="L1329" s="30">
        <f>IF(K1328="","",COUNTIF(K$2:K1329,K1329))</f>
        <v>100</v>
      </c>
    </row>
    <row r="1330" spans="1:12" x14ac:dyDescent="0.25">
      <c r="A1330" s="21">
        <v>44536</v>
      </c>
      <c r="B1330" s="22" t="s">
        <v>444</v>
      </c>
      <c r="C1330" s="22" t="s">
        <v>2307</v>
      </c>
      <c r="D1330" s="22" t="s">
        <v>382</v>
      </c>
      <c r="E1330" s="22" t="s">
        <v>443</v>
      </c>
      <c r="F1330" s="25" t="str">
        <f>Table10[[#This Row],[Item Group]]&amp;RIGHT("000000000"&amp;Table10[[#This Row],[STT]],6)</f>
        <v>102000032</v>
      </c>
      <c r="G1330" t="s">
        <v>2306</v>
      </c>
      <c r="H1330" s="22" t="s">
        <v>101</v>
      </c>
      <c r="I1330" s="22">
        <f>LEN(Table10[[#This Row],[Item Name]])</f>
        <v>49</v>
      </c>
      <c r="K1330" s="27">
        <v>102</v>
      </c>
      <c r="L1330" s="30">
        <f>IF(K1329="","",COUNTIF(K$2:K1330,K1330))</f>
        <v>32</v>
      </c>
    </row>
    <row r="1331" spans="1:12" x14ac:dyDescent="0.25">
      <c r="A1331" s="21">
        <v>44536</v>
      </c>
      <c r="B1331" s="22" t="s">
        <v>67</v>
      </c>
      <c r="C1331" s="22" t="s">
        <v>989</v>
      </c>
      <c r="D1331" s="22" t="s">
        <v>382</v>
      </c>
      <c r="E1331" s="22" t="s">
        <v>443</v>
      </c>
      <c r="F1331" s="25" t="str">
        <f>Table10[[#This Row],[Item Group]]&amp;RIGHT("000000000"&amp;Table10[[#This Row],[STT]],6)</f>
        <v>104000007</v>
      </c>
      <c r="G1331" t="s">
        <v>2308</v>
      </c>
      <c r="H1331" s="22" t="s">
        <v>222</v>
      </c>
      <c r="I1331" s="22">
        <v>26</v>
      </c>
      <c r="J1331" s="22" t="s">
        <v>2309</v>
      </c>
      <c r="K1331" s="27">
        <v>104</v>
      </c>
      <c r="L1331" s="30">
        <f>IF(K1330="","",COUNTIF(K$2:K1331,K1331))</f>
        <v>7</v>
      </c>
    </row>
    <row r="1332" spans="1:12" x14ac:dyDescent="0.25">
      <c r="A1332" s="21">
        <v>44536</v>
      </c>
      <c r="B1332" s="22" t="s">
        <v>67</v>
      </c>
      <c r="C1332" s="22" t="s">
        <v>989</v>
      </c>
      <c r="D1332" s="22" t="s">
        <v>382</v>
      </c>
      <c r="E1332" s="22" t="s">
        <v>443</v>
      </c>
      <c r="F1332" s="25" t="str">
        <f>Table10[[#This Row],[Item Group]]&amp;RIGHT("000000000"&amp;Table10[[#This Row],[STT]],6)</f>
        <v>104000008</v>
      </c>
      <c r="G1332" t="s">
        <v>2310</v>
      </c>
      <c r="H1332" s="22" t="s">
        <v>222</v>
      </c>
      <c r="I1332" s="22">
        <v>27</v>
      </c>
      <c r="J1332" s="22" t="s">
        <v>2309</v>
      </c>
      <c r="K1332" s="27">
        <v>104</v>
      </c>
      <c r="L1332" s="30">
        <f>IF(K1331="","",COUNTIF(K$2:K1332,K1332))</f>
        <v>8</v>
      </c>
    </row>
    <row r="1333" spans="1:12" x14ac:dyDescent="0.25">
      <c r="A1333" s="21">
        <v>44538</v>
      </c>
      <c r="B1333" s="22" t="s">
        <v>444</v>
      </c>
      <c r="C1333" s="22" t="s">
        <v>2311</v>
      </c>
      <c r="D1333" s="22" t="s">
        <v>454</v>
      </c>
      <c r="E1333" s="22" t="s">
        <v>443</v>
      </c>
      <c r="F1333" s="25" t="str">
        <f>Table10[[#This Row],[Item Group]]&amp;RIGHT("000000000"&amp;Table10[[#This Row],[STT]],6)</f>
        <v>106000080</v>
      </c>
      <c r="G1333" t="s">
        <v>2312</v>
      </c>
      <c r="H1333" s="22" t="s">
        <v>101</v>
      </c>
      <c r="I1333" s="22">
        <v>20</v>
      </c>
      <c r="K1333" s="27">
        <v>106</v>
      </c>
      <c r="L1333" s="30">
        <f>IF(K1332="","",COUNTIF(K$2:K1333,K1333))</f>
        <v>80</v>
      </c>
    </row>
    <row r="1334" spans="1:12" x14ac:dyDescent="0.25">
      <c r="A1334" s="21">
        <v>44538</v>
      </c>
      <c r="B1334" s="22" t="s">
        <v>444</v>
      </c>
      <c r="C1334" s="22" t="s">
        <v>2311</v>
      </c>
      <c r="D1334" s="22" t="s">
        <v>454</v>
      </c>
      <c r="E1334" s="22" t="s">
        <v>443</v>
      </c>
      <c r="F1334" s="25" t="str">
        <f>Table10[[#This Row],[Item Group]]&amp;RIGHT("000000000"&amp;Table10[[#This Row],[STT]],6)</f>
        <v>105000128</v>
      </c>
      <c r="G1334" t="s">
        <v>2313</v>
      </c>
      <c r="H1334" s="22" t="s">
        <v>201</v>
      </c>
      <c r="I1334" s="22">
        <v>41</v>
      </c>
      <c r="K1334" s="27">
        <v>105</v>
      </c>
      <c r="L1334" s="30">
        <f>IF(K1333="","",COUNTIF(K$2:K1334,K1334))</f>
        <v>128</v>
      </c>
    </row>
    <row r="1335" spans="1:12" x14ac:dyDescent="0.25">
      <c r="A1335" s="21">
        <v>44538</v>
      </c>
      <c r="B1335" s="22" t="s">
        <v>444</v>
      </c>
      <c r="C1335" s="22" t="s">
        <v>2311</v>
      </c>
      <c r="D1335" s="22" t="s">
        <v>454</v>
      </c>
      <c r="E1335" s="22" t="s">
        <v>443</v>
      </c>
      <c r="F1335" s="25" t="str">
        <f>Table10[[#This Row],[Item Group]]&amp;RIGHT("000000000"&amp;Table10[[#This Row],[STT]],6)</f>
        <v>105000129</v>
      </c>
      <c r="G1335" t="s">
        <v>2314</v>
      </c>
      <c r="H1335" s="22" t="s">
        <v>201</v>
      </c>
      <c r="I1335" s="22">
        <v>47</v>
      </c>
      <c r="K1335" s="27">
        <v>105</v>
      </c>
      <c r="L1335" s="30">
        <f>IF(K1334="","",COUNTIF(K$2:K1335,K1335))</f>
        <v>129</v>
      </c>
    </row>
    <row r="1336" spans="1:12" x14ac:dyDescent="0.25">
      <c r="A1336" s="21">
        <v>44538</v>
      </c>
      <c r="B1336" s="22" t="s">
        <v>444</v>
      </c>
      <c r="C1336" s="22" t="s">
        <v>2311</v>
      </c>
      <c r="D1336" s="22" t="s">
        <v>454</v>
      </c>
      <c r="E1336" s="22" t="s">
        <v>443</v>
      </c>
      <c r="F1336" s="25" t="str">
        <f>Table10[[#This Row],[Item Group]]&amp;RIGHT("000000000"&amp;Table10[[#This Row],[STT]],6)</f>
        <v>105000130</v>
      </c>
      <c r="G1336" t="s">
        <v>2315</v>
      </c>
      <c r="H1336" s="22" t="s">
        <v>201</v>
      </c>
      <c r="I1336" s="22">
        <v>42</v>
      </c>
      <c r="K1336" s="27">
        <v>105</v>
      </c>
      <c r="L1336" s="30">
        <f>IF(K1335="","",COUNTIF(K$2:K1336,K1336))</f>
        <v>130</v>
      </c>
    </row>
    <row r="1337" spans="1:12" x14ac:dyDescent="0.25">
      <c r="A1337" s="21">
        <v>44538</v>
      </c>
      <c r="B1337" s="22" t="s">
        <v>444</v>
      </c>
      <c r="C1337" s="22" t="s">
        <v>2311</v>
      </c>
      <c r="D1337" s="22" t="s">
        <v>454</v>
      </c>
      <c r="E1337" s="22" t="s">
        <v>443</v>
      </c>
      <c r="F1337" s="25" t="str">
        <f>Table10[[#This Row],[Item Group]]&amp;RIGHT("000000000"&amp;Table10[[#This Row],[STT]],6)</f>
        <v>106000081</v>
      </c>
      <c r="G1337" t="s">
        <v>2316</v>
      </c>
      <c r="H1337" s="22" t="s">
        <v>201</v>
      </c>
      <c r="I1337" s="22">
        <v>33</v>
      </c>
      <c r="K1337" s="27">
        <v>106</v>
      </c>
      <c r="L1337" s="30">
        <f>IF(K1336="","",COUNTIF(K$2:K1337,K1337))</f>
        <v>81</v>
      </c>
    </row>
    <row r="1338" spans="1:12" x14ac:dyDescent="0.25">
      <c r="A1338" s="21">
        <v>44538</v>
      </c>
      <c r="B1338" s="22" t="s">
        <v>444</v>
      </c>
      <c r="C1338" s="22" t="s">
        <v>2311</v>
      </c>
      <c r="D1338" s="22" t="s">
        <v>454</v>
      </c>
      <c r="E1338" s="22" t="s">
        <v>443</v>
      </c>
      <c r="F1338" s="25" t="str">
        <f>Table10[[#This Row],[Item Group]]&amp;RIGHT("000000000"&amp;Table10[[#This Row],[STT]],6)</f>
        <v>106000082</v>
      </c>
      <c r="G1338" t="s">
        <v>2317</v>
      </c>
      <c r="H1338" s="22" t="s">
        <v>101</v>
      </c>
      <c r="I1338" s="22">
        <v>27</v>
      </c>
      <c r="K1338" s="27">
        <v>106</v>
      </c>
      <c r="L1338" s="30">
        <f>IF(K1337="","",COUNTIF(K$2:K1338,K1338))</f>
        <v>82</v>
      </c>
    </row>
    <row r="1339" spans="1:12" x14ac:dyDescent="0.25">
      <c r="A1339" s="21">
        <v>44538</v>
      </c>
      <c r="B1339" s="22" t="s">
        <v>444</v>
      </c>
      <c r="C1339" s="22" t="s">
        <v>2311</v>
      </c>
      <c r="D1339" s="22" t="s">
        <v>454</v>
      </c>
      <c r="E1339" s="22" t="s">
        <v>443</v>
      </c>
      <c r="F1339" s="25" t="str">
        <f>Table10[[#This Row],[Item Group]]&amp;RIGHT("000000000"&amp;Table10[[#This Row],[STT]],6)</f>
        <v>106000083</v>
      </c>
      <c r="G1339" t="s">
        <v>2318</v>
      </c>
      <c r="H1339" s="22" t="s">
        <v>101</v>
      </c>
      <c r="I1339" s="22">
        <v>29</v>
      </c>
      <c r="K1339" s="27">
        <v>106</v>
      </c>
      <c r="L1339" s="30">
        <f>IF(K1338="","",COUNTIF(K$2:K1339,K1339))</f>
        <v>83</v>
      </c>
    </row>
    <row r="1340" spans="1:12" x14ac:dyDescent="0.25">
      <c r="A1340" s="21">
        <v>44538</v>
      </c>
      <c r="B1340" s="22" t="s">
        <v>444</v>
      </c>
      <c r="C1340" s="22" t="s">
        <v>2311</v>
      </c>
      <c r="D1340" s="22" t="s">
        <v>454</v>
      </c>
      <c r="E1340" s="22" t="s">
        <v>443</v>
      </c>
      <c r="F1340" s="25" t="str">
        <f>Table10[[#This Row],[Item Group]]&amp;RIGHT("000000000"&amp;Table10[[#This Row],[STT]],6)</f>
        <v>106000084</v>
      </c>
      <c r="G1340" t="s">
        <v>2319</v>
      </c>
      <c r="H1340" s="22" t="s">
        <v>101</v>
      </c>
      <c r="I1340" s="22">
        <v>29</v>
      </c>
      <c r="K1340" s="27">
        <v>106</v>
      </c>
      <c r="L1340" s="30">
        <f>IF(K1339="","",COUNTIF(K$2:K1340,K1340))</f>
        <v>84</v>
      </c>
    </row>
    <row r="1341" spans="1:12" x14ac:dyDescent="0.25">
      <c r="A1341" s="21">
        <v>44539</v>
      </c>
      <c r="B1341" s="22" t="s">
        <v>444</v>
      </c>
      <c r="C1341" s="22" t="s">
        <v>445</v>
      </c>
      <c r="D1341" s="22" t="s">
        <v>2320</v>
      </c>
      <c r="E1341" s="22" t="s">
        <v>2321</v>
      </c>
      <c r="F1341" s="25" t="str">
        <f>Table10[[#This Row],[Item Group]]&amp;RIGHT("000000000"&amp;Table10[[#This Row],[STT]],6)</f>
        <v>105000131</v>
      </c>
      <c r="G1341" t="s">
        <v>2322</v>
      </c>
      <c r="H1341" s="22" t="s">
        <v>101</v>
      </c>
      <c r="I1341" s="22">
        <v>20</v>
      </c>
      <c r="K1341" s="27">
        <v>105</v>
      </c>
      <c r="L1341" s="30">
        <f>IF(K1340="","",COUNTIF(K$2:K1341,K1341))</f>
        <v>131</v>
      </c>
    </row>
    <row r="1342" spans="1:12" x14ac:dyDescent="0.25">
      <c r="A1342" s="21">
        <v>44541</v>
      </c>
      <c r="B1342" s="22" t="s">
        <v>444</v>
      </c>
      <c r="C1342" s="22" t="s">
        <v>2311</v>
      </c>
      <c r="D1342" s="22" t="s">
        <v>454</v>
      </c>
      <c r="E1342" s="22" t="s">
        <v>443</v>
      </c>
      <c r="F1342" s="25" t="str">
        <f>Table10[[#This Row],[Item Group]]&amp;RIGHT("000000000"&amp;Table10[[#This Row],[STT]],6)</f>
        <v>106000085</v>
      </c>
      <c r="G1342" t="s">
        <v>2323</v>
      </c>
      <c r="H1342" s="22" t="s">
        <v>101</v>
      </c>
      <c r="I1342" s="22">
        <v>26</v>
      </c>
      <c r="K1342" s="27">
        <v>106</v>
      </c>
      <c r="L1342" s="30">
        <f>IF(K1341="","",COUNTIF(K$2:K1342,K1342))</f>
        <v>85</v>
      </c>
    </row>
    <row r="1343" spans="1:12" x14ac:dyDescent="0.25">
      <c r="A1343" s="21">
        <v>44543</v>
      </c>
      <c r="B1343" s="22" t="s">
        <v>444</v>
      </c>
      <c r="C1343" s="22" t="s">
        <v>2311</v>
      </c>
      <c r="D1343" s="22" t="s">
        <v>454</v>
      </c>
      <c r="E1343" s="22" t="s">
        <v>443</v>
      </c>
      <c r="F1343" s="25" t="str">
        <f>Table10[[#This Row],[Item Group]]&amp;RIGHT("000000000"&amp;Table10[[#This Row],[STT]],6)</f>
        <v>106000086</v>
      </c>
      <c r="G1343" t="s">
        <v>2324</v>
      </c>
      <c r="H1343" s="22" t="s">
        <v>201</v>
      </c>
      <c r="I1343" s="22">
        <v>24</v>
      </c>
      <c r="K1343" s="27">
        <v>106</v>
      </c>
      <c r="L1343" s="30">
        <f>IF(K1342="","",COUNTIF(K$2:K1343,K1343))</f>
        <v>86</v>
      </c>
    </row>
    <row r="1344" spans="1:12" x14ac:dyDescent="0.25">
      <c r="A1344" s="21">
        <v>44543</v>
      </c>
      <c r="B1344" s="22" t="s">
        <v>444</v>
      </c>
      <c r="C1344" s="22" t="s">
        <v>2311</v>
      </c>
      <c r="D1344" s="22" t="s">
        <v>454</v>
      </c>
      <c r="E1344" s="22" t="s">
        <v>443</v>
      </c>
      <c r="F1344" s="25" t="str">
        <f>Table10[[#This Row],[Item Group]]&amp;RIGHT("000000000"&amp;Table10[[#This Row],[STT]],6)</f>
        <v>106000087</v>
      </c>
      <c r="G1344" t="s">
        <v>2325</v>
      </c>
      <c r="H1344" s="22" t="s">
        <v>101</v>
      </c>
      <c r="I1344" s="22">
        <v>33</v>
      </c>
      <c r="K1344" s="27">
        <v>106</v>
      </c>
      <c r="L1344" s="30">
        <f>IF(K1343="","",COUNTIF(K$2:K1344,K1344))</f>
        <v>87</v>
      </c>
    </row>
    <row r="1345" spans="1:12" x14ac:dyDescent="0.25">
      <c r="A1345" s="21">
        <v>44543</v>
      </c>
      <c r="B1345" s="22" t="s">
        <v>444</v>
      </c>
      <c r="C1345" s="22" t="s">
        <v>2311</v>
      </c>
      <c r="D1345" s="22" t="s">
        <v>454</v>
      </c>
      <c r="E1345" s="22" t="s">
        <v>443</v>
      </c>
      <c r="F1345" s="25" t="str">
        <f>Table10[[#This Row],[Item Group]]&amp;RIGHT("000000000"&amp;Table10[[#This Row],[STT]],6)</f>
        <v>106000088</v>
      </c>
      <c r="G1345" t="s">
        <v>2326</v>
      </c>
      <c r="H1345" s="22" t="s">
        <v>101</v>
      </c>
      <c r="I1345" s="22">
        <v>31</v>
      </c>
      <c r="K1345" s="27">
        <v>106</v>
      </c>
      <c r="L1345" s="30">
        <f>IF(K1344="","",COUNTIF(K$2:K1345,K1345))</f>
        <v>88</v>
      </c>
    </row>
    <row r="1346" spans="1:12" x14ac:dyDescent="0.25">
      <c r="A1346" s="21">
        <v>44543</v>
      </c>
      <c r="B1346" s="22" t="s">
        <v>444</v>
      </c>
      <c r="C1346" s="22" t="s">
        <v>2311</v>
      </c>
      <c r="D1346" s="22" t="s">
        <v>454</v>
      </c>
      <c r="E1346" s="22" t="s">
        <v>443</v>
      </c>
      <c r="F1346" s="25" t="str">
        <f>Table10[[#This Row],[Item Group]]&amp;RIGHT("000000000"&amp;Table10[[#This Row],[STT]],6)</f>
        <v>106000089</v>
      </c>
      <c r="G1346" t="s">
        <v>2327</v>
      </c>
      <c r="H1346" s="22" t="s">
        <v>101</v>
      </c>
      <c r="I1346" s="22">
        <v>33</v>
      </c>
      <c r="K1346" s="27">
        <v>106</v>
      </c>
      <c r="L1346" s="30">
        <f>IF(K1345="","",COUNTIF(K$2:K1346,K1346))</f>
        <v>89</v>
      </c>
    </row>
    <row r="1347" spans="1:12" x14ac:dyDescent="0.25">
      <c r="A1347" s="21">
        <v>44543</v>
      </c>
      <c r="B1347" s="22" t="s">
        <v>444</v>
      </c>
      <c r="C1347" s="22" t="s">
        <v>937</v>
      </c>
      <c r="D1347" s="22" t="s">
        <v>382</v>
      </c>
      <c r="E1347" s="22" t="s">
        <v>443</v>
      </c>
      <c r="F1347" s="25" t="str">
        <f>Table10[[#This Row],[Item Group]]&amp;RIGHT("000000000"&amp;Table10[[#This Row],[STT]],6)</f>
        <v>302000156</v>
      </c>
      <c r="G1347" t="s">
        <v>2328</v>
      </c>
      <c r="H1347" s="22" t="s">
        <v>26</v>
      </c>
      <c r="I1347" s="22">
        <v>37</v>
      </c>
      <c r="K1347" s="27">
        <v>302</v>
      </c>
      <c r="L1347" s="30">
        <f>IF(K1346="","",COUNTIF(K$2:K1347,K1347))</f>
        <v>156</v>
      </c>
    </row>
    <row r="1348" spans="1:12" x14ac:dyDescent="0.25">
      <c r="A1348" s="21">
        <v>44543</v>
      </c>
      <c r="B1348" s="22" t="s">
        <v>444</v>
      </c>
      <c r="C1348" s="22" t="s">
        <v>937</v>
      </c>
      <c r="D1348" s="22" t="s">
        <v>382</v>
      </c>
      <c r="E1348" s="22" t="s">
        <v>443</v>
      </c>
      <c r="F1348" s="25" t="str">
        <f>Table10[[#This Row],[Item Group]]&amp;RIGHT("000000000"&amp;Table10[[#This Row],[STT]],6)</f>
        <v>301000003</v>
      </c>
      <c r="G1348" t="s">
        <v>2329</v>
      </c>
      <c r="H1348" s="22" t="s">
        <v>26</v>
      </c>
      <c r="I1348" s="22">
        <v>47</v>
      </c>
      <c r="K1348" s="27">
        <v>301</v>
      </c>
      <c r="L1348" s="30">
        <f>IF(K1347="","",COUNTIF(K$2:K1348,K1348))</f>
        <v>3</v>
      </c>
    </row>
    <row r="1349" spans="1:12" x14ac:dyDescent="0.25">
      <c r="A1349" s="21">
        <v>44544</v>
      </c>
      <c r="B1349" s="22" t="s">
        <v>444</v>
      </c>
      <c r="C1349" s="22" t="s">
        <v>2311</v>
      </c>
      <c r="D1349" s="22" t="s">
        <v>454</v>
      </c>
      <c r="E1349" s="22" t="s">
        <v>443</v>
      </c>
      <c r="F1349" s="25" t="str">
        <f>Table10[[#This Row],[Item Group]]&amp;RIGHT("000000000"&amp;Table10[[#This Row],[STT]],6)</f>
        <v>105000132</v>
      </c>
      <c r="G1349" t="s">
        <v>2330</v>
      </c>
      <c r="H1349" s="22" t="s">
        <v>201</v>
      </c>
      <c r="I1349" s="22">
        <v>40</v>
      </c>
      <c r="K1349" s="27">
        <v>105</v>
      </c>
      <c r="L1349" s="30">
        <f>IF(K1348="","",COUNTIF(K$2:K1349,K1349))</f>
        <v>132</v>
      </c>
    </row>
    <row r="1350" spans="1:12" x14ac:dyDescent="0.25">
      <c r="A1350" s="50">
        <v>44546</v>
      </c>
      <c r="B1350" s="22" t="s">
        <v>67</v>
      </c>
      <c r="C1350" s="22" t="s">
        <v>2337</v>
      </c>
      <c r="D1350" s="22" t="s">
        <v>382</v>
      </c>
      <c r="E1350" s="22" t="s">
        <v>443</v>
      </c>
      <c r="F1350" s="25" t="str">
        <f>Table10[[#This Row],[Item Group]]&amp;RIGHT("000000000"&amp;Table10[[#This Row],[STT]],6)</f>
        <v>106000090</v>
      </c>
      <c r="G1350" t="s">
        <v>2331</v>
      </c>
      <c r="H1350" s="22" t="s">
        <v>139</v>
      </c>
      <c r="I1350" s="22">
        <v>31</v>
      </c>
      <c r="K1350" s="27">
        <v>106</v>
      </c>
      <c r="L1350" s="30">
        <f>IF(K1349="","",COUNTIF(K$2:K1350,K1350))</f>
        <v>90</v>
      </c>
    </row>
    <row r="1351" spans="1:12" x14ac:dyDescent="0.25">
      <c r="A1351" s="50">
        <v>44546</v>
      </c>
      <c r="B1351" s="22" t="s">
        <v>444</v>
      </c>
      <c r="C1351" s="22" t="s">
        <v>445</v>
      </c>
      <c r="D1351" s="22" t="s">
        <v>2320</v>
      </c>
      <c r="E1351" s="22" t="s">
        <v>443</v>
      </c>
      <c r="F1351" s="25" t="str">
        <f>Table10[[#This Row],[Item Group]]&amp;RIGHT("000000000"&amp;Table10[[#This Row],[STT]],6)</f>
        <v>108000101</v>
      </c>
      <c r="G1351" t="s">
        <v>2332</v>
      </c>
      <c r="H1351" s="22" t="s">
        <v>101</v>
      </c>
      <c r="I1351" s="22">
        <v>27</v>
      </c>
      <c r="K1351" s="27">
        <v>108</v>
      </c>
      <c r="L1351" s="30">
        <f>IF(K1350="","",COUNTIF(K$2:K1351,K1351))</f>
        <v>101</v>
      </c>
    </row>
    <row r="1352" spans="1:12" x14ac:dyDescent="0.25">
      <c r="A1352" s="50">
        <v>44546</v>
      </c>
      <c r="B1352" s="22" t="s">
        <v>67</v>
      </c>
      <c r="C1352" s="22" t="s">
        <v>933</v>
      </c>
      <c r="D1352" s="22" t="s">
        <v>2212</v>
      </c>
      <c r="E1352" s="22" t="s">
        <v>443</v>
      </c>
      <c r="F1352" s="25" t="str">
        <f>Table10[[#This Row],[Item Group]]&amp;RIGHT("000000000"&amp;Table10[[#This Row],[STT]],6)</f>
        <v>105000133</v>
      </c>
      <c r="G1352" t="s">
        <v>2333</v>
      </c>
      <c r="H1352" s="22" t="s">
        <v>101</v>
      </c>
      <c r="I1352" s="22">
        <v>44</v>
      </c>
      <c r="K1352" s="27">
        <v>105</v>
      </c>
      <c r="L1352" s="30">
        <f>IF(K1351="","",COUNTIF(K$2:K1352,K1352))</f>
        <v>133</v>
      </c>
    </row>
    <row r="1353" spans="1:12" x14ac:dyDescent="0.25">
      <c r="A1353" s="50">
        <v>44546</v>
      </c>
      <c r="B1353" s="22" t="s">
        <v>67</v>
      </c>
      <c r="C1353" s="22" t="s">
        <v>933</v>
      </c>
      <c r="D1353" s="22" t="s">
        <v>2212</v>
      </c>
      <c r="E1353" s="22" t="s">
        <v>443</v>
      </c>
      <c r="F1353" s="25" t="str">
        <f>Table10[[#This Row],[Item Group]]&amp;RIGHT("000000000"&amp;Table10[[#This Row],[STT]],6)</f>
        <v>105000134</v>
      </c>
      <c r="G1353" t="s">
        <v>2334</v>
      </c>
      <c r="H1353" s="22" t="s">
        <v>101</v>
      </c>
      <c r="I1353" s="22">
        <v>38</v>
      </c>
      <c r="K1353" s="27">
        <v>105</v>
      </c>
      <c r="L1353" s="30">
        <f>IF(K1352="","",COUNTIF(K$2:K1353,K1353))</f>
        <v>134</v>
      </c>
    </row>
    <row r="1354" spans="1:12" x14ac:dyDescent="0.25">
      <c r="A1354" s="50">
        <v>44546</v>
      </c>
      <c r="B1354" s="22" t="s">
        <v>67</v>
      </c>
      <c r="C1354" s="22" t="s">
        <v>933</v>
      </c>
      <c r="D1354" s="22" t="s">
        <v>2212</v>
      </c>
      <c r="E1354" s="22" t="s">
        <v>443</v>
      </c>
      <c r="F1354" s="25" t="str">
        <f>Table10[[#This Row],[Item Group]]&amp;RIGHT("000000000"&amp;Table10[[#This Row],[STT]],6)</f>
        <v>105000135</v>
      </c>
      <c r="G1354" t="s">
        <v>2335</v>
      </c>
      <c r="H1354" s="22" t="s">
        <v>91</v>
      </c>
      <c r="I1354" s="22">
        <v>40</v>
      </c>
      <c r="K1354" s="27">
        <v>105</v>
      </c>
      <c r="L1354" s="30">
        <f>IF(K1353="","",COUNTIF(K$2:K1354,K1354))</f>
        <v>135</v>
      </c>
    </row>
    <row r="1355" spans="1:12" x14ac:dyDescent="0.25">
      <c r="A1355" s="50">
        <v>44546</v>
      </c>
      <c r="B1355" s="22" t="s">
        <v>67</v>
      </c>
      <c r="C1355" s="22" t="s">
        <v>933</v>
      </c>
      <c r="D1355" s="22" t="s">
        <v>2212</v>
      </c>
      <c r="E1355" s="22" t="s">
        <v>443</v>
      </c>
      <c r="F1355" s="25" t="str">
        <f>Table10[[#This Row],[Item Group]]&amp;RIGHT("000000000"&amp;Table10[[#This Row],[STT]],6)</f>
        <v>105000136</v>
      </c>
      <c r="G1355" t="s">
        <v>2336</v>
      </c>
      <c r="H1355" s="22" t="s">
        <v>101</v>
      </c>
      <c r="I1355" s="22">
        <v>46</v>
      </c>
      <c r="K1355" s="27">
        <v>105</v>
      </c>
      <c r="L1355" s="30">
        <f>IF(K1354="","",COUNTIF(K$2:K1355,K1355))</f>
        <v>136</v>
      </c>
    </row>
    <row r="1356" spans="1:12" x14ac:dyDescent="0.25">
      <c r="A1356" s="50">
        <v>44547</v>
      </c>
      <c r="B1356" s="22" t="s">
        <v>444</v>
      </c>
      <c r="C1356" s="22" t="s">
        <v>445</v>
      </c>
      <c r="D1356" s="22" t="s">
        <v>2320</v>
      </c>
      <c r="E1356" s="22" t="s">
        <v>2321</v>
      </c>
      <c r="F1356" s="25" t="str">
        <f>Table10[[#This Row],[Item Group]]&amp;RIGHT("000000000"&amp;Table10[[#This Row],[STT]],6)</f>
        <v>106000091</v>
      </c>
      <c r="G1356" t="s">
        <v>2338</v>
      </c>
      <c r="H1356" s="22" t="s">
        <v>91</v>
      </c>
      <c r="I1356" s="22">
        <v>36</v>
      </c>
      <c r="K1356" s="27">
        <v>106</v>
      </c>
      <c r="L1356" s="30">
        <f>IF(K1355="","",COUNTIF(K$2:K1356,K1356))</f>
        <v>91</v>
      </c>
    </row>
    <row r="1357" spans="1:12" x14ac:dyDescent="0.25">
      <c r="A1357" s="50">
        <v>44547</v>
      </c>
      <c r="B1357" s="22" t="s">
        <v>444</v>
      </c>
      <c r="C1357" s="22" t="s">
        <v>445</v>
      </c>
      <c r="D1357" s="22" t="s">
        <v>2320</v>
      </c>
      <c r="E1357" s="22" t="s">
        <v>2321</v>
      </c>
      <c r="F1357" s="25" t="str">
        <f>Table10[[#This Row],[Item Group]]&amp;RIGHT("000000000"&amp;Table10[[#This Row],[STT]],6)</f>
        <v>106000092</v>
      </c>
      <c r="G1357" t="s">
        <v>2339</v>
      </c>
      <c r="H1357" s="22" t="s">
        <v>101</v>
      </c>
      <c r="I1357" s="22">
        <v>42</v>
      </c>
      <c r="K1357" s="27">
        <v>106</v>
      </c>
      <c r="L1357" s="30">
        <f>IF(K1356="","",COUNTIF(K$2:K1357,K1357))</f>
        <v>92</v>
      </c>
    </row>
    <row r="1358" spans="1:12" x14ac:dyDescent="0.25">
      <c r="A1358" s="50">
        <v>44547</v>
      </c>
      <c r="B1358" s="22" t="s">
        <v>67</v>
      </c>
      <c r="C1358" s="22" t="s">
        <v>2337</v>
      </c>
      <c r="D1358" s="22" t="s">
        <v>382</v>
      </c>
      <c r="E1358" s="22" t="s">
        <v>443</v>
      </c>
      <c r="F1358" s="25" t="str">
        <f>Table10[[#This Row],[Item Group]]&amp;RIGHT("000000000"&amp;Table10[[#This Row],[STT]],6)</f>
        <v>108000102</v>
      </c>
      <c r="G1358" t="s">
        <v>2340</v>
      </c>
      <c r="H1358" s="22" t="s">
        <v>243</v>
      </c>
      <c r="I1358" s="22">
        <v>29</v>
      </c>
      <c r="K1358" s="27">
        <v>108</v>
      </c>
      <c r="L1358" s="30">
        <f>IF(K1357="","",COUNTIF(K$2:K1358,K1358))</f>
        <v>102</v>
      </c>
    </row>
    <row r="1359" spans="1:12" x14ac:dyDescent="0.25">
      <c r="A1359" s="50">
        <v>44547</v>
      </c>
      <c r="B1359" s="22" t="s">
        <v>67</v>
      </c>
      <c r="C1359" s="22" t="s">
        <v>2337</v>
      </c>
      <c r="D1359" s="22" t="s">
        <v>382</v>
      </c>
      <c r="E1359" s="22" t="s">
        <v>443</v>
      </c>
      <c r="F1359" s="25" t="str">
        <f>Table10[[#This Row],[Item Group]]&amp;RIGHT("000000000"&amp;Table10[[#This Row],[STT]],6)</f>
        <v>108000103</v>
      </c>
      <c r="G1359" t="s">
        <v>2341</v>
      </c>
      <c r="H1359" s="22" t="s">
        <v>243</v>
      </c>
      <c r="I1359" s="22">
        <v>50</v>
      </c>
      <c r="K1359" s="27">
        <v>108</v>
      </c>
      <c r="L1359" s="30">
        <f>IF(K1358="","",COUNTIF(K$2:K1359,K1359))</f>
        <v>103</v>
      </c>
    </row>
    <row r="1360" spans="1:12" x14ac:dyDescent="0.25">
      <c r="A1360" s="50" t="s">
        <v>2428</v>
      </c>
      <c r="B1360" s="22" t="s">
        <v>67</v>
      </c>
      <c r="C1360" s="22" t="s">
        <v>2429</v>
      </c>
      <c r="D1360" s="22" t="s">
        <v>382</v>
      </c>
      <c r="E1360" s="22" t="s">
        <v>443</v>
      </c>
      <c r="F1360" s="25" t="str">
        <f>Table10[[#This Row],[Item Group]]&amp;RIGHT("000000000"&amp;Table10[[#This Row],[STT]],6)</f>
        <v>202000011</v>
      </c>
      <c r="G1360" t="s">
        <v>2430</v>
      </c>
      <c r="H1360" s="22" t="s">
        <v>243</v>
      </c>
      <c r="I1360" s="22">
        <v>26</v>
      </c>
      <c r="K1360" s="27">
        <v>202</v>
      </c>
      <c r="L1360" s="30">
        <f>IF(K1359="","",COUNTIF(K$2:K1360,K1360))</f>
        <v>11</v>
      </c>
    </row>
    <row r="1361" spans="1:12" x14ac:dyDescent="0.25">
      <c r="A1361" s="50" t="s">
        <v>2428</v>
      </c>
      <c r="B1361" s="22" t="s">
        <v>444</v>
      </c>
      <c r="C1361" s="22" t="s">
        <v>445</v>
      </c>
      <c r="D1361" s="22" t="s">
        <v>2320</v>
      </c>
      <c r="E1361" s="22" t="s">
        <v>2321</v>
      </c>
      <c r="F1361" s="25" t="str">
        <f>Table10[[#This Row],[Item Group]]&amp;RIGHT("000000000"&amp;Table10[[#This Row],[STT]],6)</f>
        <v>106000093</v>
      </c>
      <c r="G1361" t="s">
        <v>2431</v>
      </c>
      <c r="H1361" s="22" t="s">
        <v>243</v>
      </c>
      <c r="I1361" s="22">
        <v>25</v>
      </c>
      <c r="K1361" s="27">
        <v>106</v>
      </c>
      <c r="L1361" s="30">
        <f>IF(K1360="","",COUNTIF(K$2:K1361,K1361))</f>
        <v>93</v>
      </c>
    </row>
    <row r="1362" spans="1:12" x14ac:dyDescent="0.25">
      <c r="A1362" s="50" t="s">
        <v>2428</v>
      </c>
      <c r="B1362" s="22" t="s">
        <v>2432</v>
      </c>
      <c r="C1362" s="22" t="s">
        <v>933</v>
      </c>
      <c r="D1362" s="22" t="s">
        <v>382</v>
      </c>
      <c r="E1362" s="22" t="s">
        <v>443</v>
      </c>
      <c r="F1362" s="25" t="str">
        <f>Table10[[#This Row],[Item Group]]&amp;RIGHT("000000000"&amp;Table10[[#This Row],[STT]],6)</f>
        <v>105000137</v>
      </c>
      <c r="G1362" t="s">
        <v>2433</v>
      </c>
      <c r="H1362" s="22" t="s">
        <v>244</v>
      </c>
      <c r="I1362" s="22">
        <v>25</v>
      </c>
      <c r="K1362" s="27">
        <v>105</v>
      </c>
      <c r="L1362" s="30">
        <f>IF(K1361="","",COUNTIF(K$2:K1362,K1362))</f>
        <v>137</v>
      </c>
    </row>
    <row r="1363" spans="1:12" x14ac:dyDescent="0.25">
      <c r="A1363" s="50">
        <v>44552</v>
      </c>
      <c r="B1363" s="22" t="s">
        <v>444</v>
      </c>
      <c r="C1363" s="22" t="s">
        <v>445</v>
      </c>
      <c r="D1363" s="22" t="s">
        <v>2320</v>
      </c>
      <c r="E1363" s="22" t="s">
        <v>2321</v>
      </c>
      <c r="F1363" s="25" t="str">
        <f>Table10[[#This Row],[Item Group]]&amp;RIGHT("000000000"&amp;Table10[[#This Row],[STT]],6)</f>
        <v>106000094</v>
      </c>
      <c r="G1363" t="s">
        <v>2434</v>
      </c>
      <c r="H1363" s="22" t="s">
        <v>244</v>
      </c>
      <c r="I1363" s="22">
        <v>19</v>
      </c>
      <c r="K1363" s="27">
        <v>106</v>
      </c>
      <c r="L1363" s="30">
        <f>IF(K1362="","",COUNTIF(K$2:K1363,K1363))</f>
        <v>94</v>
      </c>
    </row>
    <row r="1364" spans="1:12" x14ac:dyDescent="0.25">
      <c r="A1364" s="50" t="s">
        <v>2435</v>
      </c>
      <c r="B1364" s="22" t="s">
        <v>67</v>
      </c>
      <c r="C1364" s="22" t="s">
        <v>2337</v>
      </c>
      <c r="D1364" s="22" t="s">
        <v>382</v>
      </c>
      <c r="E1364" s="22" t="s">
        <v>443</v>
      </c>
      <c r="F1364" s="25" t="str">
        <f>Table10[[#This Row],[Item Group]]&amp;RIGHT("000000000"&amp;Table10[[#This Row],[STT]],6)</f>
        <v>108000104</v>
      </c>
      <c r="G1364" t="s">
        <v>2436</v>
      </c>
      <c r="H1364" s="22" t="s">
        <v>244</v>
      </c>
      <c r="I1364" s="22">
        <v>24</v>
      </c>
      <c r="K1364" s="27">
        <v>108</v>
      </c>
      <c r="L1364" s="30">
        <f>IF(K1363="","",COUNTIF(K$2:K1364,K1364))</f>
        <v>104</v>
      </c>
    </row>
    <row r="1365" spans="1:12" x14ac:dyDescent="0.25">
      <c r="A1365" s="50" t="s">
        <v>2437</v>
      </c>
      <c r="B1365" s="22" t="s">
        <v>444</v>
      </c>
      <c r="C1365" s="22" t="s">
        <v>445</v>
      </c>
      <c r="D1365" s="22" t="s">
        <v>2320</v>
      </c>
      <c r="E1365" s="22" t="s">
        <v>2321</v>
      </c>
      <c r="F1365" s="25" t="str">
        <f>Table10[[#This Row],[Item Group]]&amp;RIGHT("000000000"&amp;Table10[[#This Row],[STT]],6)</f>
        <v>106000095</v>
      </c>
      <c r="G1365" t="s">
        <v>2438</v>
      </c>
      <c r="H1365" s="22" t="s">
        <v>244</v>
      </c>
      <c r="I1365" s="22">
        <v>22</v>
      </c>
      <c r="K1365" s="27">
        <v>106</v>
      </c>
      <c r="L1365" s="30">
        <f>IF(K1364="","",COUNTIF(K$2:K1365,K1365))</f>
        <v>95</v>
      </c>
    </row>
    <row r="1366" spans="1:12" x14ac:dyDescent="0.25">
      <c r="A1366" s="50" t="s">
        <v>2437</v>
      </c>
      <c r="B1366" s="22" t="s">
        <v>444</v>
      </c>
      <c r="C1366" s="22" t="s">
        <v>445</v>
      </c>
      <c r="D1366" s="22" t="s">
        <v>2320</v>
      </c>
      <c r="E1366" s="22" t="s">
        <v>2321</v>
      </c>
      <c r="F1366" s="25" t="str">
        <f>Table10[[#This Row],[Item Group]]&amp;RIGHT("000000000"&amp;Table10[[#This Row],[STT]],6)</f>
        <v>106000096</v>
      </c>
      <c r="G1366" t="s">
        <v>2439</v>
      </c>
      <c r="H1366" s="22" t="s">
        <v>244</v>
      </c>
      <c r="I1366" s="22">
        <v>23</v>
      </c>
      <c r="K1366" s="27">
        <v>106</v>
      </c>
      <c r="L1366" s="30">
        <f>IF(K1365="","",COUNTIF(K$2:K1366,K1366))</f>
        <v>96</v>
      </c>
    </row>
    <row r="1367" spans="1:12" x14ac:dyDescent="0.25">
      <c r="A1367" s="50" t="s">
        <v>2437</v>
      </c>
      <c r="B1367" s="22" t="s">
        <v>444</v>
      </c>
      <c r="C1367" s="22" t="s">
        <v>445</v>
      </c>
      <c r="D1367" s="22" t="s">
        <v>2320</v>
      </c>
      <c r="E1367" s="22" t="s">
        <v>2321</v>
      </c>
      <c r="F1367" s="25" t="str">
        <f>Table10[[#This Row],[Item Group]]&amp;RIGHT("000000000"&amp;Table10[[#This Row],[STT]],6)</f>
        <v>106000097</v>
      </c>
      <c r="G1367" t="s">
        <v>2440</v>
      </c>
      <c r="H1367" s="22" t="s">
        <v>244</v>
      </c>
      <c r="I1367" s="22">
        <v>23</v>
      </c>
      <c r="K1367" s="27">
        <v>106</v>
      </c>
      <c r="L1367" s="30">
        <f>IF(K1366="","",COUNTIF(K$2:K1367,K1367))</f>
        <v>97</v>
      </c>
    </row>
    <row r="1368" spans="1:12" x14ac:dyDescent="0.25">
      <c r="A1368" s="50" t="s">
        <v>2437</v>
      </c>
      <c r="B1368" s="22" t="s">
        <v>444</v>
      </c>
      <c r="C1368" s="22" t="s">
        <v>445</v>
      </c>
      <c r="D1368" s="22" t="s">
        <v>2320</v>
      </c>
      <c r="E1368" s="22" t="s">
        <v>2321</v>
      </c>
      <c r="F1368" s="25" t="str">
        <f>Table10[[#This Row],[Item Group]]&amp;RIGHT("000000000"&amp;Table10[[#This Row],[STT]],6)</f>
        <v>106000098</v>
      </c>
      <c r="G1368" t="s">
        <v>2441</v>
      </c>
      <c r="H1368" s="22" t="s">
        <v>244</v>
      </c>
      <c r="I1368" s="22">
        <v>21</v>
      </c>
      <c r="K1368" s="27">
        <v>106</v>
      </c>
      <c r="L1368" s="30">
        <f>IF(K1367="","",COUNTIF(K$2:K1368,K1368))</f>
        <v>98</v>
      </c>
    </row>
    <row r="1369" spans="1:12" x14ac:dyDescent="0.25">
      <c r="A1369" s="50" t="s">
        <v>2442</v>
      </c>
      <c r="B1369" s="22" t="s">
        <v>444</v>
      </c>
      <c r="C1369" s="22" t="s">
        <v>937</v>
      </c>
      <c r="D1369" s="22" t="s">
        <v>382</v>
      </c>
      <c r="E1369" s="22" t="s">
        <v>2321</v>
      </c>
      <c r="F1369" s="25" t="str">
        <f>Table10[[#This Row],[Item Group]]&amp;RIGHT("000000000"&amp;Table10[[#This Row],[STT]],6)</f>
        <v>111000009</v>
      </c>
      <c r="G1369" t="s">
        <v>2443</v>
      </c>
      <c r="H1369" s="22" t="s">
        <v>101</v>
      </c>
      <c r="I1369" s="22">
        <v>60</v>
      </c>
      <c r="K1369" s="27">
        <v>111</v>
      </c>
      <c r="L1369" s="30">
        <f>IF(K1368="","",COUNTIF(K$2:K1369,K1369))</f>
        <v>9</v>
      </c>
    </row>
    <row r="1370" spans="1:12" x14ac:dyDescent="0.25">
      <c r="A1370" s="50" t="s">
        <v>2442</v>
      </c>
      <c r="B1370" s="22" t="s">
        <v>444</v>
      </c>
      <c r="C1370" s="22" t="s">
        <v>937</v>
      </c>
      <c r="D1370" s="22" t="s">
        <v>382</v>
      </c>
      <c r="E1370" s="22" t="s">
        <v>2321</v>
      </c>
      <c r="F1370" s="25" t="str">
        <f>Table10[[#This Row],[Item Group]]&amp;RIGHT("000000000"&amp;Table10[[#This Row],[STT]],6)</f>
        <v>111000010</v>
      </c>
      <c r="G1370" t="s">
        <v>2444</v>
      </c>
      <c r="H1370" s="22" t="s">
        <v>101</v>
      </c>
      <c r="I1370" s="22">
        <v>51</v>
      </c>
      <c r="K1370" s="27">
        <v>111</v>
      </c>
      <c r="L1370" s="30">
        <f>IF(K1369="","",COUNTIF(K$2:K1370,K1370))</f>
        <v>10</v>
      </c>
    </row>
    <row r="1371" spans="1:12" x14ac:dyDescent="0.25">
      <c r="A1371" s="50">
        <v>44558</v>
      </c>
      <c r="B1371" s="22" t="s">
        <v>67</v>
      </c>
      <c r="C1371" s="22" t="s">
        <v>2449</v>
      </c>
      <c r="D1371" s="22" t="s">
        <v>382</v>
      </c>
      <c r="E1371" s="22" t="s">
        <v>443</v>
      </c>
      <c r="F1371" s="25" t="str">
        <f>Table10[[#This Row],[Item Group]]&amp;RIGHT("000000000"&amp;Table10[[#This Row],[STT]],6)</f>
        <v>111000011</v>
      </c>
      <c r="G1371" t="s">
        <v>2450</v>
      </c>
      <c r="H1371" s="22" t="s">
        <v>2451</v>
      </c>
      <c r="I1371" s="22">
        <v>51</v>
      </c>
      <c r="K1371" s="27">
        <v>111</v>
      </c>
      <c r="L1371" s="30">
        <f>IF(K1370="","",COUNTIF(K$2:K1371,K1371))</f>
        <v>11</v>
      </c>
    </row>
    <row r="1372" spans="1:12" x14ac:dyDescent="0.25">
      <c r="A1372" s="50">
        <v>44558</v>
      </c>
      <c r="B1372" s="22" t="s">
        <v>67</v>
      </c>
      <c r="C1372" s="22" t="s">
        <v>989</v>
      </c>
      <c r="D1372" s="22" t="s">
        <v>382</v>
      </c>
      <c r="E1372" s="22" t="s">
        <v>2321</v>
      </c>
      <c r="F1372" s="25" t="str">
        <f>Table10[[#This Row],[Item Group]]&amp;RIGHT("000000000"&amp;Table10[[#This Row],[STT]],6)</f>
        <v>108000105</v>
      </c>
      <c r="G1372" t="s">
        <v>2452</v>
      </c>
      <c r="H1372" s="22" t="s">
        <v>101</v>
      </c>
      <c r="I1372" s="22">
        <v>32</v>
      </c>
      <c r="K1372" s="27">
        <v>108</v>
      </c>
      <c r="L1372" s="30">
        <f>IF(K1371="","",COUNTIF(K$2:K1372,K1372))</f>
        <v>105</v>
      </c>
    </row>
    <row r="1373" spans="1:12" x14ac:dyDescent="0.25">
      <c r="A1373" s="50">
        <v>44558</v>
      </c>
      <c r="B1373" s="22" t="s">
        <v>67</v>
      </c>
      <c r="C1373" s="22" t="s">
        <v>989</v>
      </c>
      <c r="D1373" s="22" t="s">
        <v>382</v>
      </c>
      <c r="E1373" s="22" t="s">
        <v>2321</v>
      </c>
      <c r="F1373" s="25" t="str">
        <f>Table10[[#This Row],[Item Group]]&amp;RIGHT("000000000"&amp;Table10[[#This Row],[STT]],6)</f>
        <v>108000106</v>
      </c>
      <c r="G1373" t="s">
        <v>2453</v>
      </c>
      <c r="H1373" s="22" t="s">
        <v>101</v>
      </c>
      <c r="I1373" s="22">
        <v>40</v>
      </c>
      <c r="K1373" s="27">
        <v>108</v>
      </c>
      <c r="L1373" s="30">
        <f>IF(K1372="","",COUNTIF(K$2:K1373,K1373))</f>
        <v>106</v>
      </c>
    </row>
    <row r="1374" spans="1:12" x14ac:dyDescent="0.25">
      <c r="A1374" s="50">
        <v>44558</v>
      </c>
      <c r="B1374" s="22" t="s">
        <v>67</v>
      </c>
      <c r="C1374" s="22" t="s">
        <v>989</v>
      </c>
      <c r="D1374" s="22" t="s">
        <v>382</v>
      </c>
      <c r="E1374" s="22" t="s">
        <v>2321</v>
      </c>
      <c r="F1374" s="25" t="str">
        <f>Table10[[#This Row],[Item Group]]&amp;RIGHT("000000000"&amp;Table10[[#This Row],[STT]],6)</f>
        <v>108000107</v>
      </c>
      <c r="G1374" t="s">
        <v>2454</v>
      </c>
      <c r="H1374" s="22" t="s">
        <v>101</v>
      </c>
      <c r="I1374" s="22">
        <v>38</v>
      </c>
      <c r="K1374" s="27">
        <v>108</v>
      </c>
      <c r="L1374" s="30">
        <f>IF(K1373="","",COUNTIF(K$2:K1374,K1374))</f>
        <v>107</v>
      </c>
    </row>
    <row r="1375" spans="1:12" x14ac:dyDescent="0.25">
      <c r="A1375" s="50" t="s">
        <v>2455</v>
      </c>
      <c r="B1375" s="22" t="s">
        <v>67</v>
      </c>
      <c r="C1375" s="22" t="s">
        <v>2337</v>
      </c>
      <c r="D1375" s="22" t="s">
        <v>382</v>
      </c>
      <c r="E1375" s="22" t="s">
        <v>2321</v>
      </c>
      <c r="F1375" s="25" t="str">
        <f>Table10[[#This Row],[Item Group]]&amp;RIGHT("000000000"&amp;Table10[[#This Row],[STT]],6)</f>
        <v>108000108</v>
      </c>
      <c r="G1375" t="s">
        <v>2456</v>
      </c>
      <c r="H1375" s="22" t="s">
        <v>91</v>
      </c>
      <c r="I1375" s="22">
        <v>44</v>
      </c>
      <c r="K1375" s="27">
        <v>108</v>
      </c>
      <c r="L1375" s="30">
        <f>IF(K1374="","",COUNTIF(K$2:K1375,K1375))</f>
        <v>108</v>
      </c>
    </row>
    <row r="1376" spans="1:12" x14ac:dyDescent="0.25">
      <c r="A1376" s="50" t="s">
        <v>2455</v>
      </c>
      <c r="B1376" s="22" t="s">
        <v>444</v>
      </c>
      <c r="C1376" s="22" t="s">
        <v>937</v>
      </c>
      <c r="D1376" s="22" t="s">
        <v>382</v>
      </c>
      <c r="E1376" s="22" t="s">
        <v>443</v>
      </c>
      <c r="F1376" s="25" t="str">
        <f>Table10[[#This Row],[Item Group]]&amp;RIGHT("000000000"&amp;Table10[[#This Row],[STT]],6)</f>
        <v>302000157</v>
      </c>
      <c r="G1376" t="s">
        <v>2457</v>
      </c>
      <c r="H1376" s="22" t="s">
        <v>26</v>
      </c>
      <c r="I1376" s="22">
        <v>33</v>
      </c>
      <c r="K1376" s="27">
        <v>302</v>
      </c>
      <c r="L1376" s="30">
        <f>IF(K1375="","",COUNTIF(K$2:K1376,K1376))</f>
        <v>157</v>
      </c>
    </row>
    <row r="1377" spans="1:12" x14ac:dyDescent="0.25">
      <c r="A1377" s="50" t="s">
        <v>2455</v>
      </c>
      <c r="B1377" s="22" t="s">
        <v>444</v>
      </c>
      <c r="C1377" s="22" t="s">
        <v>937</v>
      </c>
      <c r="D1377" s="22" t="s">
        <v>382</v>
      </c>
      <c r="E1377" s="22" t="s">
        <v>443</v>
      </c>
      <c r="F1377" s="25" t="str">
        <f>Table10[[#This Row],[Item Group]]&amp;RIGHT("000000000"&amp;Table10[[#This Row],[STT]],6)</f>
        <v>302000158</v>
      </c>
      <c r="G1377" t="s">
        <v>2458</v>
      </c>
      <c r="H1377" s="22" t="s">
        <v>26</v>
      </c>
      <c r="I1377" s="22">
        <v>35</v>
      </c>
      <c r="K1377" s="27">
        <v>302</v>
      </c>
      <c r="L1377" s="30">
        <f>IF(K1376="","",COUNTIF(K$2:K1377,K1377))</f>
        <v>158</v>
      </c>
    </row>
    <row r="1378" spans="1:12" x14ac:dyDescent="0.25">
      <c r="A1378" s="50" t="s">
        <v>2455</v>
      </c>
      <c r="B1378" s="22" t="s">
        <v>444</v>
      </c>
      <c r="C1378" s="22" t="s">
        <v>937</v>
      </c>
      <c r="D1378" s="22" t="s">
        <v>382</v>
      </c>
      <c r="E1378" s="22" t="s">
        <v>443</v>
      </c>
      <c r="F1378" s="25" t="str">
        <f>Table10[[#This Row],[Item Group]]&amp;RIGHT("000000000"&amp;Table10[[#This Row],[STT]],6)</f>
        <v>302000159</v>
      </c>
      <c r="G1378" t="s">
        <v>2459</v>
      </c>
      <c r="H1378" s="22" t="s">
        <v>26</v>
      </c>
      <c r="I1378" s="22">
        <v>35</v>
      </c>
      <c r="K1378" s="27">
        <v>302</v>
      </c>
      <c r="L1378" s="30">
        <f>IF(K1377="","",COUNTIF(K$2:K1378,K1378))</f>
        <v>159</v>
      </c>
    </row>
    <row r="1379" spans="1:12" x14ac:dyDescent="0.25">
      <c r="A1379" s="50" t="s">
        <v>2455</v>
      </c>
      <c r="B1379" s="22" t="s">
        <v>444</v>
      </c>
      <c r="C1379" s="22" t="s">
        <v>937</v>
      </c>
      <c r="D1379" s="22" t="s">
        <v>382</v>
      </c>
      <c r="E1379" s="22" t="s">
        <v>443</v>
      </c>
      <c r="F1379" s="25" t="str">
        <f>Table10[[#This Row],[Item Group]]&amp;RIGHT("000000000"&amp;Table10[[#This Row],[STT]],6)</f>
        <v>302000160</v>
      </c>
      <c r="G1379" t="s">
        <v>2460</v>
      </c>
      <c r="H1379" s="22" t="s">
        <v>26</v>
      </c>
      <c r="I1379" s="22">
        <v>35</v>
      </c>
      <c r="K1379" s="27">
        <v>302</v>
      </c>
      <c r="L1379" s="30">
        <f>IF(K1378="","",COUNTIF(K$2:K1379,K1379))</f>
        <v>160</v>
      </c>
    </row>
    <row r="1380" spans="1:12" x14ac:dyDescent="0.25">
      <c r="A1380" s="50" t="s">
        <v>2455</v>
      </c>
      <c r="B1380" s="22" t="s">
        <v>444</v>
      </c>
      <c r="C1380" s="22" t="s">
        <v>937</v>
      </c>
      <c r="D1380" s="22" t="s">
        <v>382</v>
      </c>
      <c r="E1380" s="22" t="s">
        <v>443</v>
      </c>
      <c r="F1380" s="25" t="str">
        <f>Table10[[#This Row],[Item Group]]&amp;RIGHT("000000000"&amp;Table10[[#This Row],[STT]],6)</f>
        <v>302000161</v>
      </c>
      <c r="G1380" t="s">
        <v>2461</v>
      </c>
      <c r="H1380" s="22" t="s">
        <v>26</v>
      </c>
      <c r="I1380" s="22">
        <v>35</v>
      </c>
      <c r="K1380" s="27">
        <v>302</v>
      </c>
      <c r="L1380" s="30">
        <f>IF(K1379="","",COUNTIF(K$2:K1380,K1380))</f>
        <v>161</v>
      </c>
    </row>
    <row r="1381" spans="1:12" x14ac:dyDescent="0.25">
      <c r="A1381" s="50" t="s">
        <v>2455</v>
      </c>
      <c r="B1381" s="22" t="s">
        <v>444</v>
      </c>
      <c r="C1381" s="22" t="s">
        <v>937</v>
      </c>
      <c r="D1381" s="22" t="s">
        <v>382</v>
      </c>
      <c r="E1381" s="22" t="s">
        <v>443</v>
      </c>
      <c r="F1381" s="25" t="str">
        <f>Table10[[#This Row],[Item Group]]&amp;RIGHT("000000000"&amp;Table10[[#This Row],[STT]],6)</f>
        <v>302000162</v>
      </c>
      <c r="G1381" t="s">
        <v>2462</v>
      </c>
      <c r="H1381" s="22" t="s">
        <v>26</v>
      </c>
      <c r="I1381" s="22">
        <v>35</v>
      </c>
      <c r="K1381" s="27">
        <v>302</v>
      </c>
      <c r="L1381" s="30">
        <f>IF(K1380="","",COUNTIF(K$2:K1381,K1381))</f>
        <v>162</v>
      </c>
    </row>
    <row r="1382" spans="1:12" x14ac:dyDescent="0.25">
      <c r="A1382" s="50" t="s">
        <v>2455</v>
      </c>
      <c r="B1382" s="22" t="s">
        <v>444</v>
      </c>
      <c r="C1382" s="22" t="s">
        <v>937</v>
      </c>
      <c r="D1382" s="22" t="s">
        <v>382</v>
      </c>
      <c r="E1382" s="22" t="s">
        <v>443</v>
      </c>
      <c r="F1382" s="25" t="str">
        <f>Table10[[#This Row],[Item Group]]&amp;RIGHT("000000000"&amp;Table10[[#This Row],[STT]],6)</f>
        <v>302000163</v>
      </c>
      <c r="G1382" t="s">
        <v>2463</v>
      </c>
      <c r="H1382" s="22" t="s">
        <v>26</v>
      </c>
      <c r="I1382" s="22">
        <v>35</v>
      </c>
      <c r="K1382" s="27">
        <v>302</v>
      </c>
      <c r="L1382" s="30">
        <f>IF(K1381="","",COUNTIF(K$2:K1382,K1382))</f>
        <v>163</v>
      </c>
    </row>
    <row r="1383" spans="1:12" x14ac:dyDescent="0.25">
      <c r="A1383" s="50" t="s">
        <v>2455</v>
      </c>
      <c r="B1383" s="22" t="s">
        <v>444</v>
      </c>
      <c r="C1383" s="22" t="s">
        <v>937</v>
      </c>
      <c r="D1383" s="22" t="s">
        <v>382</v>
      </c>
      <c r="E1383" s="22" t="s">
        <v>443</v>
      </c>
      <c r="F1383" s="25" t="str">
        <f>Table10[[#This Row],[Item Group]]&amp;RIGHT("000000000"&amp;Table10[[#This Row],[STT]],6)</f>
        <v>302000164</v>
      </c>
      <c r="G1383" t="s">
        <v>2464</v>
      </c>
      <c r="H1383" s="22" t="s">
        <v>26</v>
      </c>
      <c r="I1383" s="22">
        <v>35</v>
      </c>
      <c r="K1383" s="27">
        <v>302</v>
      </c>
      <c r="L1383" s="30">
        <f>IF(K1382="","",COUNTIF(K$2:K1383,K1383))</f>
        <v>164</v>
      </c>
    </row>
    <row r="1384" spans="1:12" x14ac:dyDescent="0.25">
      <c r="A1384" s="50" t="s">
        <v>2455</v>
      </c>
      <c r="B1384" s="22" t="s">
        <v>444</v>
      </c>
      <c r="C1384" s="22" t="s">
        <v>937</v>
      </c>
      <c r="D1384" s="22" t="s">
        <v>382</v>
      </c>
      <c r="E1384" s="22" t="s">
        <v>443</v>
      </c>
      <c r="F1384" s="25" t="str">
        <f>Table10[[#This Row],[Item Group]]&amp;RIGHT("000000000"&amp;Table10[[#This Row],[STT]],6)</f>
        <v>302000165</v>
      </c>
      <c r="G1384" t="s">
        <v>2465</v>
      </c>
      <c r="H1384" s="22" t="s">
        <v>26</v>
      </c>
      <c r="I1384" s="22">
        <v>35</v>
      </c>
      <c r="K1384" s="27">
        <v>302</v>
      </c>
      <c r="L1384" s="30">
        <f>IF(K1383="","",COUNTIF(K$2:K1384,K1384))</f>
        <v>165</v>
      </c>
    </row>
    <row r="1385" spans="1:12" x14ac:dyDescent="0.25">
      <c r="A1385" s="50" t="s">
        <v>2455</v>
      </c>
      <c r="B1385" s="22" t="s">
        <v>444</v>
      </c>
      <c r="C1385" s="22" t="s">
        <v>937</v>
      </c>
      <c r="D1385" s="22" t="s">
        <v>382</v>
      </c>
      <c r="E1385" s="22" t="s">
        <v>443</v>
      </c>
      <c r="F1385" s="25" t="str">
        <f>Table10[[#This Row],[Item Group]]&amp;RIGHT("000000000"&amp;Table10[[#This Row],[STT]],6)</f>
        <v>302000166</v>
      </c>
      <c r="G1385" t="s">
        <v>2466</v>
      </c>
      <c r="H1385" s="22" t="s">
        <v>26</v>
      </c>
      <c r="I1385" s="22">
        <v>35</v>
      </c>
      <c r="K1385" s="27">
        <v>302</v>
      </c>
      <c r="L1385" s="30">
        <f>IF(K1384="","",COUNTIF(K$2:K1385,K1385))</f>
        <v>166</v>
      </c>
    </row>
    <row r="1386" spans="1:12" x14ac:dyDescent="0.25">
      <c r="A1386" s="50" t="s">
        <v>2455</v>
      </c>
      <c r="B1386" s="22" t="s">
        <v>444</v>
      </c>
      <c r="C1386" s="22" t="s">
        <v>937</v>
      </c>
      <c r="D1386" s="22" t="s">
        <v>382</v>
      </c>
      <c r="E1386" s="22" t="s">
        <v>443</v>
      </c>
      <c r="F1386" s="25" t="str">
        <f>Table10[[#This Row],[Item Group]]&amp;RIGHT("000000000"&amp;Table10[[#This Row],[STT]],6)</f>
        <v>302000167</v>
      </c>
      <c r="G1386" t="s">
        <v>2467</v>
      </c>
      <c r="H1386" s="22" t="s">
        <v>26</v>
      </c>
      <c r="I1386" s="22">
        <v>35</v>
      </c>
      <c r="K1386" s="27">
        <v>302</v>
      </c>
      <c r="L1386" s="30">
        <f>IF(K1385="","",COUNTIF(K$2:K1386,K1386))</f>
        <v>167</v>
      </c>
    </row>
    <row r="1387" spans="1:12" x14ac:dyDescent="0.25">
      <c r="A1387" s="50" t="s">
        <v>2455</v>
      </c>
      <c r="B1387" s="22" t="s">
        <v>444</v>
      </c>
      <c r="C1387" s="22" t="s">
        <v>937</v>
      </c>
      <c r="D1387" s="22" t="s">
        <v>382</v>
      </c>
      <c r="E1387" s="22" t="s">
        <v>443</v>
      </c>
      <c r="F1387" s="25" t="str">
        <f>Table10[[#This Row],[Item Group]]&amp;RIGHT("000000000"&amp;Table10[[#This Row],[STT]],6)</f>
        <v>302000168</v>
      </c>
      <c r="G1387" t="s">
        <v>2468</v>
      </c>
      <c r="H1387" s="22" t="s">
        <v>26</v>
      </c>
      <c r="I1387" s="22">
        <v>35</v>
      </c>
      <c r="K1387" s="27">
        <v>302</v>
      </c>
      <c r="L1387" s="30">
        <f>IF(K1386="","",COUNTIF(K$2:K1387,K1387))</f>
        <v>168</v>
      </c>
    </row>
    <row r="1388" spans="1:12" x14ac:dyDescent="0.25">
      <c r="A1388" s="50" t="s">
        <v>2455</v>
      </c>
      <c r="B1388" s="22" t="s">
        <v>444</v>
      </c>
      <c r="C1388" s="22" t="s">
        <v>937</v>
      </c>
      <c r="D1388" s="22" t="s">
        <v>382</v>
      </c>
      <c r="E1388" s="22" t="s">
        <v>443</v>
      </c>
      <c r="F1388" s="25" t="str">
        <f>Table10[[#This Row],[Item Group]]&amp;RIGHT("000000000"&amp;Table10[[#This Row],[STT]],6)</f>
        <v>302000169</v>
      </c>
      <c r="G1388" t="s">
        <v>2469</v>
      </c>
      <c r="H1388" s="22" t="s">
        <v>26</v>
      </c>
      <c r="I1388" s="22">
        <v>35</v>
      </c>
      <c r="K1388" s="27">
        <v>302</v>
      </c>
      <c r="L1388" s="30">
        <f>IF(K1387="","",COUNTIF(K$2:K1388,K1388))</f>
        <v>169</v>
      </c>
    </row>
    <row r="1389" spans="1:12" x14ac:dyDescent="0.25">
      <c r="A1389" s="50" t="s">
        <v>2455</v>
      </c>
      <c r="B1389" s="22" t="s">
        <v>444</v>
      </c>
      <c r="C1389" s="22" t="s">
        <v>937</v>
      </c>
      <c r="D1389" s="22" t="s">
        <v>382</v>
      </c>
      <c r="E1389" s="22" t="s">
        <v>443</v>
      </c>
      <c r="F1389" s="25" t="str">
        <f>Table10[[#This Row],[Item Group]]&amp;RIGHT("000000000"&amp;Table10[[#This Row],[STT]],6)</f>
        <v>302000170</v>
      </c>
      <c r="G1389" t="s">
        <v>2470</v>
      </c>
      <c r="H1389" s="22" t="s">
        <v>26</v>
      </c>
      <c r="I1389" s="22">
        <v>35</v>
      </c>
      <c r="K1389" s="27">
        <v>302</v>
      </c>
      <c r="L1389" s="30">
        <f>IF(K1388="","",COUNTIF(K$2:K1389,K1389))</f>
        <v>170</v>
      </c>
    </row>
    <row r="1390" spans="1:12" x14ac:dyDescent="0.25">
      <c r="A1390" s="50" t="s">
        <v>2455</v>
      </c>
      <c r="B1390" s="22" t="s">
        <v>444</v>
      </c>
      <c r="C1390" s="22" t="s">
        <v>937</v>
      </c>
      <c r="D1390" s="22" t="s">
        <v>382</v>
      </c>
      <c r="E1390" s="22" t="s">
        <v>443</v>
      </c>
      <c r="F1390" s="25" t="str">
        <f>Table10[[#This Row],[Item Group]]&amp;RIGHT("000000000"&amp;Table10[[#This Row],[STT]],6)</f>
        <v>302000171</v>
      </c>
      <c r="G1390" t="s">
        <v>2471</v>
      </c>
      <c r="H1390" s="22" t="s">
        <v>26</v>
      </c>
      <c r="I1390" s="22">
        <v>35</v>
      </c>
      <c r="K1390" s="27">
        <v>302</v>
      </c>
      <c r="L1390" s="30">
        <f>IF(K1389="","",COUNTIF(K$2:K1390,K1390))</f>
        <v>171</v>
      </c>
    </row>
    <row r="1391" spans="1:12" x14ac:dyDescent="0.25">
      <c r="A1391" s="50" t="s">
        <v>2455</v>
      </c>
      <c r="B1391" s="22" t="s">
        <v>444</v>
      </c>
      <c r="C1391" s="22" t="s">
        <v>937</v>
      </c>
      <c r="D1391" s="22" t="s">
        <v>382</v>
      </c>
      <c r="E1391" s="22" t="s">
        <v>443</v>
      </c>
      <c r="F1391" s="25" t="str">
        <f>Table10[[#This Row],[Item Group]]&amp;RIGHT("000000000"&amp;Table10[[#This Row],[STT]],6)</f>
        <v>302000172</v>
      </c>
      <c r="G1391" t="s">
        <v>2472</v>
      </c>
      <c r="H1391" s="22" t="s">
        <v>26</v>
      </c>
      <c r="I1391" s="22">
        <v>35</v>
      </c>
      <c r="K1391" s="27">
        <v>302</v>
      </c>
      <c r="L1391" s="30">
        <f>IF(K1390="","",COUNTIF(K$2:K1391,K1391))</f>
        <v>172</v>
      </c>
    </row>
    <row r="1392" spans="1:12" x14ac:dyDescent="0.25">
      <c r="A1392" s="50" t="s">
        <v>2455</v>
      </c>
      <c r="B1392" s="22" t="s">
        <v>444</v>
      </c>
      <c r="C1392" s="22" t="s">
        <v>2194</v>
      </c>
      <c r="D1392" s="22" t="s">
        <v>382</v>
      </c>
      <c r="E1392" s="22" t="s">
        <v>443</v>
      </c>
      <c r="F1392" s="25" t="str">
        <f>Table10[[#This Row],[Item Group]]&amp;RIGHT("000000000"&amp;Table10[[#This Row],[STT]],6)</f>
        <v>201000025</v>
      </c>
      <c r="G1392" t="s">
        <v>2473</v>
      </c>
      <c r="H1392" s="22" t="s">
        <v>91</v>
      </c>
      <c r="I1392" s="22">
        <v>21</v>
      </c>
      <c r="K1392" s="27">
        <v>201</v>
      </c>
      <c r="L1392" s="30">
        <f>IF(K1391="","",COUNTIF(K$2:K1392,K1392))</f>
        <v>25</v>
      </c>
    </row>
    <row r="1393" spans="1:12" x14ac:dyDescent="0.25">
      <c r="A1393" s="50" t="s">
        <v>2455</v>
      </c>
      <c r="B1393" s="22" t="s">
        <v>444</v>
      </c>
      <c r="C1393" s="22" t="s">
        <v>2194</v>
      </c>
      <c r="D1393" s="22" t="s">
        <v>382</v>
      </c>
      <c r="E1393" s="22" t="s">
        <v>443</v>
      </c>
      <c r="F1393" s="25" t="str">
        <f>Table10[[#This Row],[Item Group]]&amp;RIGHT("000000000"&amp;Table10[[#This Row],[STT]],6)</f>
        <v>201000026</v>
      </c>
      <c r="G1393" t="s">
        <v>2474</v>
      </c>
      <c r="H1393" s="22" t="s">
        <v>91</v>
      </c>
      <c r="I1393" s="22">
        <v>22</v>
      </c>
      <c r="K1393" s="27">
        <v>201</v>
      </c>
      <c r="L1393" s="30">
        <f>IF(K1392="","",COUNTIF(K$2:K1393,K1393))</f>
        <v>26</v>
      </c>
    </row>
    <row r="1394" spans="1:12" x14ac:dyDescent="0.25">
      <c r="A1394" s="50" t="s">
        <v>2455</v>
      </c>
      <c r="B1394" s="22" t="s">
        <v>444</v>
      </c>
      <c r="C1394" s="22" t="s">
        <v>2194</v>
      </c>
      <c r="D1394" s="22" t="s">
        <v>382</v>
      </c>
      <c r="E1394" s="22" t="s">
        <v>443</v>
      </c>
      <c r="F1394" s="25" t="str">
        <f>Table10[[#This Row],[Item Group]]&amp;RIGHT("000000000"&amp;Table10[[#This Row],[STT]],6)</f>
        <v>201000027</v>
      </c>
      <c r="G1394" t="s">
        <v>2475</v>
      </c>
      <c r="H1394" s="22" t="s">
        <v>91</v>
      </c>
      <c r="I1394" s="22">
        <v>22</v>
      </c>
      <c r="K1394" s="27">
        <v>201</v>
      </c>
      <c r="L1394" s="30">
        <f>IF(K1393="","",COUNTIF(K$2:K1394,K1394))</f>
        <v>27</v>
      </c>
    </row>
    <row r="1395" spans="1:12" x14ac:dyDescent="0.25">
      <c r="A1395" s="50" t="s">
        <v>2455</v>
      </c>
      <c r="B1395" s="22" t="s">
        <v>444</v>
      </c>
      <c r="C1395" s="22" t="s">
        <v>2194</v>
      </c>
      <c r="D1395" s="22" t="s">
        <v>382</v>
      </c>
      <c r="E1395" s="22" t="s">
        <v>443</v>
      </c>
      <c r="F1395" s="25" t="str">
        <f>Table10[[#This Row],[Item Group]]&amp;RIGHT("000000000"&amp;Table10[[#This Row],[STT]],6)</f>
        <v>201000028</v>
      </c>
      <c r="G1395" t="s">
        <v>2476</v>
      </c>
      <c r="H1395" s="22" t="s">
        <v>91</v>
      </c>
      <c r="I1395" s="22">
        <v>18</v>
      </c>
      <c r="K1395" s="27">
        <v>201</v>
      </c>
      <c r="L1395" s="30">
        <f>IF(K1394="","",COUNTIF(K$2:K1395,K1395))</f>
        <v>28</v>
      </c>
    </row>
    <row r="1396" spans="1:12" x14ac:dyDescent="0.25">
      <c r="A1396" s="50" t="s">
        <v>2455</v>
      </c>
      <c r="B1396" s="22" t="s">
        <v>444</v>
      </c>
      <c r="C1396" s="22" t="s">
        <v>2194</v>
      </c>
      <c r="D1396" s="22" t="s">
        <v>382</v>
      </c>
      <c r="E1396" s="22" t="s">
        <v>443</v>
      </c>
      <c r="F1396" s="25" t="str">
        <f>Table10[[#This Row],[Item Group]]&amp;RIGHT("000000000"&amp;Table10[[#This Row],[STT]],6)</f>
        <v>201000029</v>
      </c>
      <c r="G1396" t="s">
        <v>2477</v>
      </c>
      <c r="H1396" s="22" t="s">
        <v>91</v>
      </c>
      <c r="I1396" s="22">
        <v>18</v>
      </c>
      <c r="K1396" s="27">
        <v>201</v>
      </c>
      <c r="L1396" s="30">
        <f>IF(K1395="","",COUNTIF(K$2:K1396,K1396))</f>
        <v>29</v>
      </c>
    </row>
    <row r="1397" spans="1:12" x14ac:dyDescent="0.25">
      <c r="A1397" s="50" t="s">
        <v>2455</v>
      </c>
      <c r="B1397" s="22" t="s">
        <v>444</v>
      </c>
      <c r="C1397" s="22" t="s">
        <v>2194</v>
      </c>
      <c r="D1397" s="22" t="s">
        <v>382</v>
      </c>
      <c r="E1397" s="22" t="s">
        <v>443</v>
      </c>
      <c r="F1397" s="25" t="str">
        <f>Table10[[#This Row],[Item Group]]&amp;RIGHT("000000000"&amp;Table10[[#This Row],[STT]],6)</f>
        <v>201000030</v>
      </c>
      <c r="G1397" t="s">
        <v>2478</v>
      </c>
      <c r="H1397" s="22" t="s">
        <v>91</v>
      </c>
      <c r="I1397" s="22">
        <v>18</v>
      </c>
      <c r="K1397" s="27">
        <v>201</v>
      </c>
      <c r="L1397" s="30">
        <f>IF(K1396="","",COUNTIF(K$2:K1397,K1397))</f>
        <v>30</v>
      </c>
    </row>
    <row r="1398" spans="1:12" x14ac:dyDescent="0.25">
      <c r="A1398" s="50" t="s">
        <v>2455</v>
      </c>
      <c r="B1398" s="22" t="s">
        <v>444</v>
      </c>
      <c r="C1398" s="22" t="s">
        <v>2194</v>
      </c>
      <c r="D1398" s="22" t="s">
        <v>382</v>
      </c>
      <c r="E1398" s="22" t="s">
        <v>443</v>
      </c>
      <c r="F1398" s="25" t="str">
        <f>Table10[[#This Row],[Item Group]]&amp;RIGHT("000000000"&amp;Table10[[#This Row],[STT]],6)</f>
        <v>201000031</v>
      </c>
      <c r="G1398" t="s">
        <v>2479</v>
      </c>
      <c r="H1398" s="22" t="s">
        <v>91</v>
      </c>
      <c r="I1398" s="22">
        <v>18</v>
      </c>
      <c r="K1398" s="27">
        <v>201</v>
      </c>
      <c r="L1398" s="30">
        <f>IF(K1397="","",COUNTIF(K$2:K1398,K1398))</f>
        <v>31</v>
      </c>
    </row>
    <row r="1399" spans="1:12" x14ac:dyDescent="0.25">
      <c r="A1399" s="50" t="s">
        <v>2455</v>
      </c>
      <c r="B1399" s="22" t="s">
        <v>444</v>
      </c>
      <c r="C1399" s="22" t="s">
        <v>2194</v>
      </c>
      <c r="D1399" s="22" t="s">
        <v>382</v>
      </c>
      <c r="E1399" s="22" t="s">
        <v>443</v>
      </c>
      <c r="F1399" s="25" t="str">
        <f>Table10[[#This Row],[Item Group]]&amp;RIGHT("000000000"&amp;Table10[[#This Row],[STT]],6)</f>
        <v>201000032</v>
      </c>
      <c r="G1399" t="s">
        <v>2480</v>
      </c>
      <c r="H1399" s="22" t="s">
        <v>91</v>
      </c>
      <c r="I1399" s="22">
        <v>18</v>
      </c>
      <c r="K1399" s="27">
        <v>201</v>
      </c>
      <c r="L1399" s="30">
        <f>IF(K1398="","",COUNTIF(K$2:K1399,K1399))</f>
        <v>32</v>
      </c>
    </row>
    <row r="1400" spans="1:12" x14ac:dyDescent="0.25">
      <c r="A1400" s="50" t="s">
        <v>2455</v>
      </c>
      <c r="B1400" s="22" t="s">
        <v>444</v>
      </c>
      <c r="C1400" s="22" t="s">
        <v>2194</v>
      </c>
      <c r="D1400" s="22" t="s">
        <v>382</v>
      </c>
      <c r="E1400" s="22" t="s">
        <v>443</v>
      </c>
      <c r="F1400" s="25" t="str">
        <f>Table10[[#This Row],[Item Group]]&amp;RIGHT("000000000"&amp;Table10[[#This Row],[STT]],6)</f>
        <v>201000033</v>
      </c>
      <c r="G1400" t="s">
        <v>2481</v>
      </c>
      <c r="H1400" s="22" t="s">
        <v>91</v>
      </c>
      <c r="I1400" s="22">
        <v>22</v>
      </c>
      <c r="K1400" s="27">
        <v>201</v>
      </c>
      <c r="L1400" s="30">
        <f>IF(K1399="","",COUNTIF(K$2:K1400,K1400))</f>
        <v>33</v>
      </c>
    </row>
    <row r="1401" spans="1:12" x14ac:dyDescent="0.25">
      <c r="A1401" s="50" t="s">
        <v>2455</v>
      </c>
      <c r="B1401" s="22" t="s">
        <v>444</v>
      </c>
      <c r="C1401" s="22" t="s">
        <v>2194</v>
      </c>
      <c r="D1401" s="22" t="s">
        <v>382</v>
      </c>
      <c r="E1401" s="22" t="s">
        <v>443</v>
      </c>
      <c r="F1401" s="25" t="str">
        <f>Table10[[#This Row],[Item Group]]&amp;RIGHT("000000000"&amp;Table10[[#This Row],[STT]],6)</f>
        <v>201000034</v>
      </c>
      <c r="G1401" t="s">
        <v>2482</v>
      </c>
      <c r="H1401" s="22" t="s">
        <v>91</v>
      </c>
      <c r="I1401" s="22">
        <v>18</v>
      </c>
      <c r="K1401" s="27">
        <v>201</v>
      </c>
      <c r="L1401" s="30">
        <f>IF(K1400="","",COUNTIF(K$2:K1401,K1401))</f>
        <v>34</v>
      </c>
    </row>
    <row r="1402" spans="1:12" x14ac:dyDescent="0.25">
      <c r="A1402" s="50" t="s">
        <v>2455</v>
      </c>
      <c r="B1402" s="22" t="s">
        <v>444</v>
      </c>
      <c r="C1402" s="22" t="s">
        <v>2194</v>
      </c>
      <c r="D1402" s="22" t="s">
        <v>382</v>
      </c>
      <c r="E1402" s="22" t="s">
        <v>443</v>
      </c>
      <c r="F1402" s="25" t="str">
        <f>Table10[[#This Row],[Item Group]]&amp;RIGHT("000000000"&amp;Table10[[#This Row],[STT]],6)</f>
        <v>201000035</v>
      </c>
      <c r="G1402" t="s">
        <v>2483</v>
      </c>
      <c r="H1402" s="22" t="s">
        <v>91</v>
      </c>
      <c r="I1402" s="22">
        <v>18</v>
      </c>
      <c r="K1402" s="27">
        <v>201</v>
      </c>
      <c r="L1402" s="30">
        <f>IF(K1401="","",COUNTIF(K$2:K1402,K1402))</f>
        <v>35</v>
      </c>
    </row>
    <row r="1403" spans="1:12" x14ac:dyDescent="0.25">
      <c r="A1403" s="50" t="s">
        <v>2455</v>
      </c>
      <c r="B1403" s="22" t="s">
        <v>444</v>
      </c>
      <c r="C1403" s="22" t="s">
        <v>2194</v>
      </c>
      <c r="D1403" s="22" t="s">
        <v>382</v>
      </c>
      <c r="E1403" s="22" t="s">
        <v>443</v>
      </c>
      <c r="F1403" s="25" t="str">
        <f>Table10[[#This Row],[Item Group]]&amp;RIGHT("000000000"&amp;Table10[[#This Row],[STT]],6)</f>
        <v>201000036</v>
      </c>
      <c r="G1403" t="s">
        <v>2484</v>
      </c>
      <c r="H1403" s="22" t="s">
        <v>91</v>
      </c>
      <c r="I1403" s="22">
        <v>18</v>
      </c>
      <c r="K1403" s="27">
        <v>201</v>
      </c>
      <c r="L1403" s="30">
        <f>IF(K1402="","",COUNTIF(K$2:K1403,K1403))</f>
        <v>36</v>
      </c>
    </row>
    <row r="1404" spans="1:12" x14ac:dyDescent="0.25">
      <c r="A1404" s="50" t="s">
        <v>2455</v>
      </c>
      <c r="B1404" s="22" t="s">
        <v>444</v>
      </c>
      <c r="C1404" s="22" t="s">
        <v>2194</v>
      </c>
      <c r="D1404" s="22" t="s">
        <v>382</v>
      </c>
      <c r="E1404" s="22" t="s">
        <v>443</v>
      </c>
      <c r="F1404" s="25" t="str">
        <f>Table10[[#This Row],[Item Group]]&amp;RIGHT("000000000"&amp;Table10[[#This Row],[STT]],6)</f>
        <v>202000012</v>
      </c>
      <c r="G1404" t="s">
        <v>2485</v>
      </c>
      <c r="H1404" s="22" t="s">
        <v>91</v>
      </c>
      <c r="I1404" s="22">
        <v>38</v>
      </c>
      <c r="K1404" s="27">
        <v>202</v>
      </c>
      <c r="L1404" s="30">
        <f>IF(K1403="","",COUNTIF(K$2:K1404,K1404))</f>
        <v>12</v>
      </c>
    </row>
    <row r="1405" spans="1:12" x14ac:dyDescent="0.25">
      <c r="A1405" s="50" t="s">
        <v>2455</v>
      </c>
      <c r="B1405" s="22" t="s">
        <v>444</v>
      </c>
      <c r="C1405" s="22" t="s">
        <v>2194</v>
      </c>
      <c r="D1405" s="22" t="s">
        <v>382</v>
      </c>
      <c r="E1405" s="22" t="s">
        <v>443</v>
      </c>
      <c r="F1405" s="25" t="str">
        <f>Table10[[#This Row],[Item Group]]&amp;RIGHT("000000000"&amp;Table10[[#This Row],[STT]],6)</f>
        <v>202000013</v>
      </c>
      <c r="G1405" t="s">
        <v>2486</v>
      </c>
      <c r="H1405" s="22" t="s">
        <v>91</v>
      </c>
      <c r="I1405" s="22">
        <v>39</v>
      </c>
      <c r="K1405" s="27">
        <v>202</v>
      </c>
      <c r="L1405" s="30">
        <f>IF(K1404="","",COUNTIF(K$2:K1405,K1405))</f>
        <v>13</v>
      </c>
    </row>
    <row r="1406" spans="1:12" x14ac:dyDescent="0.25">
      <c r="A1406" s="50" t="s">
        <v>2455</v>
      </c>
      <c r="B1406" s="22" t="s">
        <v>444</v>
      </c>
      <c r="C1406" s="22" t="s">
        <v>2194</v>
      </c>
      <c r="D1406" s="22" t="s">
        <v>382</v>
      </c>
      <c r="E1406" s="22" t="s">
        <v>443</v>
      </c>
      <c r="F1406" s="25" t="str">
        <f>Table10[[#This Row],[Item Group]]&amp;RIGHT("000000000"&amp;Table10[[#This Row],[STT]],6)</f>
        <v>202000014</v>
      </c>
      <c r="G1406" t="s">
        <v>2487</v>
      </c>
      <c r="H1406" s="22" t="s">
        <v>91</v>
      </c>
      <c r="I1406" s="22">
        <v>39</v>
      </c>
      <c r="K1406" s="27">
        <v>202</v>
      </c>
      <c r="L1406" s="30">
        <f>IF(K1405="","",COUNTIF(K$2:K1406,K1406))</f>
        <v>14</v>
      </c>
    </row>
    <row r="1407" spans="1:12" x14ac:dyDescent="0.25">
      <c r="A1407" s="50" t="s">
        <v>2455</v>
      </c>
      <c r="B1407" s="22" t="s">
        <v>444</v>
      </c>
      <c r="C1407" s="22" t="s">
        <v>2194</v>
      </c>
      <c r="D1407" s="22" t="s">
        <v>382</v>
      </c>
      <c r="E1407" s="22" t="s">
        <v>443</v>
      </c>
      <c r="F1407" s="25" t="str">
        <f>Table10[[#This Row],[Item Group]]&amp;RIGHT("000000000"&amp;Table10[[#This Row],[STT]],6)</f>
        <v>202000015</v>
      </c>
      <c r="G1407" t="s">
        <v>2488</v>
      </c>
      <c r="H1407" s="22" t="s">
        <v>91</v>
      </c>
      <c r="I1407" s="22">
        <v>36</v>
      </c>
      <c r="K1407" s="27">
        <v>202</v>
      </c>
      <c r="L1407" s="30">
        <f>IF(K1406="","",COUNTIF(K$2:K1407,K1407))</f>
        <v>15</v>
      </c>
    </row>
    <row r="1408" spans="1:12" x14ac:dyDescent="0.25">
      <c r="A1408" s="50" t="s">
        <v>2455</v>
      </c>
      <c r="B1408" s="22" t="s">
        <v>444</v>
      </c>
      <c r="C1408" s="22" t="s">
        <v>2194</v>
      </c>
      <c r="D1408" s="22" t="s">
        <v>382</v>
      </c>
      <c r="E1408" s="22" t="s">
        <v>443</v>
      </c>
      <c r="F1408" s="25" t="str">
        <f>Table10[[#This Row],[Item Group]]&amp;RIGHT("000000000"&amp;Table10[[#This Row],[STT]],6)</f>
        <v>203000011</v>
      </c>
      <c r="G1408" t="s">
        <v>2489</v>
      </c>
      <c r="H1408" s="22" t="s">
        <v>91</v>
      </c>
      <c r="I1408" s="22">
        <v>25</v>
      </c>
      <c r="K1408" s="27">
        <v>203</v>
      </c>
      <c r="L1408" s="30">
        <f>IF(K1407="","",COUNTIF(K$2:K1408,K1408))</f>
        <v>11</v>
      </c>
    </row>
    <row r="1409" spans="1:12" x14ac:dyDescent="0.25">
      <c r="A1409" s="50" t="s">
        <v>2455</v>
      </c>
      <c r="B1409" s="22" t="s">
        <v>444</v>
      </c>
      <c r="C1409" s="22" t="s">
        <v>2194</v>
      </c>
      <c r="D1409" s="22" t="s">
        <v>382</v>
      </c>
      <c r="E1409" s="22" t="s">
        <v>443</v>
      </c>
      <c r="F1409" s="25" t="str">
        <f>Table10[[#This Row],[Item Group]]&amp;RIGHT("000000000"&amp;Table10[[#This Row],[STT]],6)</f>
        <v>203000012</v>
      </c>
      <c r="G1409" t="s">
        <v>2490</v>
      </c>
      <c r="H1409" s="22" t="s">
        <v>91</v>
      </c>
      <c r="I1409" s="22">
        <v>26</v>
      </c>
      <c r="K1409" s="27">
        <v>203</v>
      </c>
      <c r="L1409" s="30">
        <f>IF(K1408="","",COUNTIF(K$2:K1409,K1409))</f>
        <v>12</v>
      </c>
    </row>
    <row r="1410" spans="1:12" x14ac:dyDescent="0.25">
      <c r="A1410" s="50" t="s">
        <v>2455</v>
      </c>
      <c r="B1410" s="22" t="s">
        <v>444</v>
      </c>
      <c r="C1410" s="22" t="s">
        <v>2194</v>
      </c>
      <c r="D1410" s="22" t="s">
        <v>382</v>
      </c>
      <c r="E1410" s="22" t="s">
        <v>443</v>
      </c>
      <c r="F1410" s="25" t="str">
        <f>Table10[[#This Row],[Item Group]]&amp;RIGHT("000000000"&amp;Table10[[#This Row],[STT]],6)</f>
        <v>203000013</v>
      </c>
      <c r="G1410" t="s">
        <v>2491</v>
      </c>
      <c r="H1410" s="22" t="s">
        <v>91</v>
      </c>
      <c r="I1410" s="22">
        <v>26</v>
      </c>
      <c r="K1410" s="27">
        <v>203</v>
      </c>
      <c r="L1410" s="30">
        <f>IF(K1409="","",COUNTIF(K$2:K1410,K1410))</f>
        <v>13</v>
      </c>
    </row>
    <row r="1411" spans="1:12" x14ac:dyDescent="0.25">
      <c r="A1411" s="50" t="s">
        <v>2455</v>
      </c>
      <c r="B1411" s="22" t="s">
        <v>444</v>
      </c>
      <c r="C1411" s="22" t="s">
        <v>2194</v>
      </c>
      <c r="D1411" s="22" t="s">
        <v>382</v>
      </c>
      <c r="E1411" s="22" t="s">
        <v>443</v>
      </c>
      <c r="F1411" s="25" t="str">
        <f>Table10[[#This Row],[Item Group]]&amp;RIGHT("000000000"&amp;Table10[[#This Row],[STT]],6)</f>
        <v>203000014</v>
      </c>
      <c r="G1411" t="s">
        <v>2492</v>
      </c>
      <c r="H1411" s="22" t="s">
        <v>91</v>
      </c>
      <c r="I1411" s="22">
        <v>26</v>
      </c>
      <c r="K1411" s="27">
        <v>203</v>
      </c>
      <c r="L1411" s="30">
        <f>IF(K1410="","",COUNTIF(K$2:K1411,K1411))</f>
        <v>14</v>
      </c>
    </row>
    <row r="1412" spans="1:12" x14ac:dyDescent="0.25">
      <c r="A1412" s="50" t="s">
        <v>2455</v>
      </c>
      <c r="B1412" s="22" t="s">
        <v>444</v>
      </c>
      <c r="C1412" s="22" t="s">
        <v>2194</v>
      </c>
      <c r="D1412" s="22" t="s">
        <v>382</v>
      </c>
      <c r="E1412" s="22" t="s">
        <v>443</v>
      </c>
      <c r="F1412" s="25" t="str">
        <f>Table10[[#This Row],[Item Group]]&amp;RIGHT("000000000"&amp;Table10[[#This Row],[STT]],6)</f>
        <v>203000015</v>
      </c>
      <c r="G1412" t="s">
        <v>2493</v>
      </c>
      <c r="H1412" s="22" t="s">
        <v>91</v>
      </c>
      <c r="I1412" s="22">
        <v>29</v>
      </c>
      <c r="K1412" s="27">
        <v>203</v>
      </c>
      <c r="L1412" s="30">
        <f>IF(K1411="","",COUNTIF(K$2:K1412,K1412))</f>
        <v>15</v>
      </c>
    </row>
    <row r="1413" spans="1:12" x14ac:dyDescent="0.25">
      <c r="A1413" s="50" t="s">
        <v>2455</v>
      </c>
      <c r="B1413" s="22" t="s">
        <v>444</v>
      </c>
      <c r="C1413" s="22" t="s">
        <v>2194</v>
      </c>
      <c r="D1413" s="22" t="s">
        <v>382</v>
      </c>
      <c r="E1413" s="22" t="s">
        <v>443</v>
      </c>
      <c r="F1413" s="25" t="str">
        <f>Table10[[#This Row],[Item Group]]&amp;RIGHT("000000000"&amp;Table10[[#This Row],[STT]],6)</f>
        <v>203000016</v>
      </c>
      <c r="G1413" t="s">
        <v>2494</v>
      </c>
      <c r="H1413" s="22" t="s">
        <v>91</v>
      </c>
      <c r="I1413" s="22">
        <v>26</v>
      </c>
      <c r="K1413" s="27">
        <v>203</v>
      </c>
      <c r="L1413" s="30">
        <f>IF(K1412="","",COUNTIF(K$2:K1413,K1413))</f>
        <v>16</v>
      </c>
    </row>
    <row r="1414" spans="1:12" x14ac:dyDescent="0.25">
      <c r="A1414" s="50" t="s">
        <v>2455</v>
      </c>
      <c r="B1414" s="22" t="s">
        <v>444</v>
      </c>
      <c r="C1414" s="22" t="s">
        <v>2194</v>
      </c>
      <c r="D1414" s="22" t="s">
        <v>382</v>
      </c>
      <c r="E1414" s="22" t="s">
        <v>443</v>
      </c>
      <c r="F1414" s="25" t="str">
        <f>Table10[[#This Row],[Item Group]]&amp;RIGHT("000000000"&amp;Table10[[#This Row],[STT]],6)</f>
        <v>203000017</v>
      </c>
      <c r="G1414" t="s">
        <v>2495</v>
      </c>
      <c r="H1414" s="22" t="s">
        <v>91</v>
      </c>
      <c r="I1414" s="22">
        <v>26</v>
      </c>
      <c r="K1414" s="27">
        <v>203</v>
      </c>
      <c r="L1414" s="30">
        <f>IF(K1413="","",COUNTIF(K$2:K1414,K1414))</f>
        <v>17</v>
      </c>
    </row>
    <row r="1415" spans="1:12" x14ac:dyDescent="0.25">
      <c r="A1415" s="50" t="s">
        <v>2455</v>
      </c>
      <c r="B1415" s="22" t="s">
        <v>444</v>
      </c>
      <c r="C1415" s="22" t="s">
        <v>2194</v>
      </c>
      <c r="D1415" s="22" t="s">
        <v>382</v>
      </c>
      <c r="E1415" s="22" t="s">
        <v>443</v>
      </c>
      <c r="F1415" s="25" t="str">
        <f>Table10[[#This Row],[Item Group]]&amp;RIGHT("000000000"&amp;Table10[[#This Row],[STT]],6)</f>
        <v>203000018</v>
      </c>
      <c r="G1415" t="s">
        <v>2496</v>
      </c>
      <c r="H1415" s="22" t="s">
        <v>91</v>
      </c>
      <c r="I1415" s="22">
        <v>22</v>
      </c>
      <c r="K1415" s="27">
        <v>203</v>
      </c>
      <c r="L1415" s="30">
        <f>IF(K1414="","",COUNTIF(K$2:K1415,K1415))</f>
        <v>18</v>
      </c>
    </row>
    <row r="1416" spans="1:12" x14ac:dyDescent="0.25">
      <c r="A1416" s="50" t="s">
        <v>2455</v>
      </c>
      <c r="B1416" s="22" t="s">
        <v>444</v>
      </c>
      <c r="C1416" s="22" t="s">
        <v>2194</v>
      </c>
      <c r="D1416" s="22" t="s">
        <v>382</v>
      </c>
      <c r="E1416" s="22" t="s">
        <v>443</v>
      </c>
      <c r="F1416" s="25" t="str">
        <f>Table10[[#This Row],[Item Group]]&amp;RIGHT("000000000"&amp;Table10[[#This Row],[STT]],6)</f>
        <v>205000013</v>
      </c>
      <c r="G1416" t="s">
        <v>2497</v>
      </c>
      <c r="H1416" s="22" t="s">
        <v>91</v>
      </c>
      <c r="I1416" s="22">
        <v>29</v>
      </c>
      <c r="K1416" s="27">
        <v>205</v>
      </c>
      <c r="L1416" s="30">
        <f>IF(K1415="","",COUNTIF(K$2:K1416,K1416))</f>
        <v>13</v>
      </c>
    </row>
    <row r="1417" spans="1:12" x14ac:dyDescent="0.25">
      <c r="A1417" s="50" t="s">
        <v>2455</v>
      </c>
      <c r="B1417" s="22" t="s">
        <v>444</v>
      </c>
      <c r="C1417" s="22" t="s">
        <v>2194</v>
      </c>
      <c r="D1417" s="22" t="s">
        <v>382</v>
      </c>
      <c r="E1417" s="22" t="s">
        <v>443</v>
      </c>
      <c r="F1417" s="25" t="str">
        <f>Table10[[#This Row],[Item Group]]&amp;RIGHT("000000000"&amp;Table10[[#This Row],[STT]],6)</f>
        <v>205000014</v>
      </c>
      <c r="G1417" t="s">
        <v>2498</v>
      </c>
      <c r="H1417" s="22" t="s">
        <v>91</v>
      </c>
      <c r="I1417" s="22">
        <v>30</v>
      </c>
      <c r="K1417" s="27">
        <v>205</v>
      </c>
      <c r="L1417" s="30">
        <f>IF(K1416="","",COUNTIF(K$2:K1417,K1417))</f>
        <v>14</v>
      </c>
    </row>
    <row r="1418" spans="1:12" x14ac:dyDescent="0.25">
      <c r="A1418" s="50">
        <v>44561</v>
      </c>
      <c r="B1418" s="22" t="s">
        <v>444</v>
      </c>
      <c r="C1418" s="22" t="s">
        <v>2194</v>
      </c>
      <c r="D1418" s="22" t="s">
        <v>382</v>
      </c>
      <c r="E1418" s="22" t="s">
        <v>443</v>
      </c>
      <c r="F1418" s="25" t="str">
        <f>Table10[[#This Row],[Item Group]]&amp;RIGHT("000000000"&amp;Table10[[#This Row],[STT]],6)</f>
        <v>205000015</v>
      </c>
      <c r="G1418" t="s">
        <v>2499</v>
      </c>
      <c r="H1418" s="22" t="s">
        <v>91</v>
      </c>
      <c r="I1418" s="22">
        <v>27</v>
      </c>
      <c r="J1418" s="22" t="s">
        <v>2309</v>
      </c>
      <c r="K1418" s="27">
        <v>205</v>
      </c>
      <c r="L1418" s="30">
        <f>IF(K1417="","",COUNTIF(K$2:K1418,K1418))</f>
        <v>15</v>
      </c>
    </row>
    <row r="1419" spans="1:12" x14ac:dyDescent="0.25">
      <c r="A1419" s="50">
        <v>44561</v>
      </c>
      <c r="B1419" s="22" t="s">
        <v>444</v>
      </c>
      <c r="C1419" s="22" t="s">
        <v>2194</v>
      </c>
      <c r="D1419" s="22" t="s">
        <v>382</v>
      </c>
      <c r="E1419" s="22" t="s">
        <v>443</v>
      </c>
      <c r="F1419" s="25" t="str">
        <f>Table10[[#This Row],[Item Group]]&amp;RIGHT("000000000"&amp;Table10[[#This Row],[STT]],6)</f>
        <v>205000016</v>
      </c>
      <c r="G1419" t="s">
        <v>2500</v>
      </c>
      <c r="H1419" s="22" t="s">
        <v>91</v>
      </c>
      <c r="I1419" s="22">
        <v>30</v>
      </c>
      <c r="J1419" s="22" t="s">
        <v>2309</v>
      </c>
      <c r="K1419" s="27">
        <v>205</v>
      </c>
      <c r="L1419" s="30">
        <f>IF(K1418="","",COUNTIF(K$2:K1419,K1419))</f>
        <v>16</v>
      </c>
    </row>
    <row r="1420" spans="1:12" x14ac:dyDescent="0.25">
      <c r="A1420" s="50">
        <v>44561</v>
      </c>
      <c r="B1420" s="22" t="s">
        <v>444</v>
      </c>
      <c r="C1420" s="22" t="s">
        <v>2194</v>
      </c>
      <c r="D1420" s="22" t="s">
        <v>382</v>
      </c>
      <c r="E1420" s="22" t="s">
        <v>443</v>
      </c>
      <c r="F1420" s="25" t="str">
        <f>Table10[[#This Row],[Item Group]]&amp;RIGHT("000000000"&amp;Table10[[#This Row],[STT]],6)</f>
        <v>205000017</v>
      </c>
      <c r="G1420" t="s">
        <v>2501</v>
      </c>
      <c r="H1420" s="22" t="s">
        <v>91</v>
      </c>
      <c r="I1420" s="22">
        <v>27</v>
      </c>
      <c r="J1420" s="22" t="s">
        <v>2309</v>
      </c>
      <c r="K1420" s="27">
        <v>205</v>
      </c>
      <c r="L1420" s="30">
        <f>IF(K1419="","",COUNTIF(K$2:K1420,K1420))</f>
        <v>17</v>
      </c>
    </row>
    <row r="1421" spans="1:12" x14ac:dyDescent="0.25">
      <c r="A1421" s="50">
        <v>44561</v>
      </c>
      <c r="B1421" s="22" t="s">
        <v>444</v>
      </c>
      <c r="C1421" s="22" t="s">
        <v>2194</v>
      </c>
      <c r="D1421" s="22" t="s">
        <v>382</v>
      </c>
      <c r="E1421" s="22" t="s">
        <v>443</v>
      </c>
      <c r="F1421" s="25" t="str">
        <f>Table10[[#This Row],[Item Group]]&amp;RIGHT("000000000"&amp;Table10[[#This Row],[STT]],6)</f>
        <v>205000018</v>
      </c>
      <c r="G1421" t="s">
        <v>2502</v>
      </c>
      <c r="H1421" s="22" t="s">
        <v>91</v>
      </c>
      <c r="I1421" s="22">
        <v>30</v>
      </c>
      <c r="J1421" s="22" t="s">
        <v>2309</v>
      </c>
      <c r="K1421" s="27">
        <v>205</v>
      </c>
      <c r="L1421" s="30">
        <f>IF(K1420="","",COUNTIF(K$2:K1421,K1421))</f>
        <v>18</v>
      </c>
    </row>
    <row r="1422" spans="1:12" x14ac:dyDescent="0.25">
      <c r="A1422" s="50">
        <v>44561</v>
      </c>
      <c r="B1422" s="22" t="s">
        <v>444</v>
      </c>
      <c r="C1422" s="22" t="s">
        <v>2194</v>
      </c>
      <c r="D1422" s="22" t="s">
        <v>382</v>
      </c>
      <c r="E1422" s="22" t="s">
        <v>443</v>
      </c>
      <c r="F1422" s="25" t="str">
        <f>Table10[[#This Row],[Item Group]]&amp;RIGHT("000000000"&amp;Table10[[#This Row],[STT]],6)</f>
        <v>205000019</v>
      </c>
      <c r="G1422" t="s">
        <v>2503</v>
      </c>
      <c r="H1422" s="22" t="s">
        <v>91</v>
      </c>
      <c r="I1422" s="22">
        <v>30</v>
      </c>
      <c r="J1422" s="22" t="s">
        <v>2309</v>
      </c>
      <c r="K1422" s="27">
        <v>205</v>
      </c>
      <c r="L1422" s="30">
        <f>IF(K1421="","",COUNTIF(K$2:K1422,K1422))</f>
        <v>19</v>
      </c>
    </row>
    <row r="1423" spans="1:12" x14ac:dyDescent="0.25">
      <c r="A1423" s="50">
        <v>44561</v>
      </c>
      <c r="B1423" s="22" t="s">
        <v>444</v>
      </c>
      <c r="C1423" s="22" t="s">
        <v>2194</v>
      </c>
      <c r="D1423" s="22" t="s">
        <v>382</v>
      </c>
      <c r="E1423" s="22" t="s">
        <v>443</v>
      </c>
      <c r="F1423" s="25" t="str">
        <f>Table10[[#This Row],[Item Group]]&amp;RIGHT("000000000"&amp;Table10[[#This Row],[STT]],6)</f>
        <v>205000020</v>
      </c>
      <c r="G1423" t="s">
        <v>2504</v>
      </c>
      <c r="H1423" s="22" t="s">
        <v>91</v>
      </c>
      <c r="I1423" s="22">
        <v>27</v>
      </c>
      <c r="J1423" s="22" t="s">
        <v>2309</v>
      </c>
      <c r="K1423" s="27">
        <v>205</v>
      </c>
      <c r="L1423" s="30">
        <f>IF(K1422="","",COUNTIF(K$2:K1423,K1423))</f>
        <v>20</v>
      </c>
    </row>
    <row r="1424" spans="1:12" x14ac:dyDescent="0.25">
      <c r="A1424" s="50">
        <v>44561</v>
      </c>
      <c r="B1424" s="22" t="s">
        <v>444</v>
      </c>
      <c r="C1424" s="22" t="s">
        <v>2194</v>
      </c>
      <c r="D1424" s="22" t="s">
        <v>382</v>
      </c>
      <c r="E1424" s="22" t="s">
        <v>443</v>
      </c>
      <c r="F1424" s="25" t="str">
        <f>Table10[[#This Row],[Item Group]]&amp;RIGHT("000000000"&amp;Table10[[#This Row],[STT]],6)</f>
        <v>205000021</v>
      </c>
      <c r="G1424" t="s">
        <v>2505</v>
      </c>
      <c r="H1424" s="22" t="s">
        <v>91</v>
      </c>
      <c r="I1424" s="22">
        <v>27</v>
      </c>
      <c r="J1424" s="22" t="s">
        <v>2309</v>
      </c>
      <c r="K1424" s="27">
        <v>205</v>
      </c>
      <c r="L1424" s="30">
        <f>IF(K1423="","",COUNTIF(K$2:K1424,K1424))</f>
        <v>21</v>
      </c>
    </row>
    <row r="1425" spans="1:12" x14ac:dyDescent="0.25">
      <c r="A1425" s="50">
        <v>44561</v>
      </c>
      <c r="B1425" s="22" t="s">
        <v>444</v>
      </c>
      <c r="C1425" s="22" t="s">
        <v>2194</v>
      </c>
      <c r="D1425" s="22" t="s">
        <v>382</v>
      </c>
      <c r="E1425" s="22" t="s">
        <v>443</v>
      </c>
      <c r="F1425" s="25" t="str">
        <f>Table10[[#This Row],[Item Group]]&amp;RIGHT("000000000"&amp;Table10[[#This Row],[STT]],6)</f>
        <v>205000022</v>
      </c>
      <c r="G1425" t="s">
        <v>2506</v>
      </c>
      <c r="H1425" s="22" t="s">
        <v>91</v>
      </c>
      <c r="I1425" s="22">
        <v>27</v>
      </c>
      <c r="J1425" s="22" t="s">
        <v>2309</v>
      </c>
      <c r="K1425" s="27">
        <v>205</v>
      </c>
      <c r="L1425" s="30">
        <f>IF(K1424="","",COUNTIF(K$2:K1425,K1425))</f>
        <v>22</v>
      </c>
    </row>
    <row r="1426" spans="1:12" x14ac:dyDescent="0.25">
      <c r="A1426" s="50">
        <v>44561</v>
      </c>
      <c r="B1426" s="22" t="s">
        <v>444</v>
      </c>
      <c r="C1426" s="22" t="s">
        <v>2194</v>
      </c>
      <c r="D1426" s="22" t="s">
        <v>382</v>
      </c>
      <c r="E1426" s="22" t="s">
        <v>443</v>
      </c>
      <c r="F1426" s="25" t="str">
        <f>Table10[[#This Row],[Item Group]]&amp;RIGHT("000000000"&amp;Table10[[#This Row],[STT]],6)</f>
        <v>204000049</v>
      </c>
      <c r="G1426" t="s">
        <v>2507</v>
      </c>
      <c r="H1426" s="22" t="s">
        <v>91</v>
      </c>
      <c r="I1426" s="22">
        <v>38</v>
      </c>
      <c r="J1426" s="22" t="s">
        <v>2309</v>
      </c>
      <c r="K1426" s="27">
        <v>204</v>
      </c>
      <c r="L1426" s="30">
        <f>IF(K1425="","",COUNTIF(K$2:K1426,K1426))</f>
        <v>49</v>
      </c>
    </row>
    <row r="1427" spans="1:12" x14ac:dyDescent="0.25">
      <c r="A1427" s="50"/>
      <c r="C1427" s="22" t="s">
        <v>933</v>
      </c>
      <c r="F1427" s="25" t="str">
        <f>Table10[[#This Row],[Item Group]]&amp;RIGHT("000000000"&amp;Table10[[#This Row],[STT]],6)</f>
        <v>209000003</v>
      </c>
      <c r="G1427" t="s">
        <v>2510</v>
      </c>
      <c r="H1427" s="22" t="s">
        <v>91</v>
      </c>
      <c r="I1427" s="22">
        <v>21</v>
      </c>
      <c r="K1427" s="27">
        <v>209</v>
      </c>
      <c r="L1427" s="30">
        <f>IF(K1426="","",COUNTIF(K$2:K1427,K1427))</f>
        <v>3</v>
      </c>
    </row>
    <row r="1428" spans="1:12" x14ac:dyDescent="0.25">
      <c r="A1428" s="50"/>
      <c r="C1428" s="22" t="s">
        <v>933</v>
      </c>
      <c r="F1428" s="25" t="str">
        <f>Table10[[#This Row],[Item Group]]&amp;RIGHT("000000000"&amp;Table10[[#This Row],[STT]],6)</f>
        <v>209000004</v>
      </c>
      <c r="G1428" t="s">
        <v>2511</v>
      </c>
      <c r="H1428" s="22" t="s">
        <v>91</v>
      </c>
      <c r="I1428" s="22">
        <v>22</v>
      </c>
      <c r="K1428" s="27">
        <v>209</v>
      </c>
      <c r="L1428" s="30">
        <f>IF(K1427="","",COUNTIF(K$2:K1428,K1428))</f>
        <v>4</v>
      </c>
    </row>
    <row r="1429" spans="1:12" x14ac:dyDescent="0.25">
      <c r="A1429" s="50"/>
      <c r="C1429" s="22" t="s">
        <v>933</v>
      </c>
      <c r="F1429" s="25" t="str">
        <f>Table10[[#This Row],[Item Group]]&amp;RIGHT("000000000"&amp;Table10[[#This Row],[STT]],6)</f>
        <v>209000005</v>
      </c>
      <c r="G1429" t="s">
        <v>2512</v>
      </c>
      <c r="H1429" s="22" t="s">
        <v>91</v>
      </c>
      <c r="I1429" s="22">
        <v>22</v>
      </c>
      <c r="K1429" s="27">
        <v>209</v>
      </c>
      <c r="L1429" s="30">
        <f>IF(K1428="","",COUNTIF(K$2:K1429,K1429))</f>
        <v>5</v>
      </c>
    </row>
    <row r="1430" spans="1:12" x14ac:dyDescent="0.25">
      <c r="A1430" s="50"/>
      <c r="C1430" s="22" t="s">
        <v>933</v>
      </c>
      <c r="F1430" s="25" t="str">
        <f>Table10[[#This Row],[Item Group]]&amp;RIGHT("000000000"&amp;Table10[[#This Row],[STT]],6)</f>
        <v>209000006</v>
      </c>
      <c r="G1430" t="s">
        <v>2513</v>
      </c>
      <c r="H1430" s="22" t="s">
        <v>91</v>
      </c>
      <c r="I1430" s="22">
        <v>18</v>
      </c>
      <c r="K1430" s="27">
        <v>209</v>
      </c>
      <c r="L1430" s="30">
        <f>IF(K1429="","",COUNTIF(K$2:K1430,K1430))</f>
        <v>6</v>
      </c>
    </row>
    <row r="1431" spans="1:12" x14ac:dyDescent="0.25">
      <c r="A1431" s="50"/>
      <c r="C1431" s="22" t="s">
        <v>933</v>
      </c>
      <c r="F1431" s="25" t="str">
        <f>Table10[[#This Row],[Item Group]]&amp;RIGHT("000000000"&amp;Table10[[#This Row],[STT]],6)</f>
        <v>209000007</v>
      </c>
      <c r="G1431" t="s">
        <v>2514</v>
      </c>
      <c r="H1431" s="22" t="s">
        <v>91</v>
      </c>
      <c r="I1431" s="22">
        <v>18</v>
      </c>
      <c r="K1431" s="27">
        <v>209</v>
      </c>
      <c r="L1431" s="30">
        <f>IF(K1430="","",COUNTIF(K$2:K1431,K1431))</f>
        <v>7</v>
      </c>
    </row>
    <row r="1432" spans="1:12" x14ac:dyDescent="0.25">
      <c r="A1432" s="50"/>
      <c r="C1432" s="22" t="s">
        <v>933</v>
      </c>
      <c r="F1432" s="25" t="str">
        <f>Table10[[#This Row],[Item Group]]&amp;RIGHT("000000000"&amp;Table10[[#This Row],[STT]],6)</f>
        <v>209000008</v>
      </c>
      <c r="G1432" t="s">
        <v>2515</v>
      </c>
      <c r="H1432" s="22" t="s">
        <v>91</v>
      </c>
      <c r="I1432" s="22">
        <v>18</v>
      </c>
      <c r="K1432" s="27">
        <v>209</v>
      </c>
      <c r="L1432" s="30">
        <f>IF(K1431="","",COUNTIF(K$2:K1432,K1432))</f>
        <v>8</v>
      </c>
    </row>
    <row r="1433" spans="1:12" x14ac:dyDescent="0.25">
      <c r="A1433" s="50"/>
      <c r="C1433" s="22" t="s">
        <v>933</v>
      </c>
      <c r="F1433" s="25" t="str">
        <f>Table10[[#This Row],[Item Group]]&amp;RIGHT("000000000"&amp;Table10[[#This Row],[STT]],6)</f>
        <v>209000009</v>
      </c>
      <c r="G1433" t="s">
        <v>2516</v>
      </c>
      <c r="H1433" s="22" t="s">
        <v>91</v>
      </c>
      <c r="I1433" s="22">
        <v>18</v>
      </c>
      <c r="K1433" s="27">
        <v>209</v>
      </c>
      <c r="L1433" s="30">
        <f>IF(K1432="","",COUNTIF(K$2:K1433,K1433))</f>
        <v>9</v>
      </c>
    </row>
    <row r="1434" spans="1:12" x14ac:dyDescent="0.25">
      <c r="A1434" s="50"/>
      <c r="C1434" s="22" t="s">
        <v>933</v>
      </c>
      <c r="F1434" s="25" t="str">
        <f>Table10[[#This Row],[Item Group]]&amp;RIGHT("000000000"&amp;Table10[[#This Row],[STT]],6)</f>
        <v>209000010</v>
      </c>
      <c r="G1434" t="s">
        <v>2517</v>
      </c>
      <c r="H1434" s="22" t="s">
        <v>91</v>
      </c>
      <c r="I1434" s="22">
        <v>18</v>
      </c>
      <c r="K1434" s="27">
        <v>209</v>
      </c>
      <c r="L1434" s="30">
        <f>IF(K1433="","",COUNTIF(K$2:K1434,K1434))</f>
        <v>10</v>
      </c>
    </row>
    <row r="1435" spans="1:12" x14ac:dyDescent="0.25">
      <c r="A1435" s="50"/>
      <c r="C1435" s="22" t="s">
        <v>933</v>
      </c>
      <c r="F1435" s="25" t="str">
        <f>Table10[[#This Row],[Item Group]]&amp;RIGHT("000000000"&amp;Table10[[#This Row],[STT]],6)</f>
        <v>209000011</v>
      </c>
      <c r="G1435" t="s">
        <v>2518</v>
      </c>
      <c r="H1435" s="22" t="s">
        <v>91</v>
      </c>
      <c r="I1435" s="22">
        <v>22</v>
      </c>
      <c r="K1435" s="27">
        <v>209</v>
      </c>
      <c r="L1435" s="30">
        <f>IF(K1434="","",COUNTIF(K$2:K1435,K1435))</f>
        <v>11</v>
      </c>
    </row>
    <row r="1436" spans="1:12" x14ac:dyDescent="0.25">
      <c r="A1436" s="50"/>
      <c r="C1436" s="22" t="s">
        <v>933</v>
      </c>
      <c r="F1436" s="25" t="str">
        <f>Table10[[#This Row],[Item Group]]&amp;RIGHT("000000000"&amp;Table10[[#This Row],[STT]],6)</f>
        <v>209000012</v>
      </c>
      <c r="G1436" t="s">
        <v>2519</v>
      </c>
      <c r="H1436" s="22" t="s">
        <v>91</v>
      </c>
      <c r="I1436" s="22">
        <v>18</v>
      </c>
      <c r="K1436" s="27">
        <v>209</v>
      </c>
      <c r="L1436" s="30">
        <f>IF(K1435="","",COUNTIF(K$2:K1436,K1436))</f>
        <v>12</v>
      </c>
    </row>
    <row r="1437" spans="1:12" x14ac:dyDescent="0.25">
      <c r="A1437" s="50"/>
      <c r="C1437" s="22" t="s">
        <v>933</v>
      </c>
      <c r="F1437" s="25" t="str">
        <f>Table10[[#This Row],[Item Group]]&amp;RIGHT("000000000"&amp;Table10[[#This Row],[STT]],6)</f>
        <v>209000013</v>
      </c>
      <c r="G1437" t="s">
        <v>2520</v>
      </c>
      <c r="H1437" s="22" t="s">
        <v>91</v>
      </c>
      <c r="I1437" s="22">
        <v>18</v>
      </c>
      <c r="K1437" s="27">
        <v>209</v>
      </c>
      <c r="L1437" s="30">
        <f>IF(K1436="","",COUNTIF(K$2:K1437,K1437))</f>
        <v>13</v>
      </c>
    </row>
    <row r="1438" spans="1:12" x14ac:dyDescent="0.25">
      <c r="A1438" s="50"/>
      <c r="C1438" s="22" t="s">
        <v>933</v>
      </c>
      <c r="F1438" s="25" t="str">
        <f>Table10[[#This Row],[Item Group]]&amp;RIGHT("000000000"&amp;Table10[[#This Row],[STT]],6)</f>
        <v>209000014</v>
      </c>
      <c r="G1438" t="s">
        <v>2521</v>
      </c>
      <c r="H1438" s="22" t="s">
        <v>91</v>
      </c>
      <c r="I1438" s="22">
        <v>18</v>
      </c>
      <c r="K1438" s="27">
        <v>209</v>
      </c>
      <c r="L1438" s="30">
        <f>IF(K1437="","",COUNTIF(K$2:K1438,K1438))</f>
        <v>14</v>
      </c>
    </row>
    <row r="1439" spans="1:12" x14ac:dyDescent="0.25">
      <c r="A1439" s="50"/>
      <c r="C1439" s="22" t="s">
        <v>933</v>
      </c>
      <c r="F1439" s="25" t="str">
        <f>Table10[[#This Row],[Item Group]]&amp;RIGHT("000000000"&amp;Table10[[#This Row],[STT]],6)</f>
        <v>200000107</v>
      </c>
      <c r="G1439" t="s">
        <v>2522</v>
      </c>
      <c r="H1439" s="22" t="s">
        <v>91</v>
      </c>
      <c r="K1439" s="27">
        <v>200</v>
      </c>
      <c r="L1439" s="30">
        <f>IF(K1438="","",COUNTIF(K$2:K1439,K1439))</f>
        <v>107</v>
      </c>
    </row>
    <row r="1440" spans="1:12" x14ac:dyDescent="0.25">
      <c r="A1440" s="50"/>
      <c r="C1440" s="22" t="s">
        <v>933</v>
      </c>
      <c r="F1440" s="25" t="str">
        <f>Table10[[#This Row],[Item Group]]&amp;RIGHT("000000000"&amp;Table10[[#This Row],[STT]],6)</f>
        <v>200000108</v>
      </c>
      <c r="G1440" t="s">
        <v>2523</v>
      </c>
      <c r="H1440" s="22" t="s">
        <v>91</v>
      </c>
      <c r="K1440" s="27">
        <v>200</v>
      </c>
      <c r="L1440" s="30">
        <f>IF(K1439="","",COUNTIF(K$2:K1440,K1440))</f>
        <v>108</v>
      </c>
    </row>
    <row r="1441" spans="1:12" x14ac:dyDescent="0.25">
      <c r="A1441" s="50"/>
      <c r="C1441" s="22" t="s">
        <v>933</v>
      </c>
      <c r="F1441" s="25" t="str">
        <f>Table10[[#This Row],[Item Group]]&amp;RIGHT("000000000"&amp;Table10[[#This Row],[STT]],6)</f>
        <v>200000109</v>
      </c>
      <c r="G1441" t="s">
        <v>2524</v>
      </c>
      <c r="H1441" s="22" t="s">
        <v>91</v>
      </c>
      <c r="K1441" s="27">
        <v>200</v>
      </c>
      <c r="L1441" s="30">
        <f>IF(K1440="","",COUNTIF(K$2:K1441,K1441))</f>
        <v>109</v>
      </c>
    </row>
    <row r="1442" spans="1:12" x14ac:dyDescent="0.25">
      <c r="A1442" s="50"/>
      <c r="C1442" s="22" t="s">
        <v>933</v>
      </c>
      <c r="F1442" s="25" t="str">
        <f>Table10[[#This Row],[Item Group]]&amp;RIGHT("000000000"&amp;Table10[[#This Row],[STT]],6)</f>
        <v>200000110</v>
      </c>
      <c r="G1442" t="s">
        <v>2525</v>
      </c>
      <c r="H1442" s="22" t="s">
        <v>91</v>
      </c>
      <c r="K1442" s="27">
        <v>200</v>
      </c>
      <c r="L1442" s="30">
        <f>IF(K1441="","",COUNTIF(K$2:K1442,K1442))</f>
        <v>110</v>
      </c>
    </row>
    <row r="1443" spans="1:12" x14ac:dyDescent="0.25">
      <c r="A1443" s="50"/>
      <c r="C1443" s="22" t="s">
        <v>933</v>
      </c>
      <c r="F1443" s="25" t="str">
        <f>Table10[[#This Row],[Item Group]]&amp;RIGHT("000000000"&amp;Table10[[#This Row],[STT]],6)</f>
        <v>200000111</v>
      </c>
      <c r="G1443" t="s">
        <v>2526</v>
      </c>
      <c r="H1443" s="22" t="s">
        <v>91</v>
      </c>
      <c r="K1443" s="27">
        <v>200</v>
      </c>
      <c r="L1443" s="30">
        <f>IF(K1442="","",COUNTIF(K$2:K1443,K1443))</f>
        <v>111</v>
      </c>
    </row>
    <row r="1444" spans="1:12" x14ac:dyDescent="0.25">
      <c r="A1444" s="50"/>
      <c r="C1444" s="22" t="s">
        <v>933</v>
      </c>
      <c r="F1444" s="25" t="str">
        <f>Table10[[#This Row],[Item Group]]&amp;RIGHT("000000000"&amp;Table10[[#This Row],[STT]],6)</f>
        <v>200000112</v>
      </c>
      <c r="G1444" t="s">
        <v>2527</v>
      </c>
      <c r="H1444" s="22" t="s">
        <v>91</v>
      </c>
      <c r="K1444" s="27">
        <v>200</v>
      </c>
      <c r="L1444" s="30">
        <f>IF(K1443="","",COUNTIF(K$2:K1444,K1444))</f>
        <v>112</v>
      </c>
    </row>
    <row r="1445" spans="1:12" x14ac:dyDescent="0.25">
      <c r="A1445" s="50"/>
      <c r="C1445" s="22" t="s">
        <v>933</v>
      </c>
      <c r="F1445" s="25" t="str">
        <f>Table10[[#This Row],[Item Group]]&amp;RIGHT("000000000"&amp;Table10[[#This Row],[STT]],6)</f>
        <v>200000113</v>
      </c>
      <c r="G1445" t="s">
        <v>2528</v>
      </c>
      <c r="H1445" s="22" t="s">
        <v>91</v>
      </c>
      <c r="K1445" s="27">
        <v>200</v>
      </c>
      <c r="L1445" s="30">
        <f>IF(K1444="","",COUNTIF(K$2:K1445,K1445))</f>
        <v>113</v>
      </c>
    </row>
    <row r="1446" spans="1:12" x14ac:dyDescent="0.25">
      <c r="A1446" s="50"/>
      <c r="C1446" s="22" t="s">
        <v>933</v>
      </c>
      <c r="F1446" s="25" t="str">
        <f>Table10[[#This Row],[Item Group]]&amp;RIGHT("000000000"&amp;Table10[[#This Row],[STT]],6)</f>
        <v>200000114</v>
      </c>
      <c r="G1446" t="s">
        <v>2529</v>
      </c>
      <c r="H1446" s="22" t="s">
        <v>91</v>
      </c>
      <c r="K1446" s="27">
        <v>200</v>
      </c>
      <c r="L1446" s="30">
        <f>IF(K1445="","",COUNTIF(K$2:K1446,K1446))</f>
        <v>114</v>
      </c>
    </row>
    <row r="1447" spans="1:12" x14ac:dyDescent="0.25">
      <c r="A1447" s="50"/>
      <c r="C1447" s="22" t="s">
        <v>933</v>
      </c>
      <c r="F1447" s="25" t="str">
        <f>Table10[[#This Row],[Item Group]]&amp;RIGHT("000000000"&amp;Table10[[#This Row],[STT]],6)</f>
        <v>200000115</v>
      </c>
      <c r="G1447" t="s">
        <v>2530</v>
      </c>
      <c r="H1447" s="22" t="s">
        <v>91</v>
      </c>
      <c r="K1447" s="27">
        <v>200</v>
      </c>
      <c r="L1447" s="30">
        <f>IF(K1446="","",COUNTIF(K$2:K1447,K1447))</f>
        <v>115</v>
      </c>
    </row>
    <row r="1448" spans="1:12" x14ac:dyDescent="0.25">
      <c r="A1448" s="50"/>
      <c r="C1448" s="22" t="s">
        <v>933</v>
      </c>
      <c r="F1448" s="25" t="str">
        <f>Table10[[#This Row],[Item Group]]&amp;RIGHT("000000000"&amp;Table10[[#This Row],[STT]],6)</f>
        <v>200000116</v>
      </c>
      <c r="G1448" t="s">
        <v>2531</v>
      </c>
      <c r="H1448" s="22" t="s">
        <v>91</v>
      </c>
      <c r="K1448" s="27">
        <v>200</v>
      </c>
      <c r="L1448" s="30">
        <f>IF(K1447="","",COUNTIF(K$2:K1448,K1448))</f>
        <v>116</v>
      </c>
    </row>
    <row r="1449" spans="1:12" x14ac:dyDescent="0.25">
      <c r="A1449" s="50"/>
      <c r="C1449" s="22" t="s">
        <v>933</v>
      </c>
      <c r="F1449" s="25" t="str">
        <f>Table10[[#This Row],[Item Group]]&amp;RIGHT("000000000"&amp;Table10[[#This Row],[STT]],6)</f>
        <v>200000117</v>
      </c>
      <c r="G1449" t="s">
        <v>2532</v>
      </c>
      <c r="H1449" s="22" t="s">
        <v>91</v>
      </c>
      <c r="K1449" s="27">
        <v>200</v>
      </c>
      <c r="L1449" s="30">
        <f>IF(K1448="","",COUNTIF(K$2:K1449,K1449))</f>
        <v>117</v>
      </c>
    </row>
    <row r="1450" spans="1:12" x14ac:dyDescent="0.25">
      <c r="A1450" s="50"/>
      <c r="C1450" s="22" t="s">
        <v>933</v>
      </c>
      <c r="F1450" s="25" t="str">
        <f>Table10[[#This Row],[Item Group]]&amp;RIGHT("000000000"&amp;Table10[[#This Row],[STT]],6)</f>
        <v>200000118</v>
      </c>
      <c r="G1450" t="s">
        <v>2533</v>
      </c>
      <c r="H1450" s="22" t="s">
        <v>91</v>
      </c>
      <c r="K1450" s="27">
        <v>200</v>
      </c>
      <c r="L1450" s="30">
        <f>IF(K1449="","",COUNTIF(K$2:K1450,K1450))</f>
        <v>118</v>
      </c>
    </row>
    <row r="1451" spans="1:12" x14ac:dyDescent="0.25">
      <c r="A1451" s="50"/>
      <c r="C1451" s="22" t="s">
        <v>933</v>
      </c>
      <c r="F1451" s="25" t="str">
        <f>Table10[[#This Row],[Item Group]]&amp;RIGHT("000000000"&amp;Table10[[#This Row],[STT]],6)</f>
        <v>200000119</v>
      </c>
      <c r="G1451" t="s">
        <v>2534</v>
      </c>
      <c r="H1451" s="22" t="s">
        <v>91</v>
      </c>
      <c r="K1451" s="27">
        <v>200</v>
      </c>
      <c r="L1451" s="30">
        <f>IF(K1450="","",COUNTIF(K$2:K1451,K1451))</f>
        <v>119</v>
      </c>
    </row>
    <row r="1452" spans="1:12" x14ac:dyDescent="0.25">
      <c r="A1452" s="50"/>
      <c r="C1452" s="22" t="s">
        <v>933</v>
      </c>
      <c r="F1452" s="25" t="str">
        <f>Table10[[#This Row],[Item Group]]&amp;RIGHT("000000000"&amp;Table10[[#This Row],[STT]],6)</f>
        <v>200000120</v>
      </c>
      <c r="G1452" t="s">
        <v>2535</v>
      </c>
      <c r="H1452" s="22" t="s">
        <v>91</v>
      </c>
      <c r="K1452" s="27">
        <v>200</v>
      </c>
      <c r="L1452" s="30">
        <f>IF(K1451="","",COUNTIF(K$2:K1452,K1452))</f>
        <v>120</v>
      </c>
    </row>
    <row r="1453" spans="1:12" x14ac:dyDescent="0.25">
      <c r="A1453" s="50"/>
      <c r="C1453" s="22" t="s">
        <v>933</v>
      </c>
      <c r="F1453" s="25" t="str">
        <f>Table10[[#This Row],[Item Group]]&amp;RIGHT("000000000"&amp;Table10[[#This Row],[STT]],6)</f>
        <v>200000121</v>
      </c>
      <c r="G1453" t="s">
        <v>2536</v>
      </c>
      <c r="H1453" s="22" t="s">
        <v>91</v>
      </c>
      <c r="K1453" s="27">
        <v>200</v>
      </c>
      <c r="L1453" s="30">
        <f>IF(K1452="","",COUNTIF(K$2:K1453,K1453))</f>
        <v>121</v>
      </c>
    </row>
    <row r="1454" spans="1:12" x14ac:dyDescent="0.25">
      <c r="A1454" s="50"/>
      <c r="C1454" s="22" t="s">
        <v>933</v>
      </c>
      <c r="F1454" s="25" t="str">
        <f>Table10[[#This Row],[Item Group]]&amp;RIGHT("000000000"&amp;Table10[[#This Row],[STT]],6)</f>
        <v>200000122</v>
      </c>
      <c r="G1454" t="s">
        <v>2537</v>
      </c>
      <c r="H1454" s="22" t="s">
        <v>91</v>
      </c>
      <c r="K1454" s="27">
        <v>200</v>
      </c>
      <c r="L1454" s="30">
        <f>IF(K1453="","",COUNTIF(K$2:K1454,K1454))</f>
        <v>122</v>
      </c>
    </row>
    <row r="1455" spans="1:12" x14ac:dyDescent="0.25">
      <c r="A1455" s="50"/>
      <c r="C1455" s="22" t="s">
        <v>933</v>
      </c>
      <c r="F1455" s="25" t="str">
        <f>Table10[[#This Row],[Item Group]]&amp;RIGHT("000000000"&amp;Table10[[#This Row],[STT]],6)</f>
        <v>200000123</v>
      </c>
      <c r="G1455" t="s">
        <v>2538</v>
      </c>
      <c r="H1455" s="22" t="s">
        <v>91</v>
      </c>
      <c r="K1455" s="27">
        <v>200</v>
      </c>
      <c r="L1455" s="30">
        <f>IF(K1454="","",COUNTIF(K$2:K1455,K1455))</f>
        <v>123</v>
      </c>
    </row>
    <row r="1456" spans="1:12" x14ac:dyDescent="0.25">
      <c r="A1456" s="50"/>
      <c r="C1456" s="22" t="s">
        <v>933</v>
      </c>
      <c r="F1456" s="25" t="str">
        <f>Table10[[#This Row],[Item Group]]&amp;RIGHT("000000000"&amp;Table10[[#This Row],[STT]],6)</f>
        <v>200000124</v>
      </c>
      <c r="G1456" t="s">
        <v>2539</v>
      </c>
      <c r="H1456" s="22" t="s">
        <v>91</v>
      </c>
      <c r="K1456" s="27">
        <v>200</v>
      </c>
      <c r="L1456" s="30">
        <f>IF(K1455="","",COUNTIF(K$2:K1456,K1456))</f>
        <v>124</v>
      </c>
    </row>
    <row r="1457" spans="1:12" x14ac:dyDescent="0.25">
      <c r="A1457" s="50"/>
      <c r="C1457" s="22" t="s">
        <v>933</v>
      </c>
      <c r="F1457" s="25" t="str">
        <f>Table10[[#This Row],[Item Group]]&amp;RIGHT("000000000"&amp;Table10[[#This Row],[STT]],6)</f>
        <v>200000125</v>
      </c>
      <c r="G1457" t="s">
        <v>2540</v>
      </c>
      <c r="H1457" s="22" t="s">
        <v>91</v>
      </c>
      <c r="K1457" s="27">
        <v>200</v>
      </c>
      <c r="L1457" s="30">
        <f>IF(K1456="","",COUNTIF(K$2:K1457,K1457))</f>
        <v>125</v>
      </c>
    </row>
    <row r="1458" spans="1:12" x14ac:dyDescent="0.25">
      <c r="A1458" s="50"/>
      <c r="C1458" s="22" t="s">
        <v>933</v>
      </c>
      <c r="F1458" s="25" t="str">
        <f>Table10[[#This Row],[Item Group]]&amp;RIGHT("000000000"&amp;Table10[[#This Row],[STT]],6)</f>
        <v>200000126</v>
      </c>
      <c r="G1458" t="s">
        <v>2541</v>
      </c>
      <c r="H1458" s="22" t="s">
        <v>91</v>
      </c>
      <c r="K1458" s="27">
        <v>200</v>
      </c>
      <c r="L1458" s="30">
        <f>IF(K1457="","",COUNTIF(K$2:K1458,K1458))</f>
        <v>126</v>
      </c>
    </row>
    <row r="1459" spans="1:12" x14ac:dyDescent="0.25">
      <c r="A1459" s="50"/>
      <c r="C1459" s="22" t="s">
        <v>933</v>
      </c>
      <c r="F1459" s="25" t="str">
        <f>Table10[[#This Row],[Item Group]]&amp;RIGHT("000000000"&amp;Table10[[#This Row],[STT]],6)</f>
        <v>200000127</v>
      </c>
      <c r="G1459" t="s">
        <v>2542</v>
      </c>
      <c r="H1459" s="22" t="s">
        <v>91</v>
      </c>
      <c r="K1459" s="27">
        <v>200</v>
      </c>
      <c r="L1459" s="30">
        <f>IF(K1458="","",COUNTIF(K$2:K1459,K1459))</f>
        <v>127</v>
      </c>
    </row>
    <row r="1460" spans="1:12" x14ac:dyDescent="0.25">
      <c r="A1460" s="50"/>
      <c r="C1460" s="22" t="s">
        <v>933</v>
      </c>
      <c r="F1460" s="25" t="str">
        <f>Table10[[#This Row],[Item Group]]&amp;RIGHT("000000000"&amp;Table10[[#This Row],[STT]],6)</f>
        <v>200000128</v>
      </c>
      <c r="G1460" t="s">
        <v>2543</v>
      </c>
      <c r="H1460" s="22" t="s">
        <v>91</v>
      </c>
      <c r="K1460" s="27">
        <v>200</v>
      </c>
      <c r="L1460" s="30">
        <f>IF(K1459="","",COUNTIF(K$2:K1460,K1460))</f>
        <v>128</v>
      </c>
    </row>
    <row r="1461" spans="1:12" x14ac:dyDescent="0.25">
      <c r="A1461" s="50"/>
      <c r="C1461" s="22" t="s">
        <v>933</v>
      </c>
      <c r="F1461" s="25" t="str">
        <f>Table10[[#This Row],[Item Group]]&amp;RIGHT("000000000"&amp;Table10[[#This Row],[STT]],6)</f>
        <v>200000129</v>
      </c>
      <c r="G1461" t="s">
        <v>2544</v>
      </c>
      <c r="H1461" s="22" t="s">
        <v>91</v>
      </c>
      <c r="K1461" s="27">
        <v>200</v>
      </c>
      <c r="L1461" s="30">
        <f>IF(K1460="","",COUNTIF(K$2:K1461,K1461))</f>
        <v>129</v>
      </c>
    </row>
    <row r="1462" spans="1:12" x14ac:dyDescent="0.25">
      <c r="A1462" s="50"/>
      <c r="C1462" s="22" t="s">
        <v>933</v>
      </c>
      <c r="F1462" s="25" t="str">
        <f>Table10[[#This Row],[Item Group]]&amp;RIGHT("000000000"&amp;Table10[[#This Row],[STT]],6)</f>
        <v>200000130</v>
      </c>
      <c r="G1462" t="s">
        <v>2545</v>
      </c>
      <c r="H1462" s="22" t="s">
        <v>91</v>
      </c>
      <c r="K1462" s="27">
        <v>200</v>
      </c>
      <c r="L1462" s="30">
        <f>IF(K1461="","",COUNTIF(K$2:K1462,K1462))</f>
        <v>130</v>
      </c>
    </row>
    <row r="1463" spans="1:12" x14ac:dyDescent="0.25">
      <c r="A1463" s="50"/>
      <c r="C1463" s="22" t="s">
        <v>933</v>
      </c>
      <c r="F1463" s="25" t="str">
        <f>Table10[[#This Row],[Item Group]]&amp;RIGHT("000000000"&amp;Table10[[#This Row],[STT]],6)</f>
        <v>206000001</v>
      </c>
      <c r="G1463" t="s">
        <v>2546</v>
      </c>
      <c r="H1463" s="22" t="s">
        <v>91</v>
      </c>
      <c r="K1463" s="27">
        <v>206</v>
      </c>
      <c r="L1463" s="30">
        <f>IF(K1462="","",COUNTIF(K$2:K1463,K1463))</f>
        <v>1</v>
      </c>
    </row>
    <row r="1464" spans="1:12" x14ac:dyDescent="0.25">
      <c r="A1464" s="50"/>
      <c r="C1464" s="22" t="s">
        <v>933</v>
      </c>
      <c r="F1464" s="25" t="str">
        <f>Table10[[#This Row],[Item Group]]&amp;RIGHT("000000000"&amp;Table10[[#This Row],[STT]],6)</f>
        <v>206000002</v>
      </c>
      <c r="G1464" t="s">
        <v>2547</v>
      </c>
      <c r="H1464" s="22" t="s">
        <v>91</v>
      </c>
      <c r="K1464" s="27">
        <v>206</v>
      </c>
      <c r="L1464" s="30">
        <f>IF(K1463="","",COUNTIF(K$2:K1464,K1464))</f>
        <v>2</v>
      </c>
    </row>
    <row r="1465" spans="1:12" x14ac:dyDescent="0.25">
      <c r="A1465" s="50"/>
      <c r="C1465" s="22" t="s">
        <v>933</v>
      </c>
      <c r="F1465" s="25" t="str">
        <f>Table10[[#This Row],[Item Group]]&amp;RIGHT("000000000"&amp;Table10[[#This Row],[STT]],6)</f>
        <v>206000003</v>
      </c>
      <c r="G1465" t="s">
        <v>2548</v>
      </c>
      <c r="H1465" s="22" t="s">
        <v>91</v>
      </c>
      <c r="K1465" s="27">
        <v>206</v>
      </c>
      <c r="L1465" s="30">
        <f>IF(K1464="","",COUNTIF(K$2:K1465,K1465))</f>
        <v>3</v>
      </c>
    </row>
    <row r="1466" spans="1:12" x14ac:dyDescent="0.25">
      <c r="A1466" s="50"/>
      <c r="C1466" s="22" t="s">
        <v>933</v>
      </c>
      <c r="F1466" s="25" t="str">
        <f>Table10[[#This Row],[Item Group]]&amp;RIGHT("000000000"&amp;Table10[[#This Row],[STT]],6)</f>
        <v>206000004</v>
      </c>
      <c r="G1466" t="s">
        <v>2549</v>
      </c>
      <c r="H1466" s="22" t="s">
        <v>91</v>
      </c>
      <c r="K1466" s="27">
        <v>206</v>
      </c>
      <c r="L1466" s="30">
        <f>IF(K1465="","",COUNTIF(K$2:K1466,K1466))</f>
        <v>4</v>
      </c>
    </row>
    <row r="1467" spans="1:12" x14ac:dyDescent="0.25">
      <c r="A1467" s="50"/>
      <c r="C1467" s="22" t="s">
        <v>933</v>
      </c>
      <c r="F1467" s="25" t="str">
        <f>Table10[[#This Row],[Item Group]]&amp;RIGHT("000000000"&amp;Table10[[#This Row],[STT]],6)</f>
        <v>207000001</v>
      </c>
      <c r="G1467" t="s">
        <v>2559</v>
      </c>
      <c r="H1467" s="22" t="s">
        <v>91</v>
      </c>
      <c r="K1467" s="27">
        <v>207</v>
      </c>
      <c r="L1467" s="30">
        <f>IF(K1466="","",COUNTIF(K$2:K1467,K1467))</f>
        <v>1</v>
      </c>
    </row>
    <row r="1468" spans="1:12" x14ac:dyDescent="0.25">
      <c r="A1468" s="50"/>
      <c r="C1468" s="22" t="s">
        <v>933</v>
      </c>
      <c r="F1468" s="25" t="str">
        <f>Table10[[#This Row],[Item Group]]&amp;RIGHT("000000000"&amp;Table10[[#This Row],[STT]],6)</f>
        <v>207000002</v>
      </c>
      <c r="G1468" t="s">
        <v>2560</v>
      </c>
      <c r="H1468" s="22" t="s">
        <v>91</v>
      </c>
      <c r="K1468" s="27">
        <v>207</v>
      </c>
      <c r="L1468" s="30">
        <f>IF(K1467="","",COUNTIF(K$2:K1468,K1468))</f>
        <v>2</v>
      </c>
    </row>
    <row r="1469" spans="1:12" x14ac:dyDescent="0.25">
      <c r="A1469" s="50"/>
      <c r="C1469" s="22" t="s">
        <v>933</v>
      </c>
      <c r="F1469" s="25" t="str">
        <f>Table10[[#This Row],[Item Group]]&amp;RIGHT("000000000"&amp;Table10[[#This Row],[STT]],6)</f>
        <v>207000003</v>
      </c>
      <c r="G1469" t="s">
        <v>2561</v>
      </c>
      <c r="H1469" s="22" t="s">
        <v>91</v>
      </c>
      <c r="K1469" s="27">
        <v>207</v>
      </c>
      <c r="L1469" s="30">
        <f>IF(K1468="","",COUNTIF(K$2:K1469,K1469))</f>
        <v>3</v>
      </c>
    </row>
    <row r="1470" spans="1:12" x14ac:dyDescent="0.25">
      <c r="A1470" s="50"/>
      <c r="C1470" s="22" t="s">
        <v>933</v>
      </c>
      <c r="F1470" s="25" t="str">
        <f>Table10[[#This Row],[Item Group]]&amp;RIGHT("000000000"&amp;Table10[[#This Row],[STT]],6)</f>
        <v>207000004</v>
      </c>
      <c r="G1470" t="s">
        <v>2562</v>
      </c>
      <c r="H1470" s="22" t="s">
        <v>91</v>
      </c>
      <c r="K1470" s="27">
        <v>207</v>
      </c>
      <c r="L1470" s="30">
        <f>IF(K1469="","",COUNTIF(K$2:K1470,K1470))</f>
        <v>4</v>
      </c>
    </row>
    <row r="1471" spans="1:12" x14ac:dyDescent="0.25">
      <c r="A1471" s="50"/>
      <c r="C1471" s="22" t="s">
        <v>933</v>
      </c>
      <c r="F1471" s="25" t="str">
        <f>Table10[[#This Row],[Item Group]]&amp;RIGHT("000000000"&amp;Table10[[#This Row],[STT]],6)</f>
        <v>207000005</v>
      </c>
      <c r="G1471" t="s">
        <v>2563</v>
      </c>
      <c r="H1471" s="22" t="s">
        <v>91</v>
      </c>
      <c r="K1471" s="27">
        <v>207</v>
      </c>
      <c r="L1471" s="30">
        <f>IF(K1470="","",COUNTIF(K$2:K1471,K1471))</f>
        <v>5</v>
      </c>
    </row>
    <row r="1472" spans="1:12" x14ac:dyDescent="0.25">
      <c r="A1472" s="50"/>
      <c r="C1472" s="22" t="s">
        <v>933</v>
      </c>
      <c r="F1472" s="25" t="str">
        <f>Table10[[#This Row],[Item Group]]&amp;RIGHT("000000000"&amp;Table10[[#This Row],[STT]],6)</f>
        <v>207000006</v>
      </c>
      <c r="G1472" t="s">
        <v>2564</v>
      </c>
      <c r="H1472" s="22" t="s">
        <v>91</v>
      </c>
      <c r="K1472" s="27">
        <v>207</v>
      </c>
      <c r="L1472" s="30">
        <f>IF(K1471="","",COUNTIF(K$2:K1472,K1472))</f>
        <v>6</v>
      </c>
    </row>
    <row r="1473" spans="1:12" x14ac:dyDescent="0.25">
      <c r="A1473" s="50"/>
      <c r="C1473" s="22" t="s">
        <v>933</v>
      </c>
      <c r="F1473" s="25" t="str">
        <f>Table10[[#This Row],[Item Group]]&amp;RIGHT("000000000"&amp;Table10[[#This Row],[STT]],6)</f>
        <v>207000007</v>
      </c>
      <c r="G1473" t="s">
        <v>2550</v>
      </c>
      <c r="H1473" s="22" t="s">
        <v>91</v>
      </c>
      <c r="K1473" s="27">
        <v>207</v>
      </c>
      <c r="L1473" s="30">
        <f>IF(K1472="","",COUNTIF(K$2:K1473,K1473))</f>
        <v>7</v>
      </c>
    </row>
    <row r="1474" spans="1:12" x14ac:dyDescent="0.25">
      <c r="A1474" s="50"/>
      <c r="C1474" s="22" t="s">
        <v>933</v>
      </c>
      <c r="F1474" s="25" t="str">
        <f>Table10[[#This Row],[Item Group]]&amp;RIGHT("000000000"&amp;Table10[[#This Row],[STT]],6)</f>
        <v>207000008</v>
      </c>
      <c r="G1474" t="s">
        <v>2551</v>
      </c>
      <c r="H1474" s="22" t="s">
        <v>91</v>
      </c>
      <c r="K1474" s="27">
        <v>207</v>
      </c>
      <c r="L1474" s="30">
        <f>IF(K1473="","",COUNTIF(K$2:K1474,K1474))</f>
        <v>8</v>
      </c>
    </row>
    <row r="1475" spans="1:12" x14ac:dyDescent="0.25">
      <c r="A1475" s="50"/>
      <c r="C1475" s="22" t="s">
        <v>933</v>
      </c>
      <c r="F1475" s="25" t="str">
        <f>Table10[[#This Row],[Item Group]]&amp;RIGHT("000000000"&amp;Table10[[#This Row],[STT]],6)</f>
        <v>207000009</v>
      </c>
      <c r="G1475" t="s">
        <v>2552</v>
      </c>
      <c r="H1475" s="22" t="s">
        <v>91</v>
      </c>
      <c r="K1475" s="27">
        <v>207</v>
      </c>
      <c r="L1475" s="30">
        <f>IF(K1474="","",COUNTIF(K$2:K1475,K1475))</f>
        <v>9</v>
      </c>
    </row>
    <row r="1476" spans="1:12" x14ac:dyDescent="0.25">
      <c r="A1476" s="50"/>
      <c r="C1476" s="22" t="s">
        <v>933</v>
      </c>
      <c r="F1476" s="25" t="str">
        <f>Table10[[#This Row],[Item Group]]&amp;RIGHT("000000000"&amp;Table10[[#This Row],[STT]],6)</f>
        <v>207000010</v>
      </c>
      <c r="G1476" t="s">
        <v>2553</v>
      </c>
      <c r="H1476" s="22" t="s">
        <v>91</v>
      </c>
      <c r="K1476" s="27">
        <v>207</v>
      </c>
      <c r="L1476" s="30">
        <f>IF(K1475="","",COUNTIF(K$2:K1476,K1476))</f>
        <v>10</v>
      </c>
    </row>
    <row r="1477" spans="1:12" x14ac:dyDescent="0.25">
      <c r="A1477" s="50"/>
      <c r="C1477" s="22" t="s">
        <v>933</v>
      </c>
      <c r="F1477" s="25" t="str">
        <f>Table10[[#This Row],[Item Group]]&amp;RIGHT("000000000"&amp;Table10[[#This Row],[STT]],6)</f>
        <v>207000011</v>
      </c>
      <c r="G1477" t="s">
        <v>2554</v>
      </c>
      <c r="H1477" s="22" t="s">
        <v>91</v>
      </c>
      <c r="K1477" s="27">
        <v>207</v>
      </c>
      <c r="L1477" s="30">
        <f>IF(K1476="","",COUNTIF(K$2:K1477,K1477))</f>
        <v>11</v>
      </c>
    </row>
    <row r="1478" spans="1:12" x14ac:dyDescent="0.25">
      <c r="A1478" s="50"/>
      <c r="C1478" s="22" t="s">
        <v>933</v>
      </c>
      <c r="F1478" s="25" t="str">
        <f>Table10[[#This Row],[Item Group]]&amp;RIGHT("000000000"&amp;Table10[[#This Row],[STT]],6)</f>
        <v>207000012</v>
      </c>
      <c r="G1478" t="s">
        <v>2555</v>
      </c>
      <c r="H1478" s="22" t="s">
        <v>91</v>
      </c>
      <c r="K1478" s="27">
        <v>207</v>
      </c>
      <c r="L1478" s="30">
        <f>IF(K1477="","",COUNTIF(K$2:K1478,K1478))</f>
        <v>12</v>
      </c>
    </row>
    <row r="1479" spans="1:12" x14ac:dyDescent="0.25">
      <c r="A1479" s="50"/>
      <c r="C1479" s="22" t="s">
        <v>933</v>
      </c>
      <c r="F1479" s="25" t="str">
        <f>Table10[[#This Row],[Item Group]]&amp;RIGHT("000000000"&amp;Table10[[#This Row],[STT]],6)</f>
        <v>207000013</v>
      </c>
      <c r="G1479" t="s">
        <v>2556</v>
      </c>
      <c r="H1479" s="22" t="s">
        <v>91</v>
      </c>
      <c r="K1479" s="27">
        <v>207</v>
      </c>
      <c r="L1479" s="30">
        <f>IF(K1478="","",COUNTIF(K$2:K1479,K1479))</f>
        <v>13</v>
      </c>
    </row>
    <row r="1480" spans="1:12" x14ac:dyDescent="0.25">
      <c r="A1480" s="50"/>
      <c r="C1480" s="22" t="s">
        <v>933</v>
      </c>
      <c r="F1480" s="25" t="str">
        <f>Table10[[#This Row],[Item Group]]&amp;RIGHT("000000000"&amp;Table10[[#This Row],[STT]],6)</f>
        <v>207000014</v>
      </c>
      <c r="G1480" t="s">
        <v>2557</v>
      </c>
      <c r="H1480" s="22" t="s">
        <v>91</v>
      </c>
      <c r="K1480" s="27">
        <v>207</v>
      </c>
      <c r="L1480" s="30">
        <f>IF(K1479="","",COUNTIF(K$2:K1480,K1480))</f>
        <v>14</v>
      </c>
    </row>
    <row r="1481" spans="1:12" x14ac:dyDescent="0.25">
      <c r="A1481" s="50"/>
      <c r="C1481" s="22" t="s">
        <v>933</v>
      </c>
      <c r="F1481" s="25" t="str">
        <f>Table10[[#This Row],[Item Group]]&amp;RIGHT("000000000"&amp;Table10[[#This Row],[STT]],6)</f>
        <v>207000015</v>
      </c>
      <c r="G1481" t="s">
        <v>2558</v>
      </c>
      <c r="H1481" s="22" t="s">
        <v>91</v>
      </c>
      <c r="K1481" s="27">
        <v>207</v>
      </c>
      <c r="L1481" s="30">
        <f>IF(K1480="","",COUNTIF(K$2:K1481,K1481))</f>
        <v>15</v>
      </c>
    </row>
    <row r="1482" spans="1:12" x14ac:dyDescent="0.25">
      <c r="A1482" s="50">
        <v>44566</v>
      </c>
      <c r="C1482" s="22" t="s">
        <v>2567</v>
      </c>
      <c r="D1482" s="22" t="s">
        <v>382</v>
      </c>
      <c r="E1482" s="22" t="s">
        <v>443</v>
      </c>
      <c r="F1482" s="25" t="str">
        <f>Table10[[#This Row],[Item Group]]&amp;RIGHT("000000000"&amp;Table10[[#This Row],[STT]],6)</f>
        <v>101000014</v>
      </c>
      <c r="G1482" t="s">
        <v>2568</v>
      </c>
      <c r="H1482" s="22" t="s">
        <v>101</v>
      </c>
      <c r="I1482" s="22">
        <v>49</v>
      </c>
      <c r="K1482" s="27">
        <v>101</v>
      </c>
      <c r="L1482" s="30">
        <f>IF(K1481="","",COUNTIF(K$2:K1482,K1482))</f>
        <v>14</v>
      </c>
    </row>
    <row r="1483" spans="1:12" x14ac:dyDescent="0.25">
      <c r="A1483" s="50">
        <v>44566</v>
      </c>
      <c r="C1483" s="22" t="s">
        <v>2567</v>
      </c>
      <c r="D1483" s="22" t="s">
        <v>382</v>
      </c>
      <c r="E1483" s="22" t="s">
        <v>443</v>
      </c>
      <c r="F1483" s="25" t="str">
        <f>Table10[[#This Row],[Item Group]]&amp;RIGHT("000000000"&amp;Table10[[#This Row],[STT]],6)</f>
        <v>102000033</v>
      </c>
      <c r="G1483" t="s">
        <v>2569</v>
      </c>
      <c r="H1483" s="22" t="s">
        <v>101</v>
      </c>
      <c r="I1483" s="22">
        <v>52</v>
      </c>
      <c r="K1483" s="27">
        <v>102</v>
      </c>
      <c r="L1483" s="30">
        <f>IF(K1482="","",COUNTIF(K$2:K1483,K1483))</f>
        <v>33</v>
      </c>
    </row>
    <row r="1484" spans="1:12" x14ac:dyDescent="0.25">
      <c r="A1484" s="50">
        <v>44565</v>
      </c>
      <c r="B1484" s="22" t="s">
        <v>444</v>
      </c>
      <c r="C1484" s="22" t="s">
        <v>2194</v>
      </c>
      <c r="D1484" s="22" t="s">
        <v>382</v>
      </c>
      <c r="E1484" s="22" t="s">
        <v>443</v>
      </c>
      <c r="F1484" s="25" t="str">
        <f>Table10[[#This Row],[Item Group]]&amp;RIGHT("000000000"&amp;Table10[[#This Row],[STT]],6)</f>
        <v>202000016</v>
      </c>
      <c r="G1484" t="s">
        <v>2570</v>
      </c>
      <c r="H1484" s="22" t="s">
        <v>91</v>
      </c>
      <c r="I1484" s="22">
        <v>41</v>
      </c>
      <c r="K1484" s="27">
        <v>202</v>
      </c>
      <c r="L1484" s="30">
        <f>IF(K1483="","",COUNTIF(K$2:K1484,K1484))</f>
        <v>16</v>
      </c>
    </row>
    <row r="1485" spans="1:12" x14ac:dyDescent="0.25">
      <c r="A1485" s="50">
        <v>44565</v>
      </c>
      <c r="B1485" s="22" t="s">
        <v>444</v>
      </c>
      <c r="C1485" s="22" t="s">
        <v>2194</v>
      </c>
      <c r="D1485" s="22" t="s">
        <v>382</v>
      </c>
      <c r="E1485" s="22" t="s">
        <v>443</v>
      </c>
      <c r="F1485" s="25" t="str">
        <f>Table10[[#This Row],[Item Group]]&amp;RIGHT("000000000"&amp;Table10[[#This Row],[STT]],6)</f>
        <v>202000017</v>
      </c>
      <c r="G1485" t="s">
        <v>2571</v>
      </c>
      <c r="H1485" s="22" t="s">
        <v>91</v>
      </c>
      <c r="I1485" s="22">
        <v>42</v>
      </c>
      <c r="K1485" s="27">
        <v>202</v>
      </c>
      <c r="L1485" s="30">
        <f>IF(K1484="","",COUNTIF(K$2:K1485,K1485))</f>
        <v>17</v>
      </c>
    </row>
    <row r="1486" spans="1:12" x14ac:dyDescent="0.25">
      <c r="A1486" s="50">
        <v>44565</v>
      </c>
      <c r="B1486" s="22" t="s">
        <v>444</v>
      </c>
      <c r="C1486" s="22" t="s">
        <v>2194</v>
      </c>
      <c r="D1486" s="22" t="s">
        <v>382</v>
      </c>
      <c r="E1486" s="22" t="s">
        <v>443</v>
      </c>
      <c r="F1486" s="25" t="str">
        <f>Table10[[#This Row],[Item Group]]&amp;RIGHT("000000000"&amp;Table10[[#This Row],[STT]],6)</f>
        <v>202000018</v>
      </c>
      <c r="G1486" t="s">
        <v>2572</v>
      </c>
      <c r="H1486" s="22" t="s">
        <v>91</v>
      </c>
      <c r="I1486" s="22">
        <v>42</v>
      </c>
      <c r="K1486" s="27">
        <v>202</v>
      </c>
      <c r="L1486" s="30">
        <f>IF(K1485="","",COUNTIF(K$2:K1486,K1486))</f>
        <v>18</v>
      </c>
    </row>
    <row r="1487" spans="1:12" x14ac:dyDescent="0.25">
      <c r="A1487" s="50">
        <v>44565</v>
      </c>
      <c r="B1487" s="22" t="s">
        <v>444</v>
      </c>
      <c r="C1487" s="22" t="s">
        <v>2194</v>
      </c>
      <c r="D1487" s="22" t="s">
        <v>382</v>
      </c>
      <c r="E1487" s="22" t="s">
        <v>443</v>
      </c>
      <c r="F1487" s="25" t="str">
        <f>Table10[[#This Row],[Item Group]]&amp;RIGHT("000000000"&amp;Table10[[#This Row],[STT]],6)</f>
        <v>202000019</v>
      </c>
      <c r="G1487" t="s">
        <v>2573</v>
      </c>
      <c r="H1487" s="22" t="s">
        <v>91</v>
      </c>
      <c r="I1487" s="22">
        <v>39</v>
      </c>
      <c r="K1487" s="27">
        <v>202</v>
      </c>
      <c r="L1487" s="30">
        <f>IF(K1486="","",COUNTIF(K$2:K1487,K1487))</f>
        <v>19</v>
      </c>
    </row>
    <row r="1488" spans="1:12" x14ac:dyDescent="0.25">
      <c r="A1488" s="50">
        <v>44565</v>
      </c>
      <c r="B1488" s="22" t="s">
        <v>444</v>
      </c>
      <c r="C1488" s="22" t="s">
        <v>2194</v>
      </c>
      <c r="D1488" s="22" t="s">
        <v>382</v>
      </c>
      <c r="E1488" s="22" t="s">
        <v>443</v>
      </c>
      <c r="F1488" s="25" t="str">
        <f>Table10[[#This Row],[Item Group]]&amp;RIGHT("000000000"&amp;Table10[[#This Row],[STT]],6)</f>
        <v>203000019</v>
      </c>
      <c r="G1488" t="s">
        <v>2574</v>
      </c>
      <c r="H1488" s="22" t="s">
        <v>91</v>
      </c>
      <c r="I1488" s="22">
        <v>28</v>
      </c>
      <c r="K1488" s="27">
        <v>203</v>
      </c>
      <c r="L1488" s="30">
        <f>IF(K1487="","",COUNTIF(K$2:K1488,K1488))</f>
        <v>19</v>
      </c>
    </row>
    <row r="1489" spans="1:12" x14ac:dyDescent="0.25">
      <c r="A1489" s="50">
        <v>44565</v>
      </c>
      <c r="B1489" s="22" t="s">
        <v>444</v>
      </c>
      <c r="C1489" s="22" t="s">
        <v>2194</v>
      </c>
      <c r="D1489" s="22" t="s">
        <v>382</v>
      </c>
      <c r="E1489" s="22" t="s">
        <v>443</v>
      </c>
      <c r="F1489" s="25" t="str">
        <f>Table10[[#This Row],[Item Group]]&amp;RIGHT("000000000"&amp;Table10[[#This Row],[STT]],6)</f>
        <v>203000020</v>
      </c>
      <c r="G1489" t="s">
        <v>2575</v>
      </c>
      <c r="H1489" s="22" t="s">
        <v>91</v>
      </c>
      <c r="I1489" s="22">
        <v>29</v>
      </c>
      <c r="K1489" s="27">
        <v>203</v>
      </c>
      <c r="L1489" s="30">
        <f>IF(K1488="","",COUNTIF(K$2:K1489,K1489))</f>
        <v>20</v>
      </c>
    </row>
    <row r="1490" spans="1:12" x14ac:dyDescent="0.25">
      <c r="A1490" s="50">
        <v>44565</v>
      </c>
      <c r="B1490" s="22" t="s">
        <v>444</v>
      </c>
      <c r="C1490" s="22" t="s">
        <v>2194</v>
      </c>
      <c r="D1490" s="22" t="s">
        <v>382</v>
      </c>
      <c r="E1490" s="22" t="s">
        <v>443</v>
      </c>
      <c r="F1490" s="25" t="str">
        <f>Table10[[#This Row],[Item Group]]&amp;RIGHT("000000000"&amp;Table10[[#This Row],[STT]],6)</f>
        <v>203000021</v>
      </c>
      <c r="G1490" t="s">
        <v>2576</v>
      </c>
      <c r="H1490" s="22" t="s">
        <v>91</v>
      </c>
      <c r="I1490" s="22">
        <v>29</v>
      </c>
      <c r="K1490" s="27">
        <v>203</v>
      </c>
      <c r="L1490" s="30">
        <f>IF(K1489="","",COUNTIF(K$2:K1490,K1490))</f>
        <v>21</v>
      </c>
    </row>
    <row r="1491" spans="1:12" x14ac:dyDescent="0.25">
      <c r="A1491" s="50">
        <v>44565</v>
      </c>
      <c r="B1491" s="22" t="s">
        <v>444</v>
      </c>
      <c r="C1491" s="22" t="s">
        <v>2194</v>
      </c>
      <c r="D1491" s="22" t="s">
        <v>382</v>
      </c>
      <c r="E1491" s="22" t="s">
        <v>443</v>
      </c>
      <c r="F1491" s="25" t="str">
        <f>Table10[[#This Row],[Item Group]]&amp;RIGHT("000000000"&amp;Table10[[#This Row],[STT]],6)</f>
        <v>203000022</v>
      </c>
      <c r="G1491" t="s">
        <v>2577</v>
      </c>
      <c r="H1491" s="22" t="s">
        <v>91</v>
      </c>
      <c r="I1491" s="22">
        <v>29</v>
      </c>
      <c r="K1491" s="27">
        <v>203</v>
      </c>
      <c r="L1491" s="30">
        <f>IF(K1490="","",COUNTIF(K$2:K1491,K1491))</f>
        <v>22</v>
      </c>
    </row>
    <row r="1492" spans="1:12" x14ac:dyDescent="0.25">
      <c r="A1492" s="50">
        <v>44565</v>
      </c>
      <c r="B1492" s="22" t="s">
        <v>444</v>
      </c>
      <c r="C1492" s="22" t="s">
        <v>2194</v>
      </c>
      <c r="D1492" s="22" t="s">
        <v>382</v>
      </c>
      <c r="E1492" s="22" t="s">
        <v>443</v>
      </c>
      <c r="F1492" s="25" t="str">
        <f>Table10[[#This Row],[Item Group]]&amp;RIGHT("000000000"&amp;Table10[[#This Row],[STT]],6)</f>
        <v>203000023</v>
      </c>
      <c r="G1492" t="s">
        <v>2578</v>
      </c>
      <c r="H1492" s="22" t="s">
        <v>91</v>
      </c>
      <c r="I1492" s="22">
        <v>32</v>
      </c>
      <c r="K1492" s="27">
        <v>203</v>
      </c>
      <c r="L1492" s="30">
        <f>IF(K1491="","",COUNTIF(K$2:K1492,K1492))</f>
        <v>23</v>
      </c>
    </row>
    <row r="1493" spans="1:12" x14ac:dyDescent="0.25">
      <c r="A1493" s="50">
        <v>44565</v>
      </c>
      <c r="B1493" s="22" t="s">
        <v>444</v>
      </c>
      <c r="C1493" s="22" t="s">
        <v>2194</v>
      </c>
      <c r="D1493" s="22" t="s">
        <v>382</v>
      </c>
      <c r="E1493" s="22" t="s">
        <v>443</v>
      </c>
      <c r="F1493" s="25" t="str">
        <f>Table10[[#This Row],[Item Group]]&amp;RIGHT("000000000"&amp;Table10[[#This Row],[STT]],6)</f>
        <v>203000024</v>
      </c>
      <c r="G1493" t="s">
        <v>2579</v>
      </c>
      <c r="H1493" s="22" t="s">
        <v>91</v>
      </c>
      <c r="I1493" s="22">
        <v>29</v>
      </c>
      <c r="K1493" s="27">
        <v>203</v>
      </c>
      <c r="L1493" s="30">
        <f>IF(K1492="","",COUNTIF(K$2:K1493,K1493))</f>
        <v>24</v>
      </c>
    </row>
    <row r="1494" spans="1:12" x14ac:dyDescent="0.25">
      <c r="A1494" s="50">
        <v>44565</v>
      </c>
      <c r="B1494" s="22" t="s">
        <v>444</v>
      </c>
      <c r="C1494" s="22" t="s">
        <v>2194</v>
      </c>
      <c r="D1494" s="22" t="s">
        <v>382</v>
      </c>
      <c r="E1494" s="22" t="s">
        <v>443</v>
      </c>
      <c r="F1494" s="25" t="str">
        <f>Table10[[#This Row],[Item Group]]&amp;RIGHT("000000000"&amp;Table10[[#This Row],[STT]],6)</f>
        <v>203000025</v>
      </c>
      <c r="G1494" t="s">
        <v>2580</v>
      </c>
      <c r="H1494" s="22" t="s">
        <v>91</v>
      </c>
      <c r="I1494" s="22">
        <v>29</v>
      </c>
      <c r="K1494" s="27">
        <v>203</v>
      </c>
      <c r="L1494" s="30">
        <f>IF(K1493="","",COUNTIF(K$2:K1494,K1494))</f>
        <v>25</v>
      </c>
    </row>
    <row r="1495" spans="1:12" x14ac:dyDescent="0.25">
      <c r="A1495" s="50">
        <v>44565</v>
      </c>
      <c r="B1495" s="22" t="s">
        <v>444</v>
      </c>
      <c r="C1495" s="22" t="s">
        <v>2194</v>
      </c>
      <c r="D1495" s="22" t="s">
        <v>382</v>
      </c>
      <c r="E1495" s="22" t="s">
        <v>443</v>
      </c>
      <c r="F1495" s="25" t="str">
        <f>Table10[[#This Row],[Item Group]]&amp;RIGHT("000000000"&amp;Table10[[#This Row],[STT]],6)</f>
        <v>203000026</v>
      </c>
      <c r="G1495" t="s">
        <v>2581</v>
      </c>
      <c r="H1495" s="22" t="s">
        <v>91</v>
      </c>
      <c r="I1495" s="22">
        <v>25</v>
      </c>
      <c r="K1495" s="27">
        <v>203</v>
      </c>
      <c r="L1495" s="30">
        <f>IF(K1494="","",COUNTIF(K$2:K1495,K1495))</f>
        <v>26</v>
      </c>
    </row>
    <row r="1496" spans="1:12" x14ac:dyDescent="0.25">
      <c r="A1496" s="50">
        <v>44567</v>
      </c>
      <c r="B1496" s="22" t="s">
        <v>444</v>
      </c>
      <c r="C1496" s="22" t="s">
        <v>445</v>
      </c>
      <c r="D1496" s="22" t="s">
        <v>2320</v>
      </c>
      <c r="E1496" s="22" t="s">
        <v>443</v>
      </c>
      <c r="F1496" s="25" t="str">
        <f>Table10[[#This Row],[Item Group]]&amp;RIGHT("000000000"&amp;Table10[[#This Row],[STT]],6)</f>
        <v>105000138</v>
      </c>
      <c r="G1496" t="s">
        <v>2582</v>
      </c>
      <c r="H1496" s="22" t="s">
        <v>101</v>
      </c>
      <c r="I1496" s="22">
        <v>39</v>
      </c>
      <c r="K1496" s="27">
        <v>105</v>
      </c>
      <c r="L1496" s="30">
        <f>IF(K1495="","",COUNTIF(K$2:K1496,K1496))</f>
        <v>138</v>
      </c>
    </row>
    <row r="1497" spans="1:12" x14ac:dyDescent="0.25">
      <c r="A1497" s="50"/>
      <c r="C1497" s="22" t="s">
        <v>2567</v>
      </c>
      <c r="F1497" s="25" t="str">
        <f>Table10[[#This Row],[Item Group]]&amp;RIGHT("000000000"&amp;Table10[[#This Row],[STT]],6)</f>
        <v>299000001</v>
      </c>
      <c r="G1497" t="s">
        <v>2583</v>
      </c>
      <c r="H1497" s="22" t="s">
        <v>26</v>
      </c>
      <c r="K1497" s="27">
        <v>299</v>
      </c>
      <c r="L1497" s="30">
        <f>IF(K1496="","",COUNTIF(K$2:K1497,K1497))</f>
        <v>1</v>
      </c>
    </row>
    <row r="1498" spans="1:12" x14ac:dyDescent="0.25">
      <c r="A1498" s="50">
        <v>44568</v>
      </c>
      <c r="B1498" s="22" t="s">
        <v>67</v>
      </c>
      <c r="C1498" s="22" t="s">
        <v>2584</v>
      </c>
      <c r="D1498" s="22" t="s">
        <v>2585</v>
      </c>
      <c r="E1498" s="22" t="s">
        <v>443</v>
      </c>
      <c r="F1498" s="25" t="str">
        <f>Table10[[#This Row],[Item Group]]&amp;RIGHT("000000000"&amp;Table10[[#This Row],[STT]],6)</f>
        <v>105000139</v>
      </c>
      <c r="G1498" t="s">
        <v>2586</v>
      </c>
      <c r="H1498" s="22" t="s">
        <v>101</v>
      </c>
      <c r="I1498" s="22">
        <v>50</v>
      </c>
      <c r="K1498" s="27">
        <v>105</v>
      </c>
      <c r="L1498" s="30">
        <f>IF(K1497="","",COUNTIF(K$2:K1498,K1498))</f>
        <v>139</v>
      </c>
    </row>
    <row r="1499" spans="1:12" x14ac:dyDescent="0.25">
      <c r="A1499" s="50">
        <v>44571</v>
      </c>
      <c r="B1499" s="22" t="s">
        <v>67</v>
      </c>
      <c r="C1499" s="22" t="s">
        <v>2337</v>
      </c>
      <c r="D1499" s="22" t="s">
        <v>2585</v>
      </c>
      <c r="E1499" s="22" t="s">
        <v>443</v>
      </c>
      <c r="F1499" s="25" t="str">
        <f>Table10[[#This Row],[Item Group]]&amp;RIGHT("000000000"&amp;Table10[[#This Row],[STT]],6)</f>
        <v>111000012</v>
      </c>
      <c r="G1499" t="s">
        <v>2587</v>
      </c>
      <c r="H1499" s="22" t="s">
        <v>222</v>
      </c>
      <c r="I1499" s="22">
        <v>13</v>
      </c>
      <c r="K1499" s="27">
        <v>111</v>
      </c>
      <c r="L1499" s="30">
        <f>IF(K1498="","",COUNTIF(K$2:K1499,K1499))</f>
        <v>12</v>
      </c>
    </row>
    <row r="1500" spans="1:12" x14ac:dyDescent="0.25">
      <c r="A1500" s="50">
        <v>44571</v>
      </c>
      <c r="B1500" s="22" t="s">
        <v>444</v>
      </c>
      <c r="C1500" s="22" t="s">
        <v>2567</v>
      </c>
      <c r="D1500" s="22" t="s">
        <v>382</v>
      </c>
      <c r="E1500" s="22" t="s">
        <v>443</v>
      </c>
      <c r="F1500" s="25" t="str">
        <f>Table10[[#This Row],[Item Group]]&amp;RIGHT("000000000"&amp;Table10[[#This Row],[STT]],6)</f>
        <v>102000034</v>
      </c>
      <c r="G1500" t="s">
        <v>2588</v>
      </c>
      <c r="H1500" s="22" t="s">
        <v>101</v>
      </c>
      <c r="I1500" s="22">
        <v>52</v>
      </c>
      <c r="K1500" s="27">
        <v>102</v>
      </c>
      <c r="L1500" s="30">
        <f>IF(K1499="","",COUNTIF(K$2:K1500,K1500))</f>
        <v>34</v>
      </c>
    </row>
    <row r="1501" spans="1:12" x14ac:dyDescent="0.25">
      <c r="A1501" s="50">
        <v>44574</v>
      </c>
      <c r="B1501" s="22" t="s">
        <v>444</v>
      </c>
      <c r="C1501" s="22" t="s">
        <v>2567</v>
      </c>
      <c r="D1501" s="22" t="s">
        <v>382</v>
      </c>
      <c r="E1501" s="22" t="s">
        <v>443</v>
      </c>
      <c r="F1501" s="25" t="str">
        <f>Table10[[#This Row],[Item Group]]&amp;RIGHT("000000000"&amp;Table10[[#This Row],[STT]],6)</f>
        <v>299000002</v>
      </c>
      <c r="G1501" t="s">
        <v>2589</v>
      </c>
      <c r="H1501" s="22" t="s">
        <v>26</v>
      </c>
      <c r="I1501" s="22">
        <f>LEN(Table10[[#This Row],[Item Name]])</f>
        <v>50</v>
      </c>
      <c r="K1501" s="27">
        <v>299</v>
      </c>
      <c r="L1501" s="30">
        <f>IF(K1500="","",COUNTIF(K$2:K1501,K1501))</f>
        <v>2</v>
      </c>
    </row>
    <row r="1502" spans="1:12" x14ac:dyDescent="0.25">
      <c r="A1502" s="50">
        <v>44574</v>
      </c>
      <c r="B1502" s="22" t="s">
        <v>67</v>
      </c>
      <c r="C1502" s="22" t="s">
        <v>2584</v>
      </c>
      <c r="D1502" s="22" t="s">
        <v>2212</v>
      </c>
      <c r="E1502" s="22" t="s">
        <v>2616</v>
      </c>
      <c r="F1502" s="25" t="str">
        <f>Table10[[#This Row],[Item Group]]&amp;RIGHT("000000000"&amp;Table10[[#This Row],[STT]],6)</f>
        <v>106000099</v>
      </c>
      <c r="G1502" t="s">
        <v>2617</v>
      </c>
      <c r="H1502" s="22" t="s">
        <v>101</v>
      </c>
      <c r="I1502" s="22">
        <v>33</v>
      </c>
      <c r="K1502" s="27">
        <v>106</v>
      </c>
      <c r="L1502" s="30">
        <f>IF(K1501="","",COUNTIF(K$2:K1502,K1502))</f>
        <v>99</v>
      </c>
    </row>
    <row r="1503" spans="1:12" x14ac:dyDescent="0.25">
      <c r="A1503" s="50">
        <v>44574</v>
      </c>
      <c r="B1503" s="22" t="s">
        <v>67</v>
      </c>
      <c r="C1503" s="22" t="s">
        <v>2584</v>
      </c>
      <c r="D1503" s="22" t="s">
        <v>2212</v>
      </c>
      <c r="E1503" s="22" t="s">
        <v>2616</v>
      </c>
      <c r="F1503" s="25" t="str">
        <f>Table10[[#This Row],[Item Group]]&amp;RIGHT("000000000"&amp;Table10[[#This Row],[STT]],6)</f>
        <v>106000100</v>
      </c>
      <c r="G1503" t="s">
        <v>2618</v>
      </c>
      <c r="H1503" s="22" t="s">
        <v>101</v>
      </c>
      <c r="I1503" s="22">
        <v>38</v>
      </c>
      <c r="K1503" s="27">
        <v>106</v>
      </c>
      <c r="L1503" s="30">
        <f>IF(K1502="","",COUNTIF(K$2:K1503,K1503))</f>
        <v>100</v>
      </c>
    </row>
    <row r="1504" spans="1:12" x14ac:dyDescent="0.25">
      <c r="A1504" s="50">
        <v>44574</v>
      </c>
      <c r="B1504" s="22" t="s">
        <v>67</v>
      </c>
      <c r="C1504" s="22" t="s">
        <v>2584</v>
      </c>
      <c r="D1504" s="22" t="s">
        <v>2212</v>
      </c>
      <c r="E1504" s="22" t="s">
        <v>2616</v>
      </c>
      <c r="F1504" s="25" t="str">
        <f>Table10[[#This Row],[Item Group]]&amp;RIGHT("000000000"&amp;Table10[[#This Row],[STT]],6)</f>
        <v>106000101</v>
      </c>
      <c r="G1504" t="s">
        <v>2619</v>
      </c>
      <c r="H1504" s="22" t="s">
        <v>101</v>
      </c>
      <c r="I1504" s="22">
        <v>39</v>
      </c>
      <c r="K1504" s="27">
        <v>106</v>
      </c>
      <c r="L1504" s="30">
        <f>IF(K1503="","",COUNTIF(K$2:K1504,K1504))</f>
        <v>101</v>
      </c>
    </row>
    <row r="1505" spans="1:12" x14ac:dyDescent="0.25">
      <c r="A1505" s="50">
        <v>44574</v>
      </c>
      <c r="B1505" s="22" t="s">
        <v>67</v>
      </c>
      <c r="C1505" s="22" t="s">
        <v>2584</v>
      </c>
      <c r="D1505" s="22" t="s">
        <v>2212</v>
      </c>
      <c r="E1505" s="22" t="s">
        <v>2616</v>
      </c>
      <c r="F1505" s="25" t="str">
        <f>Table10[[#This Row],[Item Group]]&amp;RIGHT("000000000"&amp;Table10[[#This Row],[STT]],6)</f>
        <v>106000102</v>
      </c>
      <c r="G1505" t="s">
        <v>2620</v>
      </c>
      <c r="H1505" s="22" t="s">
        <v>101</v>
      </c>
      <c r="I1505" s="22">
        <v>30</v>
      </c>
      <c r="K1505" s="27">
        <v>106</v>
      </c>
      <c r="L1505" s="30">
        <f>IF(K1504="","",COUNTIF(K$2:K1505,K1505))</f>
        <v>102</v>
      </c>
    </row>
    <row r="1506" spans="1:12" x14ac:dyDescent="0.25">
      <c r="A1506" s="50">
        <v>44574</v>
      </c>
      <c r="B1506" s="22" t="s">
        <v>67</v>
      </c>
      <c r="C1506" s="22" t="s">
        <v>2584</v>
      </c>
      <c r="D1506" s="22" t="s">
        <v>2212</v>
      </c>
      <c r="E1506" s="22" t="s">
        <v>2616</v>
      </c>
      <c r="F1506" s="25" t="str">
        <f>Table10[[#This Row],[Item Group]]&amp;RIGHT("000000000"&amp;Table10[[#This Row],[STT]],6)</f>
        <v>106000103</v>
      </c>
      <c r="G1506" t="s">
        <v>2621</v>
      </c>
      <c r="H1506" s="22" t="s">
        <v>101</v>
      </c>
      <c r="I1506" s="22">
        <v>32</v>
      </c>
      <c r="K1506" s="27">
        <v>106</v>
      </c>
      <c r="L1506" s="30">
        <f>IF(K1505="","",COUNTIF(K$2:K1506,K1506))</f>
        <v>103</v>
      </c>
    </row>
    <row r="1507" spans="1:12" x14ac:dyDescent="0.25">
      <c r="A1507" s="50">
        <v>44574</v>
      </c>
      <c r="B1507" s="22" t="s">
        <v>67</v>
      </c>
      <c r="C1507" s="22" t="s">
        <v>2584</v>
      </c>
      <c r="D1507" s="22" t="s">
        <v>2212</v>
      </c>
      <c r="E1507" s="22" t="s">
        <v>2616</v>
      </c>
      <c r="F1507" s="25" t="str">
        <f>Table10[[#This Row],[Item Group]]&amp;RIGHT("000000000"&amp;Table10[[#This Row],[STT]],6)</f>
        <v>106000104</v>
      </c>
      <c r="G1507" t="s">
        <v>2622</v>
      </c>
      <c r="H1507" s="22" t="s">
        <v>101</v>
      </c>
      <c r="I1507" s="22">
        <v>29</v>
      </c>
      <c r="K1507" s="27">
        <v>106</v>
      </c>
      <c r="L1507" s="30">
        <f>IF(K1506="","",COUNTIF(K$2:K1507,K1507))</f>
        <v>104</v>
      </c>
    </row>
    <row r="1508" spans="1:12" x14ac:dyDescent="0.25">
      <c r="A1508" s="50">
        <v>44574</v>
      </c>
      <c r="B1508" s="22" t="s">
        <v>67</v>
      </c>
      <c r="C1508" s="22" t="s">
        <v>2584</v>
      </c>
      <c r="D1508" s="22" t="s">
        <v>2212</v>
      </c>
      <c r="E1508" s="22" t="s">
        <v>2616</v>
      </c>
      <c r="F1508" s="25" t="str">
        <f>Table10[[#This Row],[Item Group]]&amp;RIGHT("000000000"&amp;Table10[[#This Row],[STT]],6)</f>
        <v>106000105</v>
      </c>
      <c r="G1508" t="s">
        <v>2623</v>
      </c>
      <c r="H1508" s="22" t="s">
        <v>101</v>
      </c>
      <c r="I1508" s="22">
        <v>33</v>
      </c>
      <c r="K1508" s="27">
        <v>106</v>
      </c>
      <c r="L1508" s="30">
        <f>IF(K1507="","",COUNTIF(K$2:K1508,K1508))</f>
        <v>105</v>
      </c>
    </row>
    <row r="1509" spans="1:12" x14ac:dyDescent="0.25">
      <c r="A1509" s="50">
        <v>44574</v>
      </c>
      <c r="B1509" s="22" t="s">
        <v>67</v>
      </c>
      <c r="C1509" s="22" t="s">
        <v>2584</v>
      </c>
      <c r="D1509" s="22" t="s">
        <v>2212</v>
      </c>
      <c r="E1509" s="22" t="s">
        <v>2616</v>
      </c>
      <c r="F1509" s="25" t="str">
        <f>Table10[[#This Row],[Item Group]]&amp;RIGHT("000000000"&amp;Table10[[#This Row],[STT]],6)</f>
        <v>106000106</v>
      </c>
      <c r="G1509" t="s">
        <v>2624</v>
      </c>
      <c r="H1509" s="22" t="s">
        <v>101</v>
      </c>
      <c r="I1509" s="22">
        <v>32</v>
      </c>
      <c r="K1509" s="27">
        <v>106</v>
      </c>
      <c r="L1509" s="30">
        <f>IF(K1508="","",COUNTIF(K$2:K1509,K1509))</f>
        <v>106</v>
      </c>
    </row>
    <row r="1510" spans="1:12" x14ac:dyDescent="0.25">
      <c r="A1510" s="50">
        <v>44574</v>
      </c>
      <c r="B1510" s="22" t="s">
        <v>67</v>
      </c>
      <c r="C1510" s="22" t="s">
        <v>2584</v>
      </c>
      <c r="D1510" s="22" t="s">
        <v>2212</v>
      </c>
      <c r="E1510" s="22" t="s">
        <v>2616</v>
      </c>
      <c r="F1510" s="25" t="str">
        <f>Table10[[#This Row],[Item Group]]&amp;RIGHT("000000000"&amp;Table10[[#This Row],[STT]],6)</f>
        <v>106000107</v>
      </c>
      <c r="G1510" t="s">
        <v>2625</v>
      </c>
      <c r="H1510" s="22" t="s">
        <v>101</v>
      </c>
      <c r="I1510" s="22">
        <v>30</v>
      </c>
      <c r="K1510" s="27">
        <v>106</v>
      </c>
      <c r="L1510" s="30">
        <f>IF(K1509="","",COUNTIF(K$2:K1510,K1510))</f>
        <v>107</v>
      </c>
    </row>
    <row r="1511" spans="1:12" x14ac:dyDescent="0.25">
      <c r="A1511" s="50">
        <v>44575</v>
      </c>
      <c r="B1511" s="22" t="s">
        <v>444</v>
      </c>
      <c r="C1511" s="22" t="s">
        <v>453</v>
      </c>
      <c r="D1511" s="22" t="s">
        <v>2626</v>
      </c>
      <c r="E1511" s="22" t="s">
        <v>2616</v>
      </c>
      <c r="F1511" s="25" t="str">
        <f>Table10[[#This Row],[Item Group]]&amp;RIGHT("000000000"&amp;Table10[[#This Row],[STT]],6)</f>
        <v>106000108</v>
      </c>
      <c r="G1511" t="s">
        <v>2627</v>
      </c>
      <c r="H1511" s="22" t="s">
        <v>101</v>
      </c>
      <c r="I1511" s="22">
        <v>32</v>
      </c>
      <c r="K1511" s="27">
        <v>106</v>
      </c>
      <c r="L1511" s="30">
        <f>IF(K1510="","",COUNTIF(K$2:K1511,K1511))</f>
        <v>108</v>
      </c>
    </row>
    <row r="1512" spans="1:12" x14ac:dyDescent="0.25">
      <c r="A1512" s="50" t="s">
        <v>2629</v>
      </c>
      <c r="B1512" s="22" t="s">
        <v>67</v>
      </c>
      <c r="C1512" s="22" t="s">
        <v>417</v>
      </c>
      <c r="D1512" s="22" t="s">
        <v>382</v>
      </c>
      <c r="E1512" s="22" t="s">
        <v>443</v>
      </c>
      <c r="F1512" s="25" t="str">
        <f>Table10[[#This Row],[Item Group]]&amp;RIGHT("000000000"&amp;Table10[[#This Row],[STT]],6)</f>
        <v>108000109</v>
      </c>
      <c r="G1512" t="s">
        <v>2628</v>
      </c>
      <c r="H1512" s="22" t="s">
        <v>91</v>
      </c>
      <c r="I1512" s="22">
        <v>25</v>
      </c>
      <c r="K1512" s="27">
        <v>108</v>
      </c>
      <c r="L1512" s="30">
        <f>IF(K1511="","",COUNTIF(K$2:K1512,K1512))</f>
        <v>109</v>
      </c>
    </row>
    <row r="1513" spans="1:12" x14ac:dyDescent="0.25">
      <c r="A1513" s="50">
        <v>44581</v>
      </c>
      <c r="B1513" s="22" t="s">
        <v>444</v>
      </c>
      <c r="C1513" s="22" t="s">
        <v>2630</v>
      </c>
      <c r="D1513" s="22" t="s">
        <v>382</v>
      </c>
      <c r="E1513" s="22" t="s">
        <v>443</v>
      </c>
      <c r="F1513" s="25" t="str">
        <f>Table10[[#This Row],[Item Group]]&amp;RIGHT("000000000"&amp;Table10[[#This Row],[STT]],6)</f>
        <v>106000109</v>
      </c>
      <c r="G1513" t="s">
        <v>2631</v>
      </c>
      <c r="H1513" s="22" t="s">
        <v>139</v>
      </c>
      <c r="I1513" s="22">
        <v>20</v>
      </c>
      <c r="K1513" s="27">
        <v>106</v>
      </c>
      <c r="L1513" s="30">
        <f>IF(K1512="","",COUNTIF(K$2:K1513,K1513))</f>
        <v>109</v>
      </c>
    </row>
    <row r="1514" spans="1:12" x14ac:dyDescent="0.25">
      <c r="A1514" s="50">
        <v>44587</v>
      </c>
      <c r="B1514" s="22" t="s">
        <v>444</v>
      </c>
      <c r="C1514" s="22" t="s">
        <v>453</v>
      </c>
      <c r="D1514" s="22" t="s">
        <v>2632</v>
      </c>
      <c r="E1514" s="22" t="s">
        <v>443</v>
      </c>
      <c r="F1514" s="25" t="str">
        <f>Table10[[#This Row],[Item Group]]&amp;RIGHT("000000000"&amp;Table10[[#This Row],[STT]],6)</f>
        <v>106000110</v>
      </c>
      <c r="G1514" t="s">
        <v>2633</v>
      </c>
      <c r="H1514" s="22" t="s">
        <v>101</v>
      </c>
      <c r="I1514" s="22">
        <v>40</v>
      </c>
      <c r="K1514" s="27">
        <v>106</v>
      </c>
      <c r="L1514" s="30">
        <f>IF(K1513="","",COUNTIF(K$2:K1514,K1514))</f>
        <v>110</v>
      </c>
    </row>
    <row r="1515" spans="1:12" x14ac:dyDescent="0.25">
      <c r="A1515" s="50">
        <v>44589</v>
      </c>
      <c r="B1515" s="22" t="s">
        <v>444</v>
      </c>
      <c r="C1515" s="22" t="s">
        <v>453</v>
      </c>
      <c r="D1515" s="22" t="s">
        <v>2632</v>
      </c>
      <c r="E1515" s="22" t="s">
        <v>443</v>
      </c>
      <c r="F1515" s="25" t="str">
        <f>Table10[[#This Row],[Item Group]]&amp;RIGHT("000000000"&amp;Table10[[#This Row],[STT]],6)</f>
        <v>106000111</v>
      </c>
      <c r="G1515" t="s">
        <v>2634</v>
      </c>
      <c r="H1515" s="22" t="s">
        <v>101</v>
      </c>
      <c r="I1515" s="22">
        <v>28</v>
      </c>
      <c r="K1515" s="27">
        <v>106</v>
      </c>
      <c r="L1515" s="30">
        <f>IF(K1514="","",COUNTIF(K$2:K1515,K1515))</f>
        <v>111</v>
      </c>
    </row>
    <row r="1516" spans="1:12" x14ac:dyDescent="0.25">
      <c r="A1516" s="50">
        <v>44601</v>
      </c>
      <c r="B1516" s="22" t="s">
        <v>67</v>
      </c>
      <c r="C1516" s="22" t="s">
        <v>989</v>
      </c>
      <c r="D1516" s="22" t="s">
        <v>2212</v>
      </c>
      <c r="E1516" s="22" t="s">
        <v>443</v>
      </c>
      <c r="F1516" s="25" t="str">
        <f>Table10[[#This Row],[Item Group]]&amp;RIGHT("000000000"&amp;Table10[[#This Row],[STT]],6)</f>
        <v>107000328</v>
      </c>
      <c r="G1516" t="s">
        <v>2642</v>
      </c>
      <c r="H1516" s="22" t="s">
        <v>222</v>
      </c>
      <c r="I1516" s="22">
        <v>26</v>
      </c>
      <c r="K1516" s="27">
        <v>107</v>
      </c>
      <c r="L1516" s="30">
        <f>IF(K1515="","",COUNTIF(K$2:K1516,K1516))</f>
        <v>328</v>
      </c>
    </row>
    <row r="1517" spans="1:12" x14ac:dyDescent="0.25">
      <c r="A1517" s="50">
        <v>44601</v>
      </c>
      <c r="B1517" s="22" t="s">
        <v>67</v>
      </c>
      <c r="C1517" s="22" t="s">
        <v>989</v>
      </c>
      <c r="D1517" s="22" t="s">
        <v>2212</v>
      </c>
      <c r="E1517" s="22" t="s">
        <v>443</v>
      </c>
      <c r="F1517" s="25" t="str">
        <f>Table10[[#This Row],[Item Group]]&amp;RIGHT("000000000"&amp;Table10[[#This Row],[STT]],6)</f>
        <v>108000110</v>
      </c>
      <c r="G1517" t="s">
        <v>2643</v>
      </c>
      <c r="H1517" s="22" t="s">
        <v>101</v>
      </c>
      <c r="I1517" s="22">
        <v>21</v>
      </c>
      <c r="K1517" s="27">
        <v>108</v>
      </c>
      <c r="L1517" s="30">
        <f>IF(K1516="","",COUNTIF(K$2:K1517,K1517))</f>
        <v>110</v>
      </c>
    </row>
    <row r="1518" spans="1:12" x14ac:dyDescent="0.25">
      <c r="A1518" s="50">
        <v>44601</v>
      </c>
      <c r="B1518" s="22" t="s">
        <v>67</v>
      </c>
      <c r="C1518" s="22" t="s">
        <v>989</v>
      </c>
      <c r="D1518" s="22" t="s">
        <v>2212</v>
      </c>
      <c r="E1518" s="22" t="s">
        <v>443</v>
      </c>
      <c r="F1518" s="25" t="str">
        <f>Table10[[#This Row],[Item Group]]&amp;RIGHT("000000000"&amp;Table10[[#This Row],[STT]],6)</f>
        <v>108000111</v>
      </c>
      <c r="G1518" t="s">
        <v>2644</v>
      </c>
      <c r="H1518" s="22" t="s">
        <v>101</v>
      </c>
      <c r="I1518" s="22">
        <v>21</v>
      </c>
      <c r="K1518" s="27">
        <v>108</v>
      </c>
      <c r="L1518" s="30">
        <f>IF(K1517="","",COUNTIF(K$2:K1518,K1518))</f>
        <v>111</v>
      </c>
    </row>
    <row r="1519" spans="1:12" x14ac:dyDescent="0.25">
      <c r="A1519" s="50">
        <v>44601</v>
      </c>
      <c r="B1519" s="22" t="s">
        <v>67</v>
      </c>
      <c r="C1519" s="22" t="s">
        <v>989</v>
      </c>
      <c r="D1519" s="22" t="s">
        <v>2212</v>
      </c>
      <c r="E1519" s="22" t="s">
        <v>443</v>
      </c>
      <c r="F1519" s="25" t="str">
        <f>Table10[[#This Row],[Item Group]]&amp;RIGHT("000000000"&amp;Table10[[#This Row],[STT]],6)</f>
        <v>108000112</v>
      </c>
      <c r="G1519" t="s">
        <v>2645</v>
      </c>
      <c r="H1519" s="22" t="s">
        <v>101</v>
      </c>
      <c r="I1519" s="22">
        <v>22</v>
      </c>
      <c r="K1519" s="27">
        <v>108</v>
      </c>
      <c r="L1519" s="30">
        <f>IF(K1518="","",COUNTIF(K$2:K1519,K1519))</f>
        <v>112</v>
      </c>
    </row>
    <row r="1520" spans="1:12" x14ac:dyDescent="0.25">
      <c r="A1520" s="50">
        <v>44601</v>
      </c>
      <c r="B1520" s="22" t="s">
        <v>67</v>
      </c>
      <c r="C1520" s="22" t="s">
        <v>989</v>
      </c>
      <c r="D1520" s="22" t="s">
        <v>2212</v>
      </c>
      <c r="E1520" s="22" t="s">
        <v>443</v>
      </c>
      <c r="F1520" s="25" t="str">
        <f>Table10[[#This Row],[Item Group]]&amp;RIGHT("000000000"&amp;Table10[[#This Row],[STT]],6)</f>
        <v>108000113</v>
      </c>
      <c r="G1520" t="s">
        <v>2646</v>
      </c>
      <c r="H1520" s="22" t="s">
        <v>101</v>
      </c>
      <c r="I1520" s="22">
        <v>21</v>
      </c>
      <c r="K1520" s="27">
        <v>108</v>
      </c>
      <c r="L1520" s="30">
        <f>IF(K1519="","",COUNTIF(K$2:K1520,K1520))</f>
        <v>113</v>
      </c>
    </row>
    <row r="1521" spans="1:12" x14ac:dyDescent="0.25">
      <c r="A1521" s="50">
        <v>44601</v>
      </c>
      <c r="B1521" s="22" t="s">
        <v>67</v>
      </c>
      <c r="C1521" s="22" t="s">
        <v>989</v>
      </c>
      <c r="D1521" s="22" t="s">
        <v>2212</v>
      </c>
      <c r="E1521" s="22" t="s">
        <v>443</v>
      </c>
      <c r="F1521" s="25" t="str">
        <f>Table10[[#This Row],[Item Group]]&amp;RIGHT("000000000"&amp;Table10[[#This Row],[STT]],6)</f>
        <v>108000114</v>
      </c>
      <c r="G1521" t="s">
        <v>2647</v>
      </c>
      <c r="H1521" s="22" t="s">
        <v>101</v>
      </c>
      <c r="I1521" s="22">
        <v>9</v>
      </c>
      <c r="K1521" s="27">
        <v>108</v>
      </c>
      <c r="L1521" s="30">
        <f>IF(K1520="","",COUNTIF(K$2:K1521,K1521))</f>
        <v>114</v>
      </c>
    </row>
    <row r="1522" spans="1:12" x14ac:dyDescent="0.25">
      <c r="A1522" s="50">
        <v>44601</v>
      </c>
      <c r="B1522" s="22" t="s">
        <v>67</v>
      </c>
      <c r="C1522" s="22" t="s">
        <v>989</v>
      </c>
      <c r="D1522" s="22" t="s">
        <v>2212</v>
      </c>
      <c r="E1522" s="22" t="s">
        <v>443</v>
      </c>
      <c r="F1522" s="25" t="str">
        <f>Table10[[#This Row],[Item Group]]&amp;RIGHT("000000000"&amp;Table10[[#This Row],[STT]],6)</f>
        <v>108000115</v>
      </c>
      <c r="G1522" t="s">
        <v>2648</v>
      </c>
      <c r="H1522" s="22" t="s">
        <v>101</v>
      </c>
      <c r="I1522" s="22">
        <v>9</v>
      </c>
      <c r="K1522" s="27">
        <v>108</v>
      </c>
      <c r="L1522" s="30">
        <f>IF(K1521="","",COUNTIF(K$2:K1522,K1522))</f>
        <v>115</v>
      </c>
    </row>
    <row r="1523" spans="1:12" x14ac:dyDescent="0.25">
      <c r="A1523" s="50">
        <v>44601</v>
      </c>
      <c r="B1523" s="22" t="s">
        <v>67</v>
      </c>
      <c r="C1523" s="22" t="s">
        <v>989</v>
      </c>
      <c r="D1523" s="22" t="s">
        <v>2212</v>
      </c>
      <c r="E1523" s="22" t="s">
        <v>443</v>
      </c>
      <c r="F1523" s="25" t="str">
        <f>Table10[[#This Row],[Item Group]]&amp;RIGHT("000000000"&amp;Table10[[#This Row],[STT]],6)</f>
        <v>108000116</v>
      </c>
      <c r="G1523" t="s">
        <v>2653</v>
      </c>
      <c r="H1523" s="22" t="s">
        <v>101</v>
      </c>
      <c r="I1523" s="22">
        <v>32</v>
      </c>
      <c r="K1523" s="27">
        <v>108</v>
      </c>
      <c r="L1523" s="30">
        <f>IF(K1522="","",COUNTIF(K$2:K1523,K1523))</f>
        <v>116</v>
      </c>
    </row>
    <row r="1524" spans="1:12" x14ac:dyDescent="0.25">
      <c r="A1524" s="50">
        <v>44601</v>
      </c>
      <c r="B1524" s="22" t="s">
        <v>67</v>
      </c>
      <c r="C1524" s="22" t="s">
        <v>989</v>
      </c>
      <c r="D1524" s="22" t="s">
        <v>2212</v>
      </c>
      <c r="E1524" s="22" t="s">
        <v>443</v>
      </c>
      <c r="F1524" s="25" t="str">
        <f>Table10[[#This Row],[Item Group]]&amp;RIGHT("000000000"&amp;Table10[[#This Row],[STT]],6)</f>
        <v>108000117</v>
      </c>
      <c r="G1524" t="s">
        <v>2654</v>
      </c>
      <c r="H1524" s="22" t="s">
        <v>101</v>
      </c>
      <c r="I1524" s="22">
        <v>31</v>
      </c>
      <c r="K1524" s="27">
        <v>108</v>
      </c>
      <c r="L1524" s="30">
        <f>IF(K1523="","",COUNTIF(K$2:K1524,K1524))</f>
        <v>117</v>
      </c>
    </row>
    <row r="1525" spans="1:12" x14ac:dyDescent="0.25">
      <c r="A1525" s="50">
        <v>44601</v>
      </c>
      <c r="B1525" s="22" t="s">
        <v>67</v>
      </c>
      <c r="C1525" s="22" t="s">
        <v>989</v>
      </c>
      <c r="D1525" s="22" t="s">
        <v>2212</v>
      </c>
      <c r="E1525" s="22" t="s">
        <v>443</v>
      </c>
      <c r="F1525" s="25" t="str">
        <f>Table10[[#This Row],[Item Group]]&amp;RIGHT("000000000"&amp;Table10[[#This Row],[STT]],6)</f>
        <v>108000118</v>
      </c>
      <c r="G1525" t="s">
        <v>2649</v>
      </c>
      <c r="H1525" s="22" t="s">
        <v>101</v>
      </c>
      <c r="I1525" s="22">
        <v>27</v>
      </c>
      <c r="K1525" s="27">
        <v>108</v>
      </c>
      <c r="L1525" s="30">
        <f>IF(K1524="","",COUNTIF(K$2:K1525,K1525))</f>
        <v>118</v>
      </c>
    </row>
    <row r="1526" spans="1:12" x14ac:dyDescent="0.25">
      <c r="A1526" s="50">
        <v>44601</v>
      </c>
      <c r="B1526" s="22" t="s">
        <v>67</v>
      </c>
      <c r="C1526" s="22" t="s">
        <v>989</v>
      </c>
      <c r="D1526" s="22" t="s">
        <v>2212</v>
      </c>
      <c r="E1526" s="22" t="s">
        <v>443</v>
      </c>
      <c r="F1526" s="25" t="str">
        <f>Table10[[#This Row],[Item Group]]&amp;RIGHT("000000000"&amp;Table10[[#This Row],[STT]],6)</f>
        <v>108000119</v>
      </c>
      <c r="G1526" t="s">
        <v>2650</v>
      </c>
      <c r="H1526" s="22" t="s">
        <v>101</v>
      </c>
      <c r="I1526" s="22">
        <v>27</v>
      </c>
      <c r="K1526" s="27">
        <v>108</v>
      </c>
      <c r="L1526" s="30">
        <f>IF(K1525="","",COUNTIF(K$2:K1526,K1526))</f>
        <v>119</v>
      </c>
    </row>
    <row r="1527" spans="1:12" x14ac:dyDescent="0.25">
      <c r="A1527" s="50">
        <v>44601</v>
      </c>
      <c r="B1527" s="22" t="s">
        <v>67</v>
      </c>
      <c r="C1527" s="22" t="s">
        <v>989</v>
      </c>
      <c r="D1527" s="22" t="s">
        <v>2212</v>
      </c>
      <c r="E1527" s="22" t="s">
        <v>443</v>
      </c>
      <c r="F1527" s="25" t="str">
        <f>Table10[[#This Row],[Item Group]]&amp;RIGHT("000000000"&amp;Table10[[#This Row],[STT]],6)</f>
        <v>108000120</v>
      </c>
      <c r="G1527" t="s">
        <v>2651</v>
      </c>
      <c r="H1527" s="22" t="s">
        <v>101</v>
      </c>
      <c r="I1527" s="22">
        <v>27</v>
      </c>
      <c r="K1527" s="27">
        <v>108</v>
      </c>
      <c r="L1527" s="30">
        <f>IF(K1526="","",COUNTIF(K$2:K1527,K1527))</f>
        <v>120</v>
      </c>
    </row>
    <row r="1528" spans="1:12" x14ac:dyDescent="0.25">
      <c r="A1528" s="50">
        <v>44601</v>
      </c>
      <c r="B1528" s="22" t="s">
        <v>67</v>
      </c>
      <c r="C1528" s="22" t="s">
        <v>989</v>
      </c>
      <c r="D1528" s="22" t="s">
        <v>2212</v>
      </c>
      <c r="E1528" s="22" t="s">
        <v>443</v>
      </c>
      <c r="F1528" s="25" t="str">
        <f>Table10[[#This Row],[Item Group]]&amp;RIGHT("000000000"&amp;Table10[[#This Row],[STT]],6)</f>
        <v>107000329</v>
      </c>
      <c r="G1528" t="s">
        <v>2652</v>
      </c>
      <c r="H1528" s="22" t="s">
        <v>101</v>
      </c>
      <c r="I1528" s="22">
        <v>18</v>
      </c>
      <c r="K1528" s="27">
        <v>107</v>
      </c>
      <c r="L1528" s="30">
        <f>IF(K1527="","",COUNTIF(K$2:K1528,K1528))</f>
        <v>329</v>
      </c>
    </row>
    <row r="1529" spans="1:12" x14ac:dyDescent="0.25">
      <c r="A1529" s="50">
        <v>44602</v>
      </c>
      <c r="B1529" s="22" t="s">
        <v>444</v>
      </c>
      <c r="C1529" s="22" t="s">
        <v>445</v>
      </c>
      <c r="D1529" s="22" t="s">
        <v>2320</v>
      </c>
      <c r="E1529" s="22" t="s">
        <v>443</v>
      </c>
      <c r="F1529" s="25" t="str">
        <f>Table10[[#This Row],[Item Group]]&amp;RIGHT("000000000"&amp;Table10[[#This Row],[STT]],6)</f>
        <v>106000112</v>
      </c>
      <c r="G1529" t="s">
        <v>2635</v>
      </c>
      <c r="H1529" s="22" t="s">
        <v>101</v>
      </c>
      <c r="I1529" s="22">
        <v>33</v>
      </c>
      <c r="K1529" s="27">
        <v>106</v>
      </c>
      <c r="L1529" s="30">
        <f>IF(K1528="","",COUNTIF(K$2:K1529,K1529))</f>
        <v>112</v>
      </c>
    </row>
    <row r="1530" spans="1:12" x14ac:dyDescent="0.25">
      <c r="A1530" s="50">
        <v>44602</v>
      </c>
      <c r="B1530" s="22" t="s">
        <v>444</v>
      </c>
      <c r="C1530" s="22" t="s">
        <v>445</v>
      </c>
      <c r="D1530" s="22" t="s">
        <v>2320</v>
      </c>
      <c r="E1530" s="22" t="s">
        <v>443</v>
      </c>
      <c r="F1530" s="25" t="str">
        <f>Table10[[#This Row],[Item Group]]&amp;RIGHT("000000000"&amp;Table10[[#This Row],[STT]],6)</f>
        <v>106000113</v>
      </c>
      <c r="G1530" t="s">
        <v>2636</v>
      </c>
      <c r="H1530" s="22" t="s">
        <v>101</v>
      </c>
      <c r="I1530" s="22">
        <v>33</v>
      </c>
      <c r="K1530" s="27">
        <v>106</v>
      </c>
      <c r="L1530" s="30">
        <f>IF(K1529="","",COUNTIF(K$2:K1530,K1530))</f>
        <v>113</v>
      </c>
    </row>
    <row r="1531" spans="1:12" x14ac:dyDescent="0.25">
      <c r="A1531" s="50">
        <v>44602</v>
      </c>
      <c r="B1531" s="22" t="s">
        <v>444</v>
      </c>
      <c r="C1531" s="22" t="s">
        <v>445</v>
      </c>
      <c r="D1531" s="22" t="s">
        <v>2320</v>
      </c>
      <c r="E1531" s="22" t="s">
        <v>443</v>
      </c>
      <c r="F1531" s="25" t="str">
        <f>Table10[[#This Row],[Item Group]]&amp;RIGHT("000000000"&amp;Table10[[#This Row],[STT]],6)</f>
        <v>106000114</v>
      </c>
      <c r="G1531" t="s">
        <v>2637</v>
      </c>
      <c r="H1531" s="22" t="s">
        <v>101</v>
      </c>
      <c r="I1531" s="22">
        <v>28</v>
      </c>
      <c r="K1531" s="27">
        <v>106</v>
      </c>
      <c r="L1531" s="30">
        <f>IF(K1530="","",COUNTIF(K$2:K1531,K1531))</f>
        <v>114</v>
      </c>
    </row>
    <row r="1532" spans="1:12" x14ac:dyDescent="0.25">
      <c r="A1532" s="50">
        <v>44602</v>
      </c>
      <c r="B1532" s="22" t="s">
        <v>444</v>
      </c>
      <c r="C1532" s="22" t="s">
        <v>445</v>
      </c>
      <c r="D1532" s="22" t="s">
        <v>2320</v>
      </c>
      <c r="E1532" s="22" t="s">
        <v>443</v>
      </c>
      <c r="F1532" s="25" t="str">
        <f>Table10[[#This Row],[Item Group]]&amp;RIGHT("000000000"&amp;Table10[[#This Row],[STT]],6)</f>
        <v>106000115</v>
      </c>
      <c r="G1532" t="s">
        <v>2638</v>
      </c>
      <c r="H1532" s="22" t="s">
        <v>101</v>
      </c>
      <c r="I1532" s="22">
        <v>33</v>
      </c>
      <c r="K1532" s="27">
        <v>106</v>
      </c>
      <c r="L1532" s="30">
        <f>IF(K1531="","",COUNTIF(K$2:K1532,K1532))</f>
        <v>115</v>
      </c>
    </row>
    <row r="1533" spans="1:12" x14ac:dyDescent="0.25">
      <c r="A1533" s="50">
        <v>44602</v>
      </c>
      <c r="B1533" s="22" t="s">
        <v>444</v>
      </c>
      <c r="C1533" s="22" t="s">
        <v>445</v>
      </c>
      <c r="D1533" s="22" t="s">
        <v>2320</v>
      </c>
      <c r="E1533" s="22" t="s">
        <v>443</v>
      </c>
      <c r="F1533" s="25" t="str">
        <f>Table10[[#This Row],[Item Group]]&amp;RIGHT("000000000"&amp;Table10[[#This Row],[STT]],6)</f>
        <v>106000116</v>
      </c>
      <c r="G1533" t="s">
        <v>2639</v>
      </c>
      <c r="H1533" s="22" t="s">
        <v>101</v>
      </c>
      <c r="I1533" s="22">
        <v>37</v>
      </c>
      <c r="K1533" s="27">
        <v>106</v>
      </c>
      <c r="L1533" s="30">
        <f>IF(K1532="","",COUNTIF(K$2:K1533,K1533))</f>
        <v>116</v>
      </c>
    </row>
    <row r="1534" spans="1:12" x14ac:dyDescent="0.25">
      <c r="A1534" s="50">
        <v>44602</v>
      </c>
      <c r="B1534" s="22" t="s">
        <v>444</v>
      </c>
      <c r="C1534" s="22" t="s">
        <v>445</v>
      </c>
      <c r="D1534" s="22" t="s">
        <v>2320</v>
      </c>
      <c r="E1534" s="22" t="s">
        <v>443</v>
      </c>
      <c r="F1534" s="25" t="str">
        <f>Table10[[#This Row],[Item Group]]&amp;RIGHT("000000000"&amp;Table10[[#This Row],[STT]],6)</f>
        <v>106000117</v>
      </c>
      <c r="G1534" t="s">
        <v>2640</v>
      </c>
      <c r="H1534" s="22" t="s">
        <v>101</v>
      </c>
      <c r="I1534" s="22">
        <v>28</v>
      </c>
      <c r="K1534" s="27">
        <v>106</v>
      </c>
      <c r="L1534" s="30">
        <f>IF(K1533="","",COUNTIF(K$2:K1534,K1534))</f>
        <v>117</v>
      </c>
    </row>
    <row r="1535" spans="1:12" x14ac:dyDescent="0.25">
      <c r="A1535" s="50">
        <v>44602</v>
      </c>
      <c r="B1535" s="22" t="s">
        <v>444</v>
      </c>
      <c r="C1535" s="22" t="s">
        <v>445</v>
      </c>
      <c r="D1535" s="22" t="s">
        <v>2320</v>
      </c>
      <c r="E1535" s="22" t="s">
        <v>443</v>
      </c>
      <c r="F1535" s="25" t="str">
        <f>Table10[[#This Row],[Item Group]]&amp;RIGHT("000000000"&amp;Table10[[#This Row],[STT]],6)</f>
        <v>106000118</v>
      </c>
      <c r="G1535" t="s">
        <v>2641</v>
      </c>
      <c r="H1535" s="22" t="s">
        <v>101</v>
      </c>
      <c r="I1535" s="22">
        <v>39</v>
      </c>
      <c r="K1535" s="27">
        <v>106</v>
      </c>
      <c r="L1535" s="30">
        <f>IF(K1534="","",COUNTIF(K$2:K1535,K1535))</f>
        <v>118</v>
      </c>
    </row>
    <row r="1536" spans="1:12" x14ac:dyDescent="0.25">
      <c r="A1536" s="50">
        <v>44606</v>
      </c>
      <c r="B1536" s="22" t="s">
        <v>444</v>
      </c>
      <c r="C1536" s="22" t="s">
        <v>933</v>
      </c>
      <c r="D1536" s="22" t="s">
        <v>382</v>
      </c>
      <c r="E1536" s="22" t="s">
        <v>443</v>
      </c>
      <c r="F1536" s="25" t="str">
        <f>Table10[[#This Row],[Item Group]]&amp;RIGHT("000000000"&amp;Table10[[#This Row],[STT]],6)</f>
        <v>208000011</v>
      </c>
      <c r="G1536" t="s">
        <v>2655</v>
      </c>
      <c r="H1536" s="22" t="s">
        <v>91</v>
      </c>
      <c r="I1536" s="22">
        <v>55</v>
      </c>
      <c r="K1536" s="27">
        <v>208</v>
      </c>
      <c r="L1536" s="30">
        <f>IF(K1535="","",COUNTIF(K$2:K1536,K1536))</f>
        <v>11</v>
      </c>
    </row>
    <row r="1537" spans="1:12" x14ac:dyDescent="0.25">
      <c r="A1537" s="50">
        <v>44607</v>
      </c>
      <c r="B1537" s="22" t="s">
        <v>67</v>
      </c>
      <c r="C1537" s="22" t="s">
        <v>2584</v>
      </c>
      <c r="D1537" s="22" t="s">
        <v>382</v>
      </c>
      <c r="E1537" s="22" t="s">
        <v>443</v>
      </c>
      <c r="F1537" s="25" t="str">
        <f>Table10[[#This Row],[Item Group]]&amp;RIGHT("000000000"&amp;Table10[[#This Row],[STT]],6)</f>
        <v>101000015</v>
      </c>
      <c r="G1537" t="s">
        <v>2656</v>
      </c>
      <c r="H1537" s="22" t="s">
        <v>101</v>
      </c>
      <c r="I1537" s="22">
        <v>45</v>
      </c>
      <c r="K1537" s="27">
        <v>101</v>
      </c>
      <c r="L1537" s="30">
        <f>IF(K1536="","",COUNTIF(K$2:K1537,K1537))</f>
        <v>15</v>
      </c>
    </row>
    <row r="1538" spans="1:12" x14ac:dyDescent="0.25">
      <c r="A1538" s="50">
        <v>44608</v>
      </c>
      <c r="B1538" s="22" t="s">
        <v>67</v>
      </c>
      <c r="C1538" s="22" t="s">
        <v>2584</v>
      </c>
      <c r="D1538" s="22" t="s">
        <v>382</v>
      </c>
      <c r="E1538" s="22" t="s">
        <v>443</v>
      </c>
      <c r="F1538" s="25" t="str">
        <f>Table10[[#This Row],[Item Group]]&amp;RIGHT("000000000"&amp;Table10[[#This Row],[STT]],6)</f>
        <v>102000035</v>
      </c>
      <c r="G1538" t="s">
        <v>2657</v>
      </c>
      <c r="H1538" s="22" t="s">
        <v>101</v>
      </c>
      <c r="I1538" s="22">
        <v>51</v>
      </c>
      <c r="K1538" s="27">
        <v>102</v>
      </c>
      <c r="L1538" s="30">
        <f>IF(K1537="","",COUNTIF(K$2:K1538,K1538))</f>
        <v>35</v>
      </c>
    </row>
    <row r="1539" spans="1:12" x14ac:dyDescent="0.25">
      <c r="A1539" s="50">
        <v>44608</v>
      </c>
      <c r="B1539" s="22" t="s">
        <v>67</v>
      </c>
      <c r="C1539" s="22" t="s">
        <v>2584</v>
      </c>
      <c r="D1539" s="22" t="s">
        <v>382</v>
      </c>
      <c r="E1539" s="22" t="s">
        <v>443</v>
      </c>
      <c r="F1539" s="25" t="str">
        <f>Table10[[#This Row],[Item Group]]&amp;RIGHT("000000000"&amp;Table10[[#This Row],[STT]],6)</f>
        <v>102000036</v>
      </c>
      <c r="G1539" t="s">
        <v>2658</v>
      </c>
      <c r="H1539" s="22" t="s">
        <v>101</v>
      </c>
      <c r="I1539" s="22">
        <v>49</v>
      </c>
      <c r="K1539" s="27">
        <v>102</v>
      </c>
      <c r="L1539" s="30">
        <f>IF(K1538="","",COUNTIF(K$2:K1539,K1539))</f>
        <v>36</v>
      </c>
    </row>
    <row r="1540" spans="1:12" x14ac:dyDescent="0.25">
      <c r="A1540" s="50">
        <v>44609</v>
      </c>
      <c r="B1540" s="22" t="s">
        <v>67</v>
      </c>
      <c r="C1540" s="22" t="s">
        <v>2659</v>
      </c>
      <c r="D1540" s="22" t="s">
        <v>382</v>
      </c>
      <c r="E1540" s="22" t="s">
        <v>443</v>
      </c>
      <c r="F1540" s="25" t="str">
        <f>Table10[[#This Row],[Item Group]]&amp;RIGHT("000000000"&amp;Table10[[#This Row],[STT]],6)</f>
        <v>208000012</v>
      </c>
      <c r="G1540" t="s">
        <v>2660</v>
      </c>
      <c r="H1540" s="22" t="s">
        <v>91</v>
      </c>
      <c r="I1540" s="22">
        <v>46</v>
      </c>
      <c r="K1540" s="27">
        <v>208</v>
      </c>
      <c r="L1540" s="30">
        <f>IF(K1539="","",COUNTIF(K$2:K1540,K1540))</f>
        <v>12</v>
      </c>
    </row>
    <row r="1541" spans="1:12" x14ac:dyDescent="0.25">
      <c r="A1541" s="50">
        <v>44609</v>
      </c>
      <c r="B1541" s="22" t="s">
        <v>444</v>
      </c>
      <c r="C1541" s="22" t="s">
        <v>933</v>
      </c>
      <c r="D1541" s="22" t="s">
        <v>382</v>
      </c>
      <c r="E1541" s="22" t="s">
        <v>443</v>
      </c>
      <c r="F1541" s="25" t="str">
        <f>Table10[[#This Row],[Item Group]]&amp;RIGHT("000000000"&amp;Table10[[#This Row],[STT]],6)</f>
        <v>105000140</v>
      </c>
      <c r="G1541" t="s">
        <v>2661</v>
      </c>
      <c r="H1541" s="22" t="s">
        <v>101</v>
      </c>
      <c r="I1541" s="22">
        <v>58</v>
      </c>
      <c r="K1541" s="27">
        <v>105</v>
      </c>
      <c r="L1541" s="30">
        <f>IF(K1540="","",COUNTIF(K$2:K1541,K1541))</f>
        <v>140</v>
      </c>
    </row>
    <row r="1542" spans="1:12" x14ac:dyDescent="0.25">
      <c r="A1542" s="50" t="s">
        <v>2662</v>
      </c>
      <c r="B1542" s="22" t="s">
        <v>67</v>
      </c>
      <c r="C1542" s="22" t="s">
        <v>989</v>
      </c>
      <c r="D1542" s="22" t="s">
        <v>382</v>
      </c>
      <c r="E1542" s="22" t="s">
        <v>443</v>
      </c>
      <c r="F1542" s="25" t="str">
        <f>Table10[[#This Row],[Item Group]]&amp;RIGHT("000000000"&amp;Table10[[#This Row],[STT]],6)</f>
        <v>108000121</v>
      </c>
      <c r="G1542" t="s">
        <v>2663</v>
      </c>
      <c r="H1542" s="22" t="s">
        <v>26</v>
      </c>
      <c r="I1542" s="22">
        <v>31</v>
      </c>
      <c r="K1542" s="27">
        <v>108</v>
      </c>
      <c r="L1542" s="30">
        <f>IF(K1541="","",COUNTIF(K$2:K1542,K1542))</f>
        <v>121</v>
      </c>
    </row>
    <row r="1543" spans="1:12" x14ac:dyDescent="0.25">
      <c r="A1543" s="50" t="s">
        <v>2662</v>
      </c>
      <c r="B1543" s="22" t="s">
        <v>67</v>
      </c>
      <c r="C1543" s="22" t="s">
        <v>989</v>
      </c>
      <c r="D1543" s="22" t="s">
        <v>382</v>
      </c>
      <c r="E1543" s="22" t="s">
        <v>443</v>
      </c>
      <c r="F1543" s="25" t="str">
        <f>Table10[[#This Row],[Item Group]]&amp;RIGHT("000000000"&amp;Table10[[#This Row],[STT]],6)</f>
        <v>108000122</v>
      </c>
      <c r="G1543" t="s">
        <v>2664</v>
      </c>
      <c r="H1543" s="22" t="s">
        <v>26</v>
      </c>
      <c r="I1543" s="22">
        <v>27</v>
      </c>
      <c r="K1543" s="27">
        <v>108</v>
      </c>
      <c r="L1543" s="30">
        <f>IF(K1542="","",COUNTIF(K$2:K1543,K1543))</f>
        <v>122</v>
      </c>
    </row>
    <row r="1544" spans="1:12" x14ac:dyDescent="0.25">
      <c r="A1544" s="50" t="s">
        <v>2662</v>
      </c>
      <c r="B1544" s="22" t="s">
        <v>67</v>
      </c>
      <c r="C1544" s="22" t="s">
        <v>2584</v>
      </c>
      <c r="D1544" s="22" t="s">
        <v>382</v>
      </c>
      <c r="E1544" s="22" t="s">
        <v>443</v>
      </c>
      <c r="F1544" s="25" t="str">
        <f>Table10[[#This Row],[Item Group]]&amp;RIGHT("000000000"&amp;Table10[[#This Row],[STT]],6)</f>
        <v>101000016</v>
      </c>
      <c r="G1544" t="s">
        <v>2665</v>
      </c>
      <c r="H1544" s="22" t="s">
        <v>26</v>
      </c>
      <c r="I1544" s="22">
        <v>44</v>
      </c>
      <c r="K1544" s="27">
        <v>101</v>
      </c>
      <c r="L1544" s="30">
        <f>IF(K1543="","",COUNTIF(K$2:K1544,K1544))</f>
        <v>16</v>
      </c>
    </row>
    <row r="1545" spans="1:12" x14ac:dyDescent="0.25">
      <c r="A1545" s="50" t="s">
        <v>2662</v>
      </c>
      <c r="B1545" s="22" t="s">
        <v>67</v>
      </c>
      <c r="C1545" s="22" t="s">
        <v>2584</v>
      </c>
      <c r="D1545" s="22" t="s">
        <v>382</v>
      </c>
      <c r="E1545" s="22" t="s">
        <v>443</v>
      </c>
      <c r="F1545" s="25" t="str">
        <f>Table10[[#This Row],[Item Group]]&amp;RIGHT("000000000"&amp;Table10[[#This Row],[STT]],6)</f>
        <v>102000037</v>
      </c>
      <c r="G1545" t="s">
        <v>2666</v>
      </c>
      <c r="H1545" s="22" t="s">
        <v>26</v>
      </c>
      <c r="I1545" s="22">
        <v>51</v>
      </c>
      <c r="K1545" s="27">
        <v>102</v>
      </c>
      <c r="L1545" s="30">
        <f>IF(K1544="","",COUNTIF(K$2:K1545,K1545))</f>
        <v>37</v>
      </c>
    </row>
    <row r="1546" spans="1:12" x14ac:dyDescent="0.25">
      <c r="A1546" s="50" t="s">
        <v>2667</v>
      </c>
      <c r="B1546" s="22" t="s">
        <v>444</v>
      </c>
      <c r="C1546" s="22" t="s">
        <v>445</v>
      </c>
      <c r="D1546" s="22" t="s">
        <v>2320</v>
      </c>
      <c r="E1546" s="22" t="s">
        <v>443</v>
      </c>
      <c r="F1546" s="25" t="str">
        <f>Table10[[#This Row],[Item Group]]&amp;RIGHT("000000000"&amp;Table10[[#This Row],[STT]],6)</f>
        <v>106000119</v>
      </c>
      <c r="G1546" t="s">
        <v>2668</v>
      </c>
      <c r="H1546" s="22" t="s">
        <v>162</v>
      </c>
      <c r="I1546" s="22">
        <v>38</v>
      </c>
      <c r="K1546" s="27">
        <v>106</v>
      </c>
      <c r="L1546" s="30">
        <f>IF(K1545="","",COUNTIF(K$2:K1546,K1546))</f>
        <v>119</v>
      </c>
    </row>
    <row r="1547" spans="1:12" x14ac:dyDescent="0.25">
      <c r="A1547" s="50" t="s">
        <v>2667</v>
      </c>
      <c r="B1547" s="22" t="s">
        <v>444</v>
      </c>
      <c r="C1547" s="22" t="s">
        <v>445</v>
      </c>
      <c r="D1547" s="22" t="s">
        <v>2320</v>
      </c>
      <c r="E1547" s="22" t="s">
        <v>443</v>
      </c>
      <c r="F1547" s="25" t="str">
        <f>Table10[[#This Row],[Item Group]]&amp;RIGHT("000000000"&amp;Table10[[#This Row],[STT]],6)</f>
        <v>106000120</v>
      </c>
      <c r="G1547" t="s">
        <v>2669</v>
      </c>
      <c r="H1547" s="22" t="s">
        <v>162</v>
      </c>
      <c r="I1547" s="22">
        <v>38</v>
      </c>
      <c r="K1547" s="27">
        <v>106</v>
      </c>
      <c r="L1547" s="30">
        <f>IF(K1546="","",COUNTIF(K$2:K1547,K1547))</f>
        <v>120</v>
      </c>
    </row>
    <row r="1548" spans="1:12" x14ac:dyDescent="0.25">
      <c r="A1548" s="50" t="s">
        <v>2667</v>
      </c>
      <c r="B1548" s="22" t="s">
        <v>444</v>
      </c>
      <c r="C1548" s="22" t="s">
        <v>445</v>
      </c>
      <c r="D1548" s="22" t="s">
        <v>2320</v>
      </c>
      <c r="E1548" s="22" t="s">
        <v>443</v>
      </c>
      <c r="F1548" s="25" t="str">
        <f>Table10[[#This Row],[Item Group]]&amp;RIGHT("000000000"&amp;Table10[[#This Row],[STT]],6)</f>
        <v>106000121</v>
      </c>
      <c r="G1548" t="s">
        <v>2670</v>
      </c>
      <c r="H1548" s="22" t="s">
        <v>162</v>
      </c>
      <c r="I1548" s="22">
        <v>29</v>
      </c>
      <c r="K1548" s="27">
        <v>106</v>
      </c>
      <c r="L1548" s="30">
        <f>IF(K1547="","",COUNTIF(K$2:K1548,K1548))</f>
        <v>121</v>
      </c>
    </row>
    <row r="1549" spans="1:12" x14ac:dyDescent="0.25">
      <c r="A1549" s="50" t="s">
        <v>2675</v>
      </c>
      <c r="B1549" s="22" t="s">
        <v>444</v>
      </c>
      <c r="C1549" s="22" t="s">
        <v>453</v>
      </c>
      <c r="D1549" s="22" t="s">
        <v>2320</v>
      </c>
      <c r="E1549" s="22" t="s">
        <v>443</v>
      </c>
      <c r="F1549" s="25" t="str">
        <f>Table10[[#This Row],[Item Group]]&amp;RIGHT("000000000"&amp;Table10[[#This Row],[STT]],6)</f>
        <v>105000141</v>
      </c>
      <c r="G1549" t="s">
        <v>2671</v>
      </c>
      <c r="H1549" s="22" t="s">
        <v>2673</v>
      </c>
      <c r="I1549" s="22">
        <v>33</v>
      </c>
      <c r="K1549" s="27">
        <v>105</v>
      </c>
      <c r="L1549" s="30">
        <f>IF(K1548="","",COUNTIF(K$2:K1549,K1549))</f>
        <v>141</v>
      </c>
    </row>
    <row r="1550" spans="1:12" x14ac:dyDescent="0.25">
      <c r="A1550" s="50" t="s">
        <v>2675</v>
      </c>
      <c r="B1550" s="22" t="s">
        <v>444</v>
      </c>
      <c r="C1550" s="22" t="s">
        <v>453</v>
      </c>
      <c r="D1550" s="22" t="s">
        <v>2320</v>
      </c>
      <c r="E1550" s="22" t="s">
        <v>443</v>
      </c>
      <c r="F1550" s="25" t="str">
        <f>Table10[[#This Row],[Item Group]]&amp;RIGHT("000000000"&amp;Table10[[#This Row],[STT]],6)</f>
        <v>106000122</v>
      </c>
      <c r="G1550" t="s">
        <v>2672</v>
      </c>
      <c r="H1550" s="22" t="s">
        <v>2674</v>
      </c>
      <c r="I1550" s="22">
        <v>34</v>
      </c>
      <c r="K1550" s="27">
        <v>106</v>
      </c>
      <c r="L1550" s="30">
        <f>IF(K1549="","",COUNTIF(K$2:K1550,K1550))</f>
        <v>122</v>
      </c>
    </row>
    <row r="1551" spans="1:12" x14ac:dyDescent="0.25">
      <c r="A1551" s="50" t="s">
        <v>2675</v>
      </c>
      <c r="B1551" s="22" t="s">
        <v>67</v>
      </c>
      <c r="C1551" s="22" t="s">
        <v>2584</v>
      </c>
      <c r="D1551" s="22" t="s">
        <v>382</v>
      </c>
      <c r="E1551" s="22" t="s">
        <v>443</v>
      </c>
      <c r="F1551" s="25" t="str">
        <f>Table10[[#This Row],[Item Group]]&amp;RIGHT("000000000"&amp;Table10[[#This Row],[STT]],6)</f>
        <v>102000038</v>
      </c>
      <c r="G1551" t="s">
        <v>2676</v>
      </c>
      <c r="H1551" s="22" t="s">
        <v>2674</v>
      </c>
      <c r="I1551" s="22">
        <v>47</v>
      </c>
      <c r="K1551" s="27">
        <v>102</v>
      </c>
      <c r="L1551" s="30">
        <f>IF(K1550="","",COUNTIF(K$2:K1551,K1551))</f>
        <v>38</v>
      </c>
    </row>
    <row r="1552" spans="1:12" x14ac:dyDescent="0.25">
      <c r="A1552" s="85" t="s">
        <v>2677</v>
      </c>
      <c r="B1552" s="86" t="s">
        <v>67</v>
      </c>
      <c r="C1552" s="86" t="s">
        <v>989</v>
      </c>
      <c r="D1552" s="86" t="s">
        <v>382</v>
      </c>
      <c r="E1552" s="86" t="s">
        <v>443</v>
      </c>
      <c r="F1552" s="25" t="str">
        <f>Table10[[#This Row],[Item Group]]&amp;RIGHT("000000000"&amp;Table10[[#This Row],[STT]],6)</f>
        <v>106000123</v>
      </c>
      <c r="G1552" s="84" t="s">
        <v>2678</v>
      </c>
      <c r="H1552" s="86" t="s">
        <v>162</v>
      </c>
      <c r="I1552" s="86">
        <v>30</v>
      </c>
      <c r="J1552" s="87" t="s">
        <v>2309</v>
      </c>
      <c r="K1552" s="27">
        <v>106</v>
      </c>
      <c r="L1552" s="30">
        <f>IF(K1551="","",COUNTIF(K$2:K1552,K1552))</f>
        <v>123</v>
      </c>
    </row>
    <row r="1553" spans="1:12" x14ac:dyDescent="0.25">
      <c r="A1553" s="88" t="s">
        <v>2677</v>
      </c>
      <c r="B1553" s="89" t="s">
        <v>67</v>
      </c>
      <c r="C1553" s="89" t="s">
        <v>989</v>
      </c>
      <c r="D1553" s="89" t="s">
        <v>382</v>
      </c>
      <c r="E1553" s="89" t="s">
        <v>443</v>
      </c>
      <c r="F1553" s="25" t="str">
        <f>Table10[[#This Row],[Item Group]]&amp;RIGHT("000000000"&amp;Table10[[#This Row],[STT]],6)</f>
        <v>106000124</v>
      </c>
      <c r="G1553" s="90" t="s">
        <v>2679</v>
      </c>
      <c r="H1553" s="89" t="s">
        <v>101</v>
      </c>
      <c r="I1553" s="89">
        <v>17</v>
      </c>
      <c r="J1553" s="91" t="s">
        <v>2309</v>
      </c>
      <c r="K1553" s="27">
        <v>106</v>
      </c>
      <c r="L1553" s="30">
        <f>IF(K1552="","",COUNTIF(K$2:K1553,K1553))</f>
        <v>124</v>
      </c>
    </row>
    <row r="1554" spans="1:12" x14ac:dyDescent="0.25">
      <c r="A1554" s="88" t="s">
        <v>2680</v>
      </c>
      <c r="B1554" s="93" t="s">
        <v>444</v>
      </c>
      <c r="C1554" s="93" t="s">
        <v>2681</v>
      </c>
      <c r="D1554" s="93" t="s">
        <v>2212</v>
      </c>
      <c r="E1554" s="93" t="s">
        <v>443</v>
      </c>
      <c r="F1554" s="25" t="str">
        <f>Table10[[#This Row],[Item Group]]&amp;RIGHT("000000000"&amp;Table10[[#This Row],[STT]],6)</f>
        <v>102000039</v>
      </c>
      <c r="G1554" s="92" t="s">
        <v>2569</v>
      </c>
      <c r="H1554" s="93" t="s">
        <v>244</v>
      </c>
      <c r="I1554" s="93">
        <v>52</v>
      </c>
      <c r="J1554" s="91"/>
      <c r="K1554" s="27">
        <v>102</v>
      </c>
      <c r="L1554" s="30">
        <f>IF(K1553="","",COUNTIF(K$2:K1554,K1554))</f>
        <v>39</v>
      </c>
    </row>
    <row r="1555" spans="1:12" x14ac:dyDescent="0.25">
      <c r="A1555" s="85" t="s">
        <v>2680</v>
      </c>
      <c r="B1555" s="86" t="s">
        <v>444</v>
      </c>
      <c r="C1555" s="86" t="s">
        <v>2681</v>
      </c>
      <c r="D1555" s="86" t="s">
        <v>2212</v>
      </c>
      <c r="E1555" s="86" t="s">
        <v>443</v>
      </c>
      <c r="F1555" s="25" t="str">
        <f>Table10[[#This Row],[Item Group]]&amp;RIGHT("000000000"&amp;Table10[[#This Row],[STT]],6)</f>
        <v>102000040</v>
      </c>
      <c r="G1555" s="84" t="s">
        <v>2682</v>
      </c>
      <c r="H1555" s="86" t="s">
        <v>244</v>
      </c>
      <c r="I1555" s="86">
        <v>54</v>
      </c>
      <c r="J1555" s="87"/>
      <c r="K1555" s="27">
        <v>102</v>
      </c>
      <c r="L1555" s="30">
        <f>IF(K1554="","",COUNTIF(K$2:K1555,K1555))</f>
        <v>40</v>
      </c>
    </row>
    <row r="1556" spans="1:12" x14ac:dyDescent="0.25">
      <c r="A1556" s="88" t="s">
        <v>2680</v>
      </c>
      <c r="B1556" s="93" t="s">
        <v>444</v>
      </c>
      <c r="C1556" s="93" t="s">
        <v>2681</v>
      </c>
      <c r="D1556" s="93" t="s">
        <v>2212</v>
      </c>
      <c r="E1556" s="93" t="s">
        <v>443</v>
      </c>
      <c r="F1556" s="25" t="str">
        <f>Table10[[#This Row],[Item Group]]&amp;RIGHT("000000000"&amp;Table10[[#This Row],[STT]],6)</f>
        <v>102000041</v>
      </c>
      <c r="G1556" s="92" t="s">
        <v>2683</v>
      </c>
      <c r="H1556" s="93" t="s">
        <v>244</v>
      </c>
      <c r="I1556" s="93">
        <v>54</v>
      </c>
      <c r="J1556" s="91"/>
      <c r="K1556" s="27">
        <v>102</v>
      </c>
      <c r="L1556" s="30">
        <f>IF(K1555="","",COUNTIF(K$2:K1556,K1556))</f>
        <v>41</v>
      </c>
    </row>
    <row r="1557" spans="1:12" x14ac:dyDescent="0.25">
      <c r="A1557" s="85" t="s">
        <v>2680</v>
      </c>
      <c r="B1557" s="86" t="s">
        <v>444</v>
      </c>
      <c r="C1557" s="86" t="s">
        <v>2681</v>
      </c>
      <c r="D1557" s="86" t="s">
        <v>2212</v>
      </c>
      <c r="E1557" s="86" t="s">
        <v>443</v>
      </c>
      <c r="F1557" s="25" t="str">
        <f>Table10[[#This Row],[Item Group]]&amp;RIGHT("000000000"&amp;Table10[[#This Row],[STT]],6)</f>
        <v>102000042</v>
      </c>
      <c r="G1557" s="84" t="s">
        <v>2684</v>
      </c>
      <c r="H1557" s="86" t="s">
        <v>244</v>
      </c>
      <c r="I1557" s="86">
        <v>52</v>
      </c>
      <c r="J1557" s="87"/>
      <c r="K1557" s="27">
        <v>102</v>
      </c>
      <c r="L1557" s="30">
        <f>IF(K1556="","",COUNTIF(K$2:K1557,K1557))</f>
        <v>42</v>
      </c>
    </row>
    <row r="1558" spans="1:12" x14ac:dyDescent="0.25">
      <c r="A1558" s="88" t="s">
        <v>2680</v>
      </c>
      <c r="B1558" s="93" t="s">
        <v>444</v>
      </c>
      <c r="C1558" s="93" t="s">
        <v>2681</v>
      </c>
      <c r="D1558" s="93" t="s">
        <v>2212</v>
      </c>
      <c r="E1558" s="93" t="s">
        <v>443</v>
      </c>
      <c r="F1558" s="25" t="str">
        <f>Table10[[#This Row],[Item Group]]&amp;RIGHT("000000000"&amp;Table10[[#This Row],[STT]],6)</f>
        <v>102000043</v>
      </c>
      <c r="G1558" s="92" t="s">
        <v>2685</v>
      </c>
      <c r="H1558" s="93" t="s">
        <v>244</v>
      </c>
      <c r="I1558" s="93">
        <v>54</v>
      </c>
      <c r="J1558" s="91"/>
      <c r="K1558" s="27">
        <v>102</v>
      </c>
      <c r="L1558" s="30">
        <f>IF(K1557="","",COUNTIF(K$2:K1558,K1558))</f>
        <v>43</v>
      </c>
    </row>
    <row r="1559" spans="1:12" x14ac:dyDescent="0.25">
      <c r="A1559" s="85" t="s">
        <v>2680</v>
      </c>
      <c r="B1559" s="86" t="s">
        <v>444</v>
      </c>
      <c r="C1559" s="86" t="s">
        <v>2681</v>
      </c>
      <c r="D1559" s="86" t="s">
        <v>2212</v>
      </c>
      <c r="E1559" s="86" t="s">
        <v>443</v>
      </c>
      <c r="F1559" s="25" t="str">
        <f>Table10[[#This Row],[Item Group]]&amp;RIGHT("000000000"&amp;Table10[[#This Row],[STT]],6)</f>
        <v>102000044</v>
      </c>
      <c r="G1559" s="84" t="s">
        <v>2686</v>
      </c>
      <c r="H1559" s="86" t="s">
        <v>244</v>
      </c>
      <c r="I1559" s="86">
        <v>53</v>
      </c>
      <c r="J1559" s="87"/>
      <c r="K1559" s="27">
        <v>102</v>
      </c>
      <c r="L1559" s="30">
        <f>IF(K1558="","",COUNTIF(K$2:K1559,K1559))</f>
        <v>44</v>
      </c>
    </row>
    <row r="1560" spans="1:12" x14ac:dyDescent="0.25">
      <c r="A1560" s="88" t="s">
        <v>2680</v>
      </c>
      <c r="B1560" s="93" t="s">
        <v>444</v>
      </c>
      <c r="C1560" s="93" t="s">
        <v>2681</v>
      </c>
      <c r="D1560" s="93" t="s">
        <v>2212</v>
      </c>
      <c r="E1560" s="93" t="s">
        <v>443</v>
      </c>
      <c r="F1560" s="25" t="str">
        <f>Table10[[#This Row],[Item Group]]&amp;RIGHT("000000000"&amp;Table10[[#This Row],[STT]],6)</f>
        <v>102000045</v>
      </c>
      <c r="G1560" s="92" t="s">
        <v>2687</v>
      </c>
      <c r="H1560" s="93" t="s">
        <v>244</v>
      </c>
      <c r="I1560" s="93">
        <v>53</v>
      </c>
      <c r="J1560" s="91"/>
      <c r="K1560" s="27">
        <v>102</v>
      </c>
      <c r="L1560" s="30">
        <f>IF(K1559="","",COUNTIF(K$2:K1560,K1560))</f>
        <v>45</v>
      </c>
    </row>
    <row r="1561" spans="1:12" x14ac:dyDescent="0.25">
      <c r="A1561" s="85" t="s">
        <v>2680</v>
      </c>
      <c r="B1561" s="86" t="s">
        <v>444</v>
      </c>
      <c r="C1561" s="86" t="s">
        <v>2681</v>
      </c>
      <c r="D1561" s="86" t="s">
        <v>2212</v>
      </c>
      <c r="E1561" s="86" t="s">
        <v>443</v>
      </c>
      <c r="F1561" s="25" t="str">
        <f>Table10[[#This Row],[Item Group]]&amp;RIGHT("000000000"&amp;Table10[[#This Row],[STT]],6)</f>
        <v>102000046</v>
      </c>
      <c r="G1561" s="84" t="s">
        <v>2688</v>
      </c>
      <c r="H1561" s="86" t="s">
        <v>244</v>
      </c>
      <c r="I1561" s="86">
        <v>51</v>
      </c>
      <c r="J1561" s="87"/>
      <c r="K1561" s="27">
        <v>102</v>
      </c>
      <c r="L1561" s="30">
        <f>IF(K1560="","",COUNTIF(K$2:K1561,K1561))</f>
        <v>46</v>
      </c>
    </row>
    <row r="1562" spans="1:12" x14ac:dyDescent="0.25">
      <c r="A1562" s="88" t="s">
        <v>2680</v>
      </c>
      <c r="B1562" s="93" t="s">
        <v>444</v>
      </c>
      <c r="C1562" s="93" t="s">
        <v>2681</v>
      </c>
      <c r="D1562" s="93" t="s">
        <v>2212</v>
      </c>
      <c r="E1562" s="93" t="s">
        <v>443</v>
      </c>
      <c r="F1562" s="25" t="str">
        <f>Table10[[#This Row],[Item Group]]&amp;RIGHT("000000000"&amp;Table10[[#This Row],[STT]],6)</f>
        <v>102000047</v>
      </c>
      <c r="G1562" s="92" t="s">
        <v>2689</v>
      </c>
      <c r="H1562" s="93" t="s">
        <v>244</v>
      </c>
      <c r="I1562" s="93">
        <v>51</v>
      </c>
      <c r="J1562" s="91"/>
      <c r="K1562" s="27">
        <v>102</v>
      </c>
      <c r="L1562" s="30">
        <f>IF(K1561="","",COUNTIF(K$2:K1562,K1562))</f>
        <v>47</v>
      </c>
    </row>
    <row r="1563" spans="1:12" x14ac:dyDescent="0.25">
      <c r="A1563" s="85" t="s">
        <v>2680</v>
      </c>
      <c r="B1563" s="86" t="s">
        <v>444</v>
      </c>
      <c r="C1563" s="86" t="s">
        <v>2681</v>
      </c>
      <c r="D1563" s="86" t="s">
        <v>2212</v>
      </c>
      <c r="E1563" s="86" t="s">
        <v>443</v>
      </c>
      <c r="F1563" s="25" t="str">
        <f>Table10[[#This Row],[Item Group]]&amp;RIGHT("000000000"&amp;Table10[[#This Row],[STT]],6)</f>
        <v>102000048</v>
      </c>
      <c r="G1563" s="84" t="s">
        <v>2690</v>
      </c>
      <c r="H1563" s="86" t="s">
        <v>244</v>
      </c>
      <c r="I1563" s="86">
        <v>52</v>
      </c>
      <c r="J1563" s="87"/>
      <c r="K1563" s="27">
        <v>102</v>
      </c>
      <c r="L1563" s="30">
        <f>IF(K1562="","",COUNTIF(K$2:K1563,K1563))</f>
        <v>48</v>
      </c>
    </row>
    <row r="1564" spans="1:12" x14ac:dyDescent="0.25">
      <c r="A1564" s="88" t="s">
        <v>2680</v>
      </c>
      <c r="B1564" s="93" t="s">
        <v>444</v>
      </c>
      <c r="C1564" s="93" t="s">
        <v>2681</v>
      </c>
      <c r="D1564" s="93" t="s">
        <v>2212</v>
      </c>
      <c r="E1564" s="93" t="s">
        <v>443</v>
      </c>
      <c r="F1564" s="25" t="str">
        <f>Table10[[#This Row],[Item Group]]&amp;RIGHT("000000000"&amp;Table10[[#This Row],[STT]],6)</f>
        <v>102000049</v>
      </c>
      <c r="G1564" s="92" t="s">
        <v>2691</v>
      </c>
      <c r="H1564" s="93" t="s">
        <v>244</v>
      </c>
      <c r="I1564" s="93">
        <v>52</v>
      </c>
      <c r="J1564" s="91"/>
      <c r="K1564" s="27">
        <v>102</v>
      </c>
      <c r="L1564" s="30">
        <f>IF(K1563="","",COUNTIF(K$2:K1564,K1564))</f>
        <v>49</v>
      </c>
    </row>
    <row r="1565" spans="1:12" x14ac:dyDescent="0.25">
      <c r="A1565" s="85" t="s">
        <v>2680</v>
      </c>
      <c r="B1565" s="86" t="s">
        <v>444</v>
      </c>
      <c r="C1565" s="86" t="s">
        <v>2681</v>
      </c>
      <c r="D1565" s="86" t="s">
        <v>2212</v>
      </c>
      <c r="E1565" s="86" t="s">
        <v>443</v>
      </c>
      <c r="F1565" s="25" t="str">
        <f>Table10[[#This Row],[Item Group]]&amp;RIGHT("000000000"&amp;Table10[[#This Row],[STT]],6)</f>
        <v>102000050</v>
      </c>
      <c r="G1565" s="84" t="s">
        <v>2692</v>
      </c>
      <c r="H1565" s="86" t="s">
        <v>244</v>
      </c>
      <c r="I1565" s="86">
        <v>54</v>
      </c>
      <c r="J1565" s="87"/>
      <c r="K1565" s="27">
        <v>102</v>
      </c>
      <c r="L1565" s="30">
        <f>IF(K1564="","",COUNTIF(K$2:K1565,K1565))</f>
        <v>50</v>
      </c>
    </row>
    <row r="1566" spans="1:12" x14ac:dyDescent="0.25">
      <c r="A1566" s="88" t="s">
        <v>2680</v>
      </c>
      <c r="B1566" s="93" t="s">
        <v>444</v>
      </c>
      <c r="C1566" s="93" t="s">
        <v>2681</v>
      </c>
      <c r="D1566" s="93" t="s">
        <v>2212</v>
      </c>
      <c r="E1566" s="93" t="s">
        <v>443</v>
      </c>
      <c r="F1566" s="25" t="str">
        <f>Table10[[#This Row],[Item Group]]&amp;RIGHT("000000000"&amp;Table10[[#This Row],[STT]],6)</f>
        <v>102000051</v>
      </c>
      <c r="G1566" s="92" t="s">
        <v>2693</v>
      </c>
      <c r="H1566" s="93" t="s">
        <v>244</v>
      </c>
      <c r="I1566" s="93">
        <v>53</v>
      </c>
      <c r="J1566" s="91"/>
      <c r="K1566" s="27">
        <v>102</v>
      </c>
      <c r="L1566" s="30">
        <f>IF(K1565="","",COUNTIF(K$2:K1566,K1566))</f>
        <v>51</v>
      </c>
    </row>
    <row r="1567" spans="1:12" x14ac:dyDescent="0.25">
      <c r="A1567" s="85" t="s">
        <v>2680</v>
      </c>
      <c r="B1567" s="86" t="s">
        <v>444</v>
      </c>
      <c r="C1567" s="86" t="s">
        <v>2681</v>
      </c>
      <c r="D1567" s="86" t="s">
        <v>2212</v>
      </c>
      <c r="E1567" s="86" t="s">
        <v>443</v>
      </c>
      <c r="F1567" s="25" t="str">
        <f>Table10[[#This Row],[Item Group]]&amp;RIGHT("000000000"&amp;Table10[[#This Row],[STT]],6)</f>
        <v>102000052</v>
      </c>
      <c r="G1567" s="84" t="s">
        <v>2694</v>
      </c>
      <c r="H1567" s="86" t="s">
        <v>244</v>
      </c>
      <c r="I1567" s="86">
        <v>51</v>
      </c>
      <c r="J1567" s="87"/>
      <c r="K1567" s="27">
        <v>102</v>
      </c>
      <c r="L1567" s="30">
        <f>IF(K1566="","",COUNTIF(K$2:K1567,K1567))</f>
        <v>52</v>
      </c>
    </row>
    <row r="1568" spans="1:12" x14ac:dyDescent="0.25">
      <c r="A1568" s="88" t="s">
        <v>2680</v>
      </c>
      <c r="B1568" s="93" t="s">
        <v>444</v>
      </c>
      <c r="C1568" s="93" t="s">
        <v>2681</v>
      </c>
      <c r="D1568" s="93" t="s">
        <v>2212</v>
      </c>
      <c r="E1568" s="93" t="s">
        <v>443</v>
      </c>
      <c r="F1568" s="25" t="str">
        <f>Table10[[#This Row],[Item Group]]&amp;RIGHT("000000000"&amp;Table10[[#This Row],[STT]],6)</f>
        <v>102000053</v>
      </c>
      <c r="G1568" s="92" t="s">
        <v>2695</v>
      </c>
      <c r="H1568" s="93" t="s">
        <v>244</v>
      </c>
      <c r="I1568" s="93">
        <v>51</v>
      </c>
      <c r="J1568" s="91"/>
      <c r="K1568" s="27">
        <v>102</v>
      </c>
      <c r="L1568" s="30">
        <f>IF(K1567="","",COUNTIF(K$2:K1568,K1568))</f>
        <v>53</v>
      </c>
    </row>
    <row r="1569" spans="1:12" x14ac:dyDescent="0.25">
      <c r="A1569" s="85" t="s">
        <v>2680</v>
      </c>
      <c r="B1569" s="86" t="s">
        <v>444</v>
      </c>
      <c r="C1569" s="86" t="s">
        <v>2681</v>
      </c>
      <c r="D1569" s="86" t="s">
        <v>2212</v>
      </c>
      <c r="E1569" s="86" t="s">
        <v>443</v>
      </c>
      <c r="F1569" s="25" t="str">
        <f>Table10[[#This Row],[Item Group]]&amp;RIGHT("000000000"&amp;Table10[[#This Row],[STT]],6)</f>
        <v>102000054</v>
      </c>
      <c r="G1569" s="84" t="s">
        <v>2696</v>
      </c>
      <c r="H1569" s="86" t="s">
        <v>244</v>
      </c>
      <c r="I1569" s="86">
        <v>51</v>
      </c>
      <c r="J1569" s="87"/>
      <c r="K1569" s="27">
        <v>102</v>
      </c>
      <c r="L1569" s="30">
        <f>IF(K1568="","",COUNTIF(K$2:K1569,K1569))</f>
        <v>54</v>
      </c>
    </row>
    <row r="1570" spans="1:12" x14ac:dyDescent="0.25">
      <c r="A1570" s="88" t="s">
        <v>2680</v>
      </c>
      <c r="B1570" s="93" t="s">
        <v>444</v>
      </c>
      <c r="C1570" s="93" t="s">
        <v>2681</v>
      </c>
      <c r="D1570" s="93" t="s">
        <v>2212</v>
      </c>
      <c r="E1570" s="93" t="s">
        <v>443</v>
      </c>
      <c r="F1570" s="25" t="str">
        <f>Table10[[#This Row],[Item Group]]&amp;RIGHT("000000000"&amp;Table10[[#This Row],[STT]],6)</f>
        <v>102000055</v>
      </c>
      <c r="G1570" s="92" t="s">
        <v>2697</v>
      </c>
      <c r="H1570" s="93" t="s">
        <v>244</v>
      </c>
      <c r="I1570" s="93">
        <v>51</v>
      </c>
      <c r="J1570" s="91"/>
      <c r="K1570" s="27">
        <v>102</v>
      </c>
      <c r="L1570" s="30">
        <f>IF(K1569="","",COUNTIF(K$2:K1570,K1570))</f>
        <v>55</v>
      </c>
    </row>
    <row r="1571" spans="1:12" x14ac:dyDescent="0.25">
      <c r="A1571" s="85" t="s">
        <v>2680</v>
      </c>
      <c r="B1571" s="86" t="s">
        <v>444</v>
      </c>
      <c r="C1571" s="86" t="s">
        <v>2681</v>
      </c>
      <c r="D1571" s="86" t="s">
        <v>2212</v>
      </c>
      <c r="E1571" s="86" t="s">
        <v>443</v>
      </c>
      <c r="F1571" s="25" t="str">
        <f>Table10[[#This Row],[Item Group]]&amp;RIGHT("000000000"&amp;Table10[[#This Row],[STT]],6)</f>
        <v>102000056</v>
      </c>
      <c r="G1571" s="84" t="s">
        <v>2698</v>
      </c>
      <c r="H1571" s="86" t="s">
        <v>244</v>
      </c>
      <c r="I1571" s="86">
        <v>51</v>
      </c>
      <c r="J1571" s="87"/>
      <c r="K1571" s="27">
        <v>102</v>
      </c>
      <c r="L1571" s="30">
        <f>IF(K1570="","",COUNTIF(K$2:K1571,K1571))</f>
        <v>56</v>
      </c>
    </row>
    <row r="1572" spans="1:12" x14ac:dyDescent="0.25">
      <c r="A1572" s="88" t="s">
        <v>2680</v>
      </c>
      <c r="B1572" s="93" t="s">
        <v>444</v>
      </c>
      <c r="C1572" s="93" t="s">
        <v>2681</v>
      </c>
      <c r="D1572" s="93" t="s">
        <v>2212</v>
      </c>
      <c r="E1572" s="93" t="s">
        <v>443</v>
      </c>
      <c r="F1572" s="25" t="str">
        <f>Table10[[#This Row],[Item Group]]&amp;RIGHT("000000000"&amp;Table10[[#This Row],[STT]],6)</f>
        <v>101000017</v>
      </c>
      <c r="G1572" s="92" t="s">
        <v>2699</v>
      </c>
      <c r="H1572" s="93" t="s">
        <v>244</v>
      </c>
      <c r="I1572" s="93">
        <v>49</v>
      </c>
      <c r="J1572" s="91"/>
      <c r="K1572" s="27">
        <v>101</v>
      </c>
      <c r="L1572" s="30">
        <f>IF(K1571="","",COUNTIF(K$2:K1572,K1572))</f>
        <v>17</v>
      </c>
    </row>
    <row r="1573" spans="1:12" x14ac:dyDescent="0.25">
      <c r="A1573" s="85" t="s">
        <v>2680</v>
      </c>
      <c r="B1573" s="86" t="s">
        <v>444</v>
      </c>
      <c r="C1573" s="86" t="s">
        <v>2681</v>
      </c>
      <c r="D1573" s="86" t="s">
        <v>2212</v>
      </c>
      <c r="E1573" s="86" t="s">
        <v>443</v>
      </c>
      <c r="F1573" s="25" t="str">
        <f>Table10[[#This Row],[Item Group]]&amp;RIGHT("000000000"&amp;Table10[[#This Row],[STT]],6)</f>
        <v>101000018</v>
      </c>
      <c r="G1573" s="84" t="s">
        <v>2700</v>
      </c>
      <c r="H1573" s="86" t="s">
        <v>244</v>
      </c>
      <c r="I1573" s="86">
        <v>49</v>
      </c>
      <c r="J1573" s="87"/>
      <c r="K1573" s="27">
        <v>101</v>
      </c>
      <c r="L1573" s="30">
        <f>IF(K1572="","",COUNTIF(K$2:K1573,K1573))</f>
        <v>18</v>
      </c>
    </row>
    <row r="1574" spans="1:12" x14ac:dyDescent="0.25">
      <c r="A1574" s="88" t="s">
        <v>2680</v>
      </c>
      <c r="B1574" s="93" t="s">
        <v>444</v>
      </c>
      <c r="C1574" s="93" t="s">
        <v>2681</v>
      </c>
      <c r="D1574" s="93" t="s">
        <v>2212</v>
      </c>
      <c r="E1574" s="93" t="s">
        <v>443</v>
      </c>
      <c r="F1574" s="25" t="str">
        <f>Table10[[#This Row],[Item Group]]&amp;RIGHT("000000000"&amp;Table10[[#This Row],[STT]],6)</f>
        <v>101000019</v>
      </c>
      <c r="G1574" s="92" t="s">
        <v>2701</v>
      </c>
      <c r="H1574" s="93" t="s">
        <v>244</v>
      </c>
      <c r="I1574" s="93">
        <v>49</v>
      </c>
      <c r="J1574" s="91"/>
      <c r="K1574" s="27">
        <v>101</v>
      </c>
      <c r="L1574" s="30">
        <f>IF(K1573="","",COUNTIF(K$2:K1574,K1574))</f>
        <v>19</v>
      </c>
    </row>
    <row r="1575" spans="1:12" x14ac:dyDescent="0.25">
      <c r="A1575" s="85" t="s">
        <v>2680</v>
      </c>
      <c r="B1575" s="86" t="s">
        <v>444</v>
      </c>
      <c r="C1575" s="86" t="s">
        <v>2681</v>
      </c>
      <c r="D1575" s="86" t="s">
        <v>2212</v>
      </c>
      <c r="E1575" s="86" t="s">
        <v>443</v>
      </c>
      <c r="F1575" s="25" t="str">
        <f>Table10[[#This Row],[Item Group]]&amp;RIGHT("000000000"&amp;Table10[[#This Row],[STT]],6)</f>
        <v>101000020</v>
      </c>
      <c r="G1575" s="84" t="s">
        <v>2702</v>
      </c>
      <c r="H1575" s="86" t="s">
        <v>244</v>
      </c>
      <c r="I1575" s="86">
        <v>50</v>
      </c>
      <c r="J1575" s="87"/>
      <c r="K1575" s="27">
        <v>101</v>
      </c>
      <c r="L1575" s="30">
        <f>IF(K1574="","",COUNTIF(K$2:K1575,K1575))</f>
        <v>20</v>
      </c>
    </row>
    <row r="1576" spans="1:12" x14ac:dyDescent="0.25">
      <c r="A1576" s="88" t="s">
        <v>2680</v>
      </c>
      <c r="B1576" s="93" t="s">
        <v>444</v>
      </c>
      <c r="C1576" s="93" t="s">
        <v>2681</v>
      </c>
      <c r="D1576" s="93" t="s">
        <v>2212</v>
      </c>
      <c r="E1576" s="93" t="s">
        <v>443</v>
      </c>
      <c r="F1576" s="25" t="str">
        <f>Table10[[#This Row],[Item Group]]&amp;RIGHT("000000000"&amp;Table10[[#This Row],[STT]],6)</f>
        <v>101000021</v>
      </c>
      <c r="G1576" s="92" t="s">
        <v>2703</v>
      </c>
      <c r="H1576" s="93" t="s">
        <v>244</v>
      </c>
      <c r="I1576" s="93">
        <v>49</v>
      </c>
      <c r="J1576" s="91"/>
      <c r="K1576" s="27">
        <v>101</v>
      </c>
      <c r="L1576" s="30">
        <f>IF(K1575="","",COUNTIF(K$2:K1576,K1576))</f>
        <v>21</v>
      </c>
    </row>
    <row r="1577" spans="1:12" x14ac:dyDescent="0.25">
      <c r="A1577" s="85" t="s">
        <v>2680</v>
      </c>
      <c r="B1577" s="86" t="s">
        <v>444</v>
      </c>
      <c r="C1577" s="86" t="s">
        <v>2681</v>
      </c>
      <c r="D1577" s="86" t="s">
        <v>2212</v>
      </c>
      <c r="E1577" s="86" t="s">
        <v>443</v>
      </c>
      <c r="F1577" s="25" t="str">
        <f>Table10[[#This Row],[Item Group]]&amp;RIGHT("000000000"&amp;Table10[[#This Row],[STT]],6)</f>
        <v>101000022</v>
      </c>
      <c r="G1577" s="84" t="s">
        <v>2704</v>
      </c>
      <c r="H1577" s="86" t="s">
        <v>244</v>
      </c>
      <c r="I1577" s="86">
        <v>49</v>
      </c>
      <c r="J1577" s="87"/>
      <c r="K1577" s="27">
        <v>101</v>
      </c>
      <c r="L1577" s="30">
        <f>IF(K1576="","",COUNTIF(K$2:K1577,K1577))</f>
        <v>22</v>
      </c>
    </row>
    <row r="1578" spans="1:12" x14ac:dyDescent="0.25">
      <c r="A1578" s="88" t="s">
        <v>2680</v>
      </c>
      <c r="B1578" s="93" t="s">
        <v>444</v>
      </c>
      <c r="C1578" s="93" t="s">
        <v>2681</v>
      </c>
      <c r="D1578" s="93" t="s">
        <v>2212</v>
      </c>
      <c r="E1578" s="93" t="s">
        <v>443</v>
      </c>
      <c r="F1578" s="25" t="str">
        <f>Table10[[#This Row],[Item Group]]&amp;RIGHT("000000000"&amp;Table10[[#This Row],[STT]],6)</f>
        <v>101000023</v>
      </c>
      <c r="G1578" s="92" t="s">
        <v>2705</v>
      </c>
      <c r="H1578" s="93" t="s">
        <v>244</v>
      </c>
      <c r="I1578" s="93">
        <v>49</v>
      </c>
      <c r="J1578" s="91"/>
      <c r="K1578" s="27">
        <v>101</v>
      </c>
      <c r="L1578" s="30">
        <f>IF(K1577="","",COUNTIF(K$2:K1578,K1578))</f>
        <v>23</v>
      </c>
    </row>
    <row r="1579" spans="1:12" x14ac:dyDescent="0.25">
      <c r="A1579" s="85" t="s">
        <v>2680</v>
      </c>
      <c r="B1579" s="86" t="s">
        <v>444</v>
      </c>
      <c r="C1579" s="86" t="s">
        <v>2681</v>
      </c>
      <c r="D1579" s="86" t="s">
        <v>2212</v>
      </c>
      <c r="E1579" s="86" t="s">
        <v>443</v>
      </c>
      <c r="F1579" s="25" t="str">
        <f>Table10[[#This Row],[Item Group]]&amp;RIGHT("000000000"&amp;Table10[[#This Row],[STT]],6)</f>
        <v>101000024</v>
      </c>
      <c r="G1579" s="84" t="s">
        <v>2706</v>
      </c>
      <c r="H1579" s="86" t="s">
        <v>244</v>
      </c>
      <c r="I1579" s="86">
        <v>51</v>
      </c>
      <c r="J1579" s="87"/>
      <c r="K1579" s="27">
        <v>101</v>
      </c>
      <c r="L1579" s="30">
        <f>IF(K1578="","",COUNTIF(K$2:K1579,K1579))</f>
        <v>24</v>
      </c>
    </row>
    <row r="1580" spans="1:12" x14ac:dyDescent="0.25">
      <c r="A1580" s="88" t="s">
        <v>2680</v>
      </c>
      <c r="B1580" s="93" t="s">
        <v>444</v>
      </c>
      <c r="C1580" s="93" t="s">
        <v>2681</v>
      </c>
      <c r="D1580" s="93" t="s">
        <v>2212</v>
      </c>
      <c r="E1580" s="93" t="s">
        <v>443</v>
      </c>
      <c r="F1580" s="25" t="str">
        <f>Table10[[#This Row],[Item Group]]&amp;RIGHT("000000000"&amp;Table10[[#This Row],[STT]],6)</f>
        <v>101000025</v>
      </c>
      <c r="G1580" s="92" t="s">
        <v>2707</v>
      </c>
      <c r="H1580" s="93" t="s">
        <v>244</v>
      </c>
      <c r="I1580" s="93">
        <v>52</v>
      </c>
      <c r="J1580" s="91"/>
      <c r="K1580" s="27">
        <v>101</v>
      </c>
      <c r="L1580" s="30">
        <f>IF(K1579="","",COUNTIF(K$2:K1580,K1580))</f>
        <v>25</v>
      </c>
    </row>
    <row r="1581" spans="1:12" x14ac:dyDescent="0.25">
      <c r="A1581" s="85" t="s">
        <v>2680</v>
      </c>
      <c r="B1581" s="86" t="s">
        <v>444</v>
      </c>
      <c r="C1581" s="86" t="s">
        <v>2681</v>
      </c>
      <c r="D1581" s="86" t="s">
        <v>2212</v>
      </c>
      <c r="E1581" s="86" t="s">
        <v>443</v>
      </c>
      <c r="F1581" s="25" t="str">
        <f>Table10[[#This Row],[Item Group]]&amp;RIGHT("000000000"&amp;Table10[[#This Row],[STT]],6)</f>
        <v>101000026</v>
      </c>
      <c r="G1581" s="84" t="s">
        <v>2708</v>
      </c>
      <c r="H1581" s="86" t="s">
        <v>244</v>
      </c>
      <c r="I1581" s="86">
        <v>52</v>
      </c>
      <c r="J1581" s="87"/>
      <c r="K1581" s="27">
        <v>101</v>
      </c>
      <c r="L1581" s="30">
        <f>IF(K1580="","",COUNTIF(K$2:K1581,K1581))</f>
        <v>26</v>
      </c>
    </row>
    <row r="1582" spans="1:12" x14ac:dyDescent="0.25">
      <c r="A1582" s="88" t="s">
        <v>2680</v>
      </c>
      <c r="B1582" s="93" t="s">
        <v>444</v>
      </c>
      <c r="C1582" s="93" t="s">
        <v>2681</v>
      </c>
      <c r="D1582" s="93" t="s">
        <v>2212</v>
      </c>
      <c r="E1582" s="93" t="s">
        <v>443</v>
      </c>
      <c r="F1582" s="25" t="str">
        <f>Table10[[#This Row],[Item Group]]&amp;RIGHT("000000000"&amp;Table10[[#This Row],[STT]],6)</f>
        <v>101000027</v>
      </c>
      <c r="G1582" s="92" t="s">
        <v>2709</v>
      </c>
      <c r="H1582" s="93" t="s">
        <v>244</v>
      </c>
      <c r="I1582" s="93">
        <v>53</v>
      </c>
      <c r="J1582" s="91"/>
      <c r="K1582" s="27">
        <v>101</v>
      </c>
      <c r="L1582" s="30">
        <f>IF(K1581="","",COUNTIF(K$2:K1582,K1582))</f>
        <v>27</v>
      </c>
    </row>
    <row r="1583" spans="1:12" x14ac:dyDescent="0.25">
      <c r="A1583" s="85" t="s">
        <v>2680</v>
      </c>
      <c r="B1583" s="86" t="s">
        <v>444</v>
      </c>
      <c r="C1583" s="86" t="s">
        <v>2681</v>
      </c>
      <c r="D1583" s="86" t="s">
        <v>2212</v>
      </c>
      <c r="E1583" s="86" t="s">
        <v>443</v>
      </c>
      <c r="F1583" s="25" t="str">
        <f>Table10[[#This Row],[Item Group]]&amp;RIGHT("000000000"&amp;Table10[[#This Row],[STT]],6)</f>
        <v>101000028</v>
      </c>
      <c r="G1583" s="84" t="s">
        <v>2710</v>
      </c>
      <c r="H1583" s="86" t="s">
        <v>244</v>
      </c>
      <c r="I1583" s="86">
        <v>45</v>
      </c>
      <c r="J1583" s="87"/>
      <c r="K1583" s="27">
        <v>101</v>
      </c>
      <c r="L1583" s="30">
        <f>IF(K1582="","",COUNTIF(K$2:K1583,K1583))</f>
        <v>28</v>
      </c>
    </row>
    <row r="1584" spans="1:12" x14ac:dyDescent="0.25">
      <c r="A1584" s="88" t="s">
        <v>2680</v>
      </c>
      <c r="B1584" s="93" t="s">
        <v>444</v>
      </c>
      <c r="C1584" s="93" t="s">
        <v>2681</v>
      </c>
      <c r="D1584" s="93" t="s">
        <v>2212</v>
      </c>
      <c r="E1584" s="93" t="s">
        <v>443</v>
      </c>
      <c r="F1584" s="25" t="str">
        <f>Table10[[#This Row],[Item Group]]&amp;RIGHT("000000000"&amp;Table10[[#This Row],[STT]],6)</f>
        <v>101000029</v>
      </c>
      <c r="G1584" s="92" t="s">
        <v>2711</v>
      </c>
      <c r="H1584" s="93" t="s">
        <v>244</v>
      </c>
      <c r="I1584" s="93">
        <v>45</v>
      </c>
      <c r="J1584" s="91"/>
      <c r="K1584" s="27">
        <v>101</v>
      </c>
      <c r="L1584" s="30">
        <f>IF(K1583="","",COUNTIF(K$2:K1584,K1584))</f>
        <v>29</v>
      </c>
    </row>
    <row r="1585" spans="1:12" x14ac:dyDescent="0.25">
      <c r="A1585" s="85" t="s">
        <v>2680</v>
      </c>
      <c r="B1585" s="86" t="s">
        <v>444</v>
      </c>
      <c r="C1585" s="86" t="s">
        <v>2681</v>
      </c>
      <c r="D1585" s="86" t="s">
        <v>2212</v>
      </c>
      <c r="E1585" s="86" t="s">
        <v>443</v>
      </c>
      <c r="F1585" s="25" t="str">
        <f>Table10[[#This Row],[Item Group]]&amp;RIGHT("000000000"&amp;Table10[[#This Row],[STT]],6)</f>
        <v>101000030</v>
      </c>
      <c r="G1585" s="84" t="s">
        <v>2712</v>
      </c>
      <c r="H1585" s="86" t="s">
        <v>244</v>
      </c>
      <c r="I1585" s="86">
        <v>45</v>
      </c>
      <c r="J1585" s="87"/>
      <c r="K1585" s="27">
        <v>101</v>
      </c>
      <c r="L1585" s="30">
        <f>IF(K1584="","",COUNTIF(K$2:K1585,K1585))</f>
        <v>30</v>
      </c>
    </row>
    <row r="1586" spans="1:12" x14ac:dyDescent="0.25">
      <c r="A1586" s="88" t="s">
        <v>2680</v>
      </c>
      <c r="B1586" s="93" t="s">
        <v>444</v>
      </c>
      <c r="C1586" s="93" t="s">
        <v>2681</v>
      </c>
      <c r="D1586" s="93" t="s">
        <v>2212</v>
      </c>
      <c r="E1586" s="93" t="s">
        <v>443</v>
      </c>
      <c r="F1586" s="25" t="str">
        <f>Table10[[#This Row],[Item Group]]&amp;RIGHT("000000000"&amp;Table10[[#This Row],[STT]],6)</f>
        <v>101000031</v>
      </c>
      <c r="G1586" s="92" t="s">
        <v>2713</v>
      </c>
      <c r="H1586" s="93" t="s">
        <v>244</v>
      </c>
      <c r="I1586" s="93">
        <v>44</v>
      </c>
      <c r="J1586" s="91"/>
      <c r="K1586" s="27">
        <v>101</v>
      </c>
      <c r="L1586" s="30">
        <f>IF(K1585="","",COUNTIF(K$2:K1586,K1586))</f>
        <v>31</v>
      </c>
    </row>
    <row r="1587" spans="1:12" x14ac:dyDescent="0.25">
      <c r="A1587" s="85" t="s">
        <v>2680</v>
      </c>
      <c r="B1587" s="94" t="s">
        <v>444</v>
      </c>
      <c r="C1587" s="94" t="s">
        <v>2681</v>
      </c>
      <c r="D1587" s="94" t="s">
        <v>2212</v>
      </c>
      <c r="E1587" s="94" t="s">
        <v>443</v>
      </c>
      <c r="F1587" s="25" t="str">
        <f>Table10[[#This Row],[Item Group]]&amp;RIGHT("000000000"&amp;Table10[[#This Row],[STT]],6)</f>
        <v>101000032</v>
      </c>
      <c r="G1587" s="95" t="s">
        <v>2714</v>
      </c>
      <c r="H1587" s="94" t="s">
        <v>244</v>
      </c>
      <c r="I1587" s="94">
        <v>44</v>
      </c>
      <c r="J1587" s="87"/>
      <c r="K1587" s="27">
        <v>101</v>
      </c>
      <c r="L1587" s="30">
        <f>IF(K1586="","",COUNTIF(K$2:K1587,K1587))</f>
        <v>32</v>
      </c>
    </row>
    <row r="1588" spans="1:12" x14ac:dyDescent="0.25">
      <c r="A1588" s="88" t="s">
        <v>2715</v>
      </c>
      <c r="B1588" s="89" t="s">
        <v>67</v>
      </c>
      <c r="C1588" s="89" t="s">
        <v>2584</v>
      </c>
      <c r="D1588" s="89" t="s">
        <v>2212</v>
      </c>
      <c r="E1588" s="89" t="s">
        <v>443</v>
      </c>
      <c r="F1588" s="25" t="str">
        <f>Table10[[#This Row],[Item Group]]&amp;RIGHT("000000000"&amp;Table10[[#This Row],[STT]],6)</f>
        <v>102000057</v>
      </c>
      <c r="G1588" s="90" t="s">
        <v>2716</v>
      </c>
      <c r="H1588" s="89" t="s">
        <v>101</v>
      </c>
      <c r="I1588" s="89">
        <v>51</v>
      </c>
      <c r="J1588" s="91"/>
      <c r="K1588" s="96">
        <v>102</v>
      </c>
      <c r="L1588" s="30">
        <f>IF(K1587="","",COUNTIF(K$2:K1588,K1588))</f>
        <v>57</v>
      </c>
    </row>
    <row r="1589" spans="1:12" x14ac:dyDescent="0.25">
      <c r="A1589" s="85">
        <v>44622</v>
      </c>
      <c r="B1589" s="94" t="s">
        <v>444</v>
      </c>
      <c r="C1589" s="94" t="s">
        <v>2584</v>
      </c>
      <c r="D1589" s="94" t="s">
        <v>2212</v>
      </c>
      <c r="E1589" s="94" t="s">
        <v>443</v>
      </c>
      <c r="F1589" s="25" t="str">
        <f>Table10[[#This Row],[Item Group]]&amp;RIGHT("000000000"&amp;Table10[[#This Row],[STT]],6)</f>
        <v>101000033</v>
      </c>
      <c r="G1589" s="95" t="s">
        <v>2717</v>
      </c>
      <c r="H1589" s="89" t="s">
        <v>101</v>
      </c>
      <c r="I1589" s="89">
        <v>50</v>
      </c>
      <c r="J1589" s="97"/>
      <c r="K1589" s="96">
        <v>101</v>
      </c>
      <c r="L1589" s="30">
        <f>IF(K1588="","",COUNTIF(K$2:K1589,K1589))</f>
        <v>33</v>
      </c>
    </row>
    <row r="1590" spans="1:12" x14ac:dyDescent="0.25">
      <c r="A1590" s="88">
        <v>44654</v>
      </c>
      <c r="B1590" s="89" t="s">
        <v>67</v>
      </c>
      <c r="C1590" s="89" t="s">
        <v>2584</v>
      </c>
      <c r="D1590" s="89" t="s">
        <v>2212</v>
      </c>
      <c r="E1590" s="89" t="s">
        <v>443</v>
      </c>
      <c r="F1590" s="25" t="str">
        <f>Table10[[#This Row],[Item Group]]&amp;RIGHT("000000000"&amp;Table10[[#This Row],[STT]],6)</f>
        <v>101000034</v>
      </c>
      <c r="G1590" s="90" t="s">
        <v>2718</v>
      </c>
      <c r="H1590" s="89" t="s">
        <v>101</v>
      </c>
      <c r="I1590" s="89">
        <v>49</v>
      </c>
      <c r="J1590" s="91"/>
      <c r="K1590" s="96">
        <v>101</v>
      </c>
      <c r="L1590" s="30">
        <f>IF(K1589="","",COUNTIF(K$2:K1590,K1590))</f>
        <v>34</v>
      </c>
    </row>
    <row r="1591" spans="1:12" x14ac:dyDescent="0.25">
      <c r="A1591" s="85">
        <v>44627</v>
      </c>
      <c r="B1591" s="86" t="s">
        <v>444</v>
      </c>
      <c r="C1591" s="86" t="s">
        <v>445</v>
      </c>
      <c r="D1591" s="86" t="s">
        <v>2320</v>
      </c>
      <c r="E1591" s="86" t="s">
        <v>443</v>
      </c>
      <c r="F1591" s="25" t="str">
        <f>Table10[[#This Row],[Item Group]]&amp;RIGHT("000000000"&amp;Table10[[#This Row],[STT]],6)</f>
        <v>105000142</v>
      </c>
      <c r="G1591" s="84" t="s">
        <v>2719</v>
      </c>
      <c r="H1591" s="86" t="s">
        <v>101</v>
      </c>
      <c r="I1591" s="86">
        <v>53</v>
      </c>
      <c r="J1591" s="87"/>
      <c r="K1591" s="27">
        <v>105</v>
      </c>
      <c r="L1591" s="30">
        <f>IF(K1590="","",COUNTIF(K$2:K1591,K1591))</f>
        <v>142</v>
      </c>
    </row>
    <row r="1592" spans="1:12" x14ac:dyDescent="0.25">
      <c r="A1592" s="88">
        <v>44627</v>
      </c>
      <c r="B1592" s="93" t="s">
        <v>67</v>
      </c>
      <c r="C1592" s="93" t="s">
        <v>2584</v>
      </c>
      <c r="D1592" s="93" t="s">
        <v>2212</v>
      </c>
      <c r="E1592" s="93" t="s">
        <v>443</v>
      </c>
      <c r="F1592" s="25" t="str">
        <f>Table10[[#This Row],[Item Group]]&amp;RIGHT("000000000"&amp;Table10[[#This Row],[STT]],6)</f>
        <v>103000012</v>
      </c>
      <c r="G1592" s="92" t="s">
        <v>2720</v>
      </c>
      <c r="H1592" s="93" t="s">
        <v>101</v>
      </c>
      <c r="I1592" s="93">
        <v>32</v>
      </c>
      <c r="J1592" s="91"/>
      <c r="K1592" s="27">
        <v>103</v>
      </c>
      <c r="L1592" s="30">
        <f>IF(K1591="","",COUNTIF(K$2:K1592,K1592))</f>
        <v>12</v>
      </c>
    </row>
    <row r="1593" spans="1:12" x14ac:dyDescent="0.25">
      <c r="A1593" s="85">
        <v>44627</v>
      </c>
      <c r="B1593" s="86" t="s">
        <v>67</v>
      </c>
      <c r="C1593" s="86" t="s">
        <v>2584</v>
      </c>
      <c r="D1593" s="86" t="s">
        <v>2212</v>
      </c>
      <c r="E1593" s="86" t="s">
        <v>443</v>
      </c>
      <c r="F1593" s="25" t="str">
        <f>Table10[[#This Row],[Item Group]]&amp;RIGHT("000000000"&amp;Table10[[#This Row],[STT]],6)</f>
        <v>103000013</v>
      </c>
      <c r="G1593" s="84" t="s">
        <v>2721</v>
      </c>
      <c r="H1593" s="86" t="s">
        <v>101</v>
      </c>
      <c r="I1593" s="86">
        <v>36</v>
      </c>
      <c r="J1593" s="87"/>
      <c r="K1593" s="27">
        <v>103</v>
      </c>
      <c r="L1593" s="30">
        <f>IF(K1592="","",COUNTIF(K$2:K1593,K1593))</f>
        <v>13</v>
      </c>
    </row>
    <row r="1594" spans="1:12" x14ac:dyDescent="0.25">
      <c r="A1594" s="88">
        <v>44627</v>
      </c>
      <c r="B1594" s="89" t="s">
        <v>67</v>
      </c>
      <c r="C1594" s="89" t="s">
        <v>2584</v>
      </c>
      <c r="D1594" s="89" t="s">
        <v>2212</v>
      </c>
      <c r="E1594" s="89" t="s">
        <v>443</v>
      </c>
      <c r="F1594" s="25" t="str">
        <f>Table10[[#This Row],[Item Group]]&amp;RIGHT("000000000"&amp;Table10[[#This Row],[STT]],6)</f>
        <v>103000014</v>
      </c>
      <c r="G1594" s="90" t="s">
        <v>2722</v>
      </c>
      <c r="H1594" s="89" t="s">
        <v>101</v>
      </c>
      <c r="I1594" s="89">
        <v>42</v>
      </c>
      <c r="J1594" s="91"/>
      <c r="K1594" s="96">
        <v>103</v>
      </c>
      <c r="L1594" s="30">
        <f>IF(K1593="","",COUNTIF(K$2:K1594,K1594))</f>
        <v>14</v>
      </c>
    </row>
    <row r="1595" spans="1:12" x14ac:dyDescent="0.25">
      <c r="A1595" s="98">
        <v>44629</v>
      </c>
      <c r="B1595" s="99" t="s">
        <v>444</v>
      </c>
      <c r="C1595" s="99" t="s">
        <v>453</v>
      </c>
      <c r="D1595" s="99" t="s">
        <v>2723</v>
      </c>
      <c r="E1595" s="99" t="s">
        <v>443</v>
      </c>
      <c r="F1595" s="100"/>
      <c r="G1595" s="101" t="s">
        <v>2724</v>
      </c>
      <c r="H1595" s="99" t="s">
        <v>208</v>
      </c>
      <c r="I1595" s="102">
        <v>42</v>
      </c>
      <c r="J1595" s="103"/>
      <c r="K1595" s="104">
        <v>105</v>
      </c>
      <c r="L1595" s="105">
        <f>IF(K1594="","",COUNTIF(K$2:K1595,K1595))</f>
        <v>143</v>
      </c>
    </row>
    <row r="1596" spans="1:12" x14ac:dyDescent="0.25">
      <c r="A1596" s="88">
        <v>44868</v>
      </c>
      <c r="B1596" s="89" t="s">
        <v>444</v>
      </c>
      <c r="C1596" s="89" t="s">
        <v>445</v>
      </c>
      <c r="D1596" s="89" t="s">
        <v>2723</v>
      </c>
      <c r="E1596" s="89" t="s">
        <v>443</v>
      </c>
      <c r="F1596" s="25" t="str">
        <f>Table10[[#This Row],[Item Group]]&amp;RIGHT("000000000"&amp;Table10[[#This Row],[STT]],6)</f>
        <v>101000035</v>
      </c>
      <c r="G1596" s="90" t="s">
        <v>2725</v>
      </c>
      <c r="H1596" s="89" t="s">
        <v>91</v>
      </c>
      <c r="I1596" s="89">
        <v>42</v>
      </c>
      <c r="J1596" s="97"/>
      <c r="K1596" s="96">
        <v>101</v>
      </c>
      <c r="L1596" s="30">
        <f>IF(K1595="","",COUNTIF(K$2:K1596,K1596))</f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U107"/>
  <sheetViews>
    <sheetView tabSelected="1" topLeftCell="F1" zoomScaleNormal="100" workbookViewId="0">
      <selection activeCell="U2" sqref="U2"/>
    </sheetView>
  </sheetViews>
  <sheetFormatPr defaultColWidth="9.140625" defaultRowHeight="15.75" x14ac:dyDescent="0.25"/>
  <cols>
    <col min="1" max="1" width="13.140625" style="49" customWidth="1"/>
    <col min="2" max="2" width="53.28515625" style="39" bestFit="1" customWidth="1"/>
    <col min="3" max="3" width="8.42578125" style="40" customWidth="1"/>
    <col min="4" max="4" width="8.42578125" style="38" customWidth="1"/>
    <col min="5" max="5" width="10" style="38" customWidth="1"/>
    <col min="6" max="6" width="11.85546875" style="38" customWidth="1"/>
    <col min="7" max="7" width="12" style="38" customWidth="1"/>
    <col min="8" max="8" width="15.42578125" style="38" customWidth="1"/>
    <col min="9" max="9" width="13.42578125" style="38" customWidth="1"/>
    <col min="10" max="10" width="13.85546875" style="38" customWidth="1"/>
    <col min="11" max="11" width="13" style="38" customWidth="1"/>
    <col min="12" max="12" width="14.85546875" style="38" customWidth="1"/>
    <col min="13" max="13" width="12.7109375" style="38" customWidth="1"/>
    <col min="14" max="14" width="13" style="38" customWidth="1"/>
    <col min="15" max="15" width="17.5703125" style="38" customWidth="1"/>
    <col min="16" max="16" width="11.7109375" style="38" customWidth="1"/>
    <col min="17" max="17" width="9.42578125" style="38" customWidth="1"/>
    <col min="18" max="18" width="11.85546875" style="38" customWidth="1"/>
    <col min="19" max="19" width="24.28515625" style="38" bestFit="1" customWidth="1"/>
    <col min="20" max="20" width="28.42578125" style="42" bestFit="1" customWidth="1"/>
    <col min="21" max="21" width="37.140625" style="42" customWidth="1"/>
    <col min="22" max="16384" width="9.140625" style="41"/>
  </cols>
  <sheetData>
    <row r="1" spans="1:21" ht="45.6" customHeight="1" x14ac:dyDescent="0.25">
      <c r="A1" s="45" t="s">
        <v>245</v>
      </c>
      <c r="B1" s="45" t="s">
        <v>3</v>
      </c>
      <c r="C1" s="45" t="s">
        <v>5</v>
      </c>
      <c r="D1" s="46" t="s">
        <v>7</v>
      </c>
      <c r="E1" s="46" t="s">
        <v>8</v>
      </c>
      <c r="F1" s="47" t="s">
        <v>9</v>
      </c>
      <c r="G1" s="47" t="s">
        <v>10</v>
      </c>
      <c r="H1" s="47" t="s">
        <v>11</v>
      </c>
      <c r="I1" s="47" t="s">
        <v>12</v>
      </c>
      <c r="J1" s="47" t="s">
        <v>13</v>
      </c>
      <c r="K1" s="47" t="s">
        <v>14</v>
      </c>
      <c r="L1" s="47" t="s">
        <v>15</v>
      </c>
      <c r="M1" s="47" t="s">
        <v>16</v>
      </c>
      <c r="N1" s="47" t="s">
        <v>17</v>
      </c>
      <c r="O1" s="47" t="s">
        <v>18</v>
      </c>
      <c r="P1" s="47" t="s">
        <v>19</v>
      </c>
      <c r="Q1" s="47" t="s">
        <v>20</v>
      </c>
      <c r="R1" s="47" t="s">
        <v>21</v>
      </c>
      <c r="S1" s="47" t="s">
        <v>22</v>
      </c>
      <c r="T1" s="48" t="s">
        <v>2447</v>
      </c>
      <c r="U1" s="70" t="s">
        <v>2448</v>
      </c>
    </row>
    <row r="2" spans="1:21" x14ac:dyDescent="0.25">
      <c r="A2" s="25" t="s">
        <v>2726</v>
      </c>
      <c r="B2" s="90" t="s">
        <v>2725</v>
      </c>
      <c r="C2" s="89" t="s">
        <v>91</v>
      </c>
      <c r="D2" s="38" t="str">
        <f>LEFT(A2,1)</f>
        <v>1</v>
      </c>
      <c r="E2" s="38" t="str">
        <f>LEFT(A2,3)</f>
        <v>101</v>
      </c>
      <c r="F2" s="38" t="str">
        <f>IFERROR(VLOOKUP(Table11[[#This Row],[Item Group]],Table24[],2,0),"")</f>
        <v>101</v>
      </c>
      <c r="G2" s="38" t="str">
        <f>IFERROR(VLOOKUP(Table11[[#This Row],[Item Group]],Table24[],3,0),"")</f>
        <v>MOVZ</v>
      </c>
      <c r="H2" s="38">
        <f>IFERROR(VLOOKUP(Table11[[#This Row],[Item Type]],Table7[],6,0),"")</f>
        <v>111</v>
      </c>
      <c r="I2" s="38" t="str">
        <f>IFERROR(VLOOKUP(Table11[[#This Row],[Item Type]],Table7[],2,0),"")</f>
        <v>000</v>
      </c>
      <c r="J2" s="38" t="str">
        <f>IFERROR(VLOOKUP(Table11[[#This Row],[Item Type]],Table7[],3,0),"")</f>
        <v>1_10</v>
      </c>
      <c r="K2" s="38" t="str">
        <f>IFERROR(IF(VLOOKUP(Table11[[#This Row],[Item Type]],Table7[],9,0)="", "", VLOOKUP(Table11[[#This Row],[Item Type]],Table7[],9,0)), "")</f>
        <v/>
      </c>
      <c r="L2" s="38" t="str">
        <f>IFERROR(VLOOKUP(Table11[[#This Row],[Item Type]],Table7[],4,0),"")</f>
        <v>Product</v>
      </c>
      <c r="M2" s="38" t="str">
        <f>IFERROR(VLOOKUP(Table11[[#This Row],[Item Type]],Table7[],7,0),"")</f>
        <v>Item</v>
      </c>
      <c r="N2" s="38" t="str">
        <f>IFERROR(VLOOKUP(Table11[[#This Row],[Item Type]],Table7[],5,0),"")</f>
        <v>None</v>
      </c>
      <c r="O2" s="38" t="str">
        <f>IFERROR(IF(VLOOKUP(Table11[[#This Row],[Item Type]],Table7[],10,0)="", "", VLOOKUP(Table11[[#This Row],[Item Type]],Table7[],10,0)), "")</f>
        <v/>
      </c>
      <c r="P2" s="38" t="str">
        <f>IFERROR(VLOOKUP(Table11[[#This Row],[Item Type]],Table7[],8,0),"")</f>
        <v>No</v>
      </c>
      <c r="Q2" s="38" t="str">
        <f>IFERROR(VLOOKUP(Table11[[#This Row],[Item Type]],Table7[],8,0),"")</f>
        <v>No</v>
      </c>
      <c r="R2" s="38" t="str">
        <f>IFERROR(VLOOKUP(Table11[[#This Row],[Item Group]],Table24[],4,0),"")</f>
        <v>100</v>
      </c>
      <c r="S2" s="38" t="str">
        <f>IFERROR(IF(VLOOKUP(Table11[[#This Row],[Item Type]],Table7[],11,0)="", "", VLOOKUP(Table11[[#This Row],[Item Type]],Table7[],11,0)), "")</f>
        <v>VPC-Direct RM</v>
      </c>
      <c r="T2" s="38" t="str">
        <f>IFERROR(IF(VLOOKUP(Table11[[#This Row],[Item Type]],Table7[],12,0)="", "", VLOOKUP(Table11[[#This Row],[Item Type]],Table7[],12,0)), "")</f>
        <v>HTG Procurement Categories</v>
      </c>
      <c r="U2" s="42" t="str">
        <f>IFERROR(IF(VLOOKUP(Table11[[#This Row],[Item Group]],Table24[],5,0)="", "", VLOOKUP(Table11[[#This Row],[Item Group]],Table24[],5,0)), "")</f>
        <v>01.Dong co_Engine</v>
      </c>
    </row>
    <row r="3" spans="1:21" x14ac:dyDescent="0.25">
      <c r="A3" s="38"/>
      <c r="F3" s="44"/>
      <c r="G3" s="44"/>
      <c r="I3" s="44"/>
      <c r="J3" s="44"/>
      <c r="K3" s="44"/>
      <c r="L3" s="44"/>
      <c r="N3" s="44"/>
      <c r="O3" s="44"/>
      <c r="R3" s="44"/>
      <c r="S3" s="44"/>
      <c r="T3" s="71"/>
      <c r="U3" s="71"/>
    </row>
    <row r="4" spans="1:21" x14ac:dyDescent="0.25">
      <c r="A4" s="38"/>
      <c r="F4" s="44"/>
      <c r="G4" s="44"/>
      <c r="I4" s="44"/>
      <c r="J4" s="44"/>
      <c r="K4" s="44"/>
      <c r="L4" s="44"/>
      <c r="N4" s="44"/>
      <c r="O4" s="44"/>
      <c r="R4" s="44"/>
      <c r="S4" s="44"/>
      <c r="T4" s="71"/>
      <c r="U4" s="71"/>
    </row>
    <row r="5" spans="1:21" x14ac:dyDescent="0.25">
      <c r="A5" s="38"/>
      <c r="F5" s="44"/>
      <c r="G5" s="44"/>
      <c r="I5" s="44"/>
      <c r="J5" s="44"/>
      <c r="K5" s="44"/>
      <c r="L5" s="44"/>
      <c r="N5" s="44"/>
      <c r="O5" s="44"/>
      <c r="R5" s="44"/>
      <c r="S5" s="44"/>
      <c r="T5" s="71"/>
      <c r="U5" s="71"/>
    </row>
    <row r="6" spans="1:21" x14ac:dyDescent="0.25">
      <c r="A6" s="38"/>
      <c r="F6" s="44"/>
      <c r="G6" s="44"/>
      <c r="I6" s="44"/>
      <c r="J6" s="44"/>
      <c r="K6" s="44"/>
      <c r="L6" s="44"/>
      <c r="N6" s="44"/>
      <c r="O6" s="44"/>
      <c r="R6" s="44"/>
      <c r="S6" s="44"/>
      <c r="T6" s="71"/>
      <c r="U6" s="71"/>
    </row>
    <row r="7" spans="1:21" x14ac:dyDescent="0.25">
      <c r="A7" s="38"/>
      <c r="F7" s="44"/>
      <c r="G7" s="44"/>
      <c r="I7" s="44"/>
      <c r="J7" s="44"/>
      <c r="K7" s="44"/>
      <c r="L7" s="44"/>
      <c r="N7" s="44"/>
      <c r="O7" s="44"/>
      <c r="R7" s="44"/>
      <c r="S7" s="44"/>
      <c r="T7" s="71"/>
      <c r="U7" s="71"/>
    </row>
    <row r="8" spans="1:21" x14ac:dyDescent="0.25">
      <c r="A8" s="38"/>
      <c r="F8" s="44"/>
      <c r="G8" s="44"/>
      <c r="I8" s="44"/>
      <c r="J8" s="44"/>
      <c r="K8" s="44"/>
      <c r="L8" s="44"/>
      <c r="N8" s="44"/>
      <c r="O8" s="44"/>
      <c r="R8" s="44"/>
      <c r="S8" s="44"/>
      <c r="T8" s="71"/>
      <c r="U8" s="71"/>
    </row>
    <row r="9" spans="1:21" x14ac:dyDescent="0.25">
      <c r="A9" s="38"/>
      <c r="F9" s="44"/>
      <c r="G9" s="44"/>
      <c r="I9" s="44"/>
      <c r="J9" s="44"/>
      <c r="K9" s="44"/>
      <c r="L9" s="44"/>
      <c r="N9" s="44"/>
      <c r="O9" s="44"/>
      <c r="R9" s="44"/>
      <c r="S9" s="44"/>
      <c r="T9" s="71"/>
      <c r="U9" s="71"/>
    </row>
    <row r="10" spans="1:21" x14ac:dyDescent="0.25">
      <c r="A10" s="38"/>
      <c r="F10" s="44"/>
      <c r="G10" s="44"/>
      <c r="I10" s="44"/>
      <c r="J10" s="44"/>
      <c r="K10" s="44"/>
      <c r="L10" s="44"/>
      <c r="N10" s="44"/>
      <c r="O10" s="44"/>
      <c r="R10" s="44"/>
      <c r="S10" s="44"/>
      <c r="T10" s="71"/>
      <c r="U10" s="71"/>
    </row>
    <row r="11" spans="1:21" x14ac:dyDescent="0.25">
      <c r="A11" s="38"/>
      <c r="F11" s="44"/>
      <c r="G11" s="44"/>
      <c r="I11" s="44"/>
      <c r="J11" s="44"/>
      <c r="K11" s="44"/>
      <c r="L11" s="44"/>
      <c r="N11" s="44"/>
      <c r="O11" s="44"/>
      <c r="R11" s="44"/>
      <c r="S11" s="44"/>
      <c r="T11" s="71"/>
      <c r="U11" s="71"/>
    </row>
    <row r="12" spans="1:21" x14ac:dyDescent="0.25">
      <c r="A12" s="38"/>
      <c r="F12" s="44"/>
      <c r="G12" s="44"/>
      <c r="I12" s="44"/>
      <c r="J12" s="44"/>
      <c r="K12" s="44"/>
      <c r="L12" s="44"/>
      <c r="N12" s="44"/>
      <c r="O12" s="44"/>
      <c r="R12" s="44"/>
      <c r="S12" s="44"/>
      <c r="T12" s="71"/>
      <c r="U12" s="71"/>
    </row>
    <row r="13" spans="1:21" x14ac:dyDescent="0.25">
      <c r="A13" s="38"/>
      <c r="F13" s="44"/>
      <c r="G13" s="44"/>
      <c r="I13" s="44"/>
      <c r="J13" s="44"/>
      <c r="K13" s="44"/>
      <c r="L13" s="44"/>
      <c r="N13" s="44"/>
      <c r="O13" s="44"/>
      <c r="R13" s="44"/>
      <c r="S13" s="44"/>
      <c r="T13" s="71"/>
      <c r="U13" s="71"/>
    </row>
    <row r="14" spans="1:21" x14ac:dyDescent="0.25">
      <c r="A14" s="38"/>
      <c r="F14" s="44"/>
      <c r="G14" s="44"/>
      <c r="I14" s="44"/>
      <c r="J14" s="44"/>
      <c r="K14" s="44"/>
      <c r="L14" s="44"/>
      <c r="N14" s="44"/>
      <c r="O14" s="44"/>
      <c r="R14" s="44"/>
      <c r="S14" s="44"/>
      <c r="T14" s="71"/>
      <c r="U14" s="71"/>
    </row>
    <row r="15" spans="1:21" x14ac:dyDescent="0.25">
      <c r="A15" s="38"/>
      <c r="F15" s="44"/>
      <c r="G15" s="44"/>
      <c r="I15" s="44"/>
      <c r="J15" s="44"/>
      <c r="K15" s="44"/>
      <c r="L15" s="44"/>
      <c r="N15" s="44"/>
      <c r="O15" s="44"/>
      <c r="R15" s="44"/>
      <c r="S15" s="44"/>
      <c r="T15" s="71"/>
      <c r="U15" s="71"/>
    </row>
    <row r="16" spans="1:21" x14ac:dyDescent="0.25">
      <c r="A16" s="38"/>
      <c r="F16" s="44"/>
      <c r="G16" s="44"/>
      <c r="I16" s="44"/>
      <c r="J16" s="44"/>
      <c r="K16" s="44"/>
      <c r="L16" s="44"/>
      <c r="N16" s="44"/>
      <c r="O16" s="44"/>
      <c r="R16" s="44"/>
      <c r="S16" s="44"/>
      <c r="T16" s="71"/>
      <c r="U16" s="71"/>
    </row>
    <row r="17" spans="1:21" x14ac:dyDescent="0.25">
      <c r="A17" s="38"/>
      <c r="F17" s="44"/>
      <c r="G17" s="44"/>
      <c r="I17" s="44"/>
      <c r="J17" s="44"/>
      <c r="K17" s="44"/>
      <c r="L17" s="44"/>
      <c r="N17" s="44"/>
      <c r="O17" s="44"/>
      <c r="R17" s="44"/>
      <c r="S17" s="44"/>
      <c r="T17" s="71"/>
      <c r="U17" s="71"/>
    </row>
    <row r="18" spans="1:21" x14ac:dyDescent="0.25">
      <c r="A18" s="38"/>
      <c r="F18" s="44"/>
      <c r="G18" s="44"/>
      <c r="I18" s="44"/>
      <c r="J18" s="44"/>
      <c r="K18" s="44"/>
      <c r="L18" s="44"/>
      <c r="N18" s="44"/>
      <c r="O18" s="44"/>
      <c r="R18" s="44"/>
      <c r="S18" s="44"/>
      <c r="T18" s="71"/>
      <c r="U18" s="71"/>
    </row>
    <row r="19" spans="1:21" x14ac:dyDescent="0.25">
      <c r="A19" s="38"/>
      <c r="F19" s="44"/>
      <c r="G19" s="44"/>
      <c r="I19" s="44"/>
      <c r="J19" s="44"/>
      <c r="K19" s="44"/>
      <c r="L19" s="44"/>
      <c r="N19" s="44"/>
      <c r="O19" s="44"/>
      <c r="R19" s="44"/>
      <c r="S19" s="44"/>
      <c r="T19" s="71"/>
      <c r="U19" s="71"/>
    </row>
    <row r="20" spans="1:21" x14ac:dyDescent="0.25">
      <c r="A20" s="38"/>
      <c r="F20" s="44"/>
      <c r="G20" s="44"/>
      <c r="I20" s="44"/>
      <c r="J20" s="44"/>
      <c r="K20" s="44"/>
      <c r="L20" s="44"/>
      <c r="N20" s="44"/>
      <c r="O20" s="44"/>
      <c r="R20" s="44"/>
      <c r="S20" s="44"/>
      <c r="T20" s="71"/>
      <c r="U20" s="71"/>
    </row>
    <row r="21" spans="1:21" x14ac:dyDescent="0.25">
      <c r="A21" s="42"/>
      <c r="B21" s="43"/>
      <c r="G21" s="44"/>
      <c r="I21" s="44"/>
      <c r="J21" s="44"/>
      <c r="K21" s="44"/>
      <c r="L21" s="44"/>
      <c r="N21" s="44"/>
      <c r="O21" s="44"/>
      <c r="R21" s="44"/>
    </row>
    <row r="22" spans="1:21" x14ac:dyDescent="0.25">
      <c r="A22" s="38"/>
      <c r="G22" s="44"/>
      <c r="I22" s="44"/>
      <c r="J22" s="44"/>
      <c r="K22" s="44"/>
      <c r="L22" s="44"/>
      <c r="N22" s="44"/>
      <c r="O22" s="44"/>
      <c r="R22" s="44"/>
    </row>
    <row r="23" spans="1:21" x14ac:dyDescent="0.25">
      <c r="A23" s="38"/>
      <c r="G23" s="44"/>
      <c r="I23" s="44"/>
      <c r="J23" s="44"/>
      <c r="K23" s="44"/>
      <c r="L23" s="44"/>
      <c r="N23" s="44"/>
      <c r="O23" s="44"/>
      <c r="R23" s="44"/>
    </row>
    <row r="24" spans="1:21" x14ac:dyDescent="0.25">
      <c r="A24" s="38"/>
      <c r="G24" s="44"/>
      <c r="I24" s="44"/>
      <c r="J24" s="44"/>
      <c r="K24" s="44"/>
      <c r="L24" s="44"/>
      <c r="N24" s="44"/>
      <c r="O24" s="44"/>
      <c r="R24" s="44"/>
      <c r="S24" s="44"/>
      <c r="T24" s="71"/>
    </row>
    <row r="25" spans="1:21" x14ac:dyDescent="0.25">
      <c r="A25" s="38"/>
      <c r="G25" s="44"/>
      <c r="I25" s="44"/>
      <c r="J25" s="44"/>
      <c r="K25" s="44"/>
      <c r="L25" s="44"/>
      <c r="N25" s="44"/>
      <c r="O25" s="44"/>
      <c r="R25" s="44"/>
      <c r="S25" s="44"/>
      <c r="T25" s="71"/>
    </row>
    <row r="26" spans="1:21" x14ac:dyDescent="0.25">
      <c r="A26" s="38"/>
      <c r="G26" s="44"/>
      <c r="I26" s="44"/>
      <c r="J26" s="44"/>
      <c r="K26" s="44"/>
      <c r="L26" s="44"/>
      <c r="N26" s="44"/>
      <c r="O26" s="44"/>
      <c r="R26" s="44"/>
      <c r="S26" s="44"/>
      <c r="T26" s="71"/>
    </row>
    <row r="27" spans="1:21" x14ac:dyDescent="0.25">
      <c r="A27" s="38"/>
      <c r="G27" s="44"/>
      <c r="I27" s="44"/>
      <c r="J27" s="44"/>
      <c r="K27" s="44"/>
      <c r="L27" s="44"/>
      <c r="N27" s="44"/>
      <c r="O27" s="44"/>
      <c r="R27" s="44"/>
      <c r="S27" s="44"/>
      <c r="T27" s="71"/>
    </row>
    <row r="28" spans="1:21" x14ac:dyDescent="0.25">
      <c r="A28" s="38"/>
      <c r="G28" s="44"/>
      <c r="I28" s="44"/>
      <c r="J28" s="44"/>
      <c r="K28" s="44"/>
      <c r="L28" s="44"/>
      <c r="N28" s="44"/>
      <c r="O28" s="44"/>
      <c r="R28" s="44"/>
      <c r="S28" s="44"/>
      <c r="T28" s="71"/>
    </row>
    <row r="29" spans="1:21" x14ac:dyDescent="0.25">
      <c r="A29" s="38"/>
      <c r="G29" s="44"/>
      <c r="I29" s="44"/>
      <c r="J29" s="44"/>
      <c r="K29" s="44"/>
      <c r="L29" s="44"/>
      <c r="N29" s="44"/>
      <c r="O29" s="44"/>
      <c r="R29" s="44"/>
      <c r="S29" s="44"/>
      <c r="T29" s="71"/>
    </row>
    <row r="30" spans="1:21" x14ac:dyDescent="0.25">
      <c r="A30" s="38"/>
      <c r="G30" s="44"/>
      <c r="I30" s="44"/>
      <c r="J30" s="44"/>
      <c r="K30" s="44"/>
      <c r="L30" s="44"/>
      <c r="N30" s="44"/>
      <c r="O30" s="44"/>
      <c r="R30" s="44"/>
      <c r="S30" s="44"/>
      <c r="T30" s="71"/>
    </row>
    <row r="31" spans="1:21" x14ac:dyDescent="0.25">
      <c r="A31" s="38"/>
      <c r="G31" s="44"/>
      <c r="I31" s="44"/>
      <c r="J31" s="44"/>
      <c r="K31" s="44"/>
      <c r="L31" s="44"/>
      <c r="N31" s="44"/>
      <c r="O31" s="44"/>
      <c r="R31" s="44"/>
      <c r="S31" s="44"/>
      <c r="T31" s="71"/>
    </row>
    <row r="32" spans="1:21" x14ac:dyDescent="0.25">
      <c r="A32" s="38"/>
      <c r="G32" s="44"/>
      <c r="I32" s="44"/>
      <c r="J32" s="44"/>
      <c r="K32" s="44"/>
      <c r="L32" s="44"/>
      <c r="N32" s="44"/>
      <c r="O32" s="44"/>
      <c r="R32" s="44"/>
      <c r="S32" s="44"/>
      <c r="T32" s="71"/>
    </row>
    <row r="33" spans="1:20" x14ac:dyDescent="0.25">
      <c r="A33" s="38"/>
      <c r="G33" s="44"/>
      <c r="I33" s="44"/>
      <c r="J33" s="44"/>
      <c r="K33" s="44"/>
      <c r="L33" s="44"/>
      <c r="N33" s="44"/>
      <c r="O33" s="44"/>
      <c r="R33" s="44"/>
      <c r="S33" s="44"/>
      <c r="T33" s="71"/>
    </row>
    <row r="34" spans="1:20" x14ac:dyDescent="0.25">
      <c r="A34" s="38"/>
      <c r="G34" s="44"/>
      <c r="I34" s="44"/>
      <c r="J34" s="44"/>
      <c r="K34" s="44"/>
      <c r="L34" s="44"/>
      <c r="N34" s="44"/>
      <c r="O34" s="44"/>
      <c r="R34" s="44"/>
      <c r="S34" s="44"/>
      <c r="T34" s="71"/>
    </row>
    <row r="35" spans="1:20" x14ac:dyDescent="0.25">
      <c r="A35" s="38"/>
      <c r="G35" s="44"/>
      <c r="I35" s="44"/>
      <c r="J35" s="44"/>
      <c r="K35" s="44"/>
      <c r="L35" s="44"/>
      <c r="N35" s="44"/>
      <c r="O35" s="44"/>
      <c r="R35" s="44"/>
      <c r="S35" s="44"/>
      <c r="T35" s="71"/>
    </row>
    <row r="36" spans="1:20" x14ac:dyDescent="0.25">
      <c r="A36" s="38"/>
      <c r="G36" s="44"/>
      <c r="I36" s="44"/>
      <c r="J36" s="44"/>
      <c r="K36" s="44"/>
      <c r="L36" s="44"/>
      <c r="N36" s="44"/>
      <c r="O36" s="44"/>
      <c r="R36" s="44"/>
      <c r="S36" s="44"/>
      <c r="T36" s="71"/>
    </row>
    <row r="37" spans="1:20" x14ac:dyDescent="0.25">
      <c r="A37" s="38"/>
      <c r="G37" s="44"/>
      <c r="I37" s="44"/>
      <c r="J37" s="44"/>
      <c r="K37" s="44"/>
      <c r="L37" s="44"/>
      <c r="N37" s="44"/>
      <c r="O37" s="44"/>
      <c r="R37" s="44"/>
      <c r="S37" s="44"/>
      <c r="T37" s="71"/>
    </row>
    <row r="38" spans="1:20" x14ac:dyDescent="0.25">
      <c r="A38" s="38"/>
      <c r="G38" s="44"/>
      <c r="I38" s="44"/>
      <c r="J38" s="44"/>
      <c r="K38" s="44"/>
      <c r="L38" s="44"/>
      <c r="N38" s="44"/>
      <c r="O38" s="44"/>
      <c r="R38" s="44"/>
      <c r="S38" s="44"/>
      <c r="T38" s="71"/>
    </row>
    <row r="39" spans="1:20" x14ac:dyDescent="0.25">
      <c r="A39" s="38"/>
      <c r="G39" s="44"/>
      <c r="I39" s="44"/>
      <c r="J39" s="44"/>
      <c r="K39" s="44"/>
      <c r="L39" s="44"/>
      <c r="N39" s="44"/>
      <c r="O39" s="44"/>
      <c r="R39" s="44"/>
      <c r="S39" s="44"/>
      <c r="T39" s="71"/>
    </row>
    <row r="40" spans="1:20" x14ac:dyDescent="0.25">
      <c r="A40" s="38"/>
      <c r="G40" s="44"/>
      <c r="I40" s="44"/>
      <c r="J40" s="44"/>
      <c r="K40" s="44"/>
      <c r="L40" s="44"/>
      <c r="N40" s="44"/>
      <c r="O40" s="44"/>
      <c r="R40" s="44"/>
      <c r="S40" s="44"/>
      <c r="T40" s="71"/>
    </row>
    <row r="41" spans="1:20" x14ac:dyDescent="0.25">
      <c r="A41" s="38"/>
      <c r="G41" s="44"/>
      <c r="I41" s="44"/>
      <c r="J41" s="44"/>
      <c r="K41" s="44"/>
      <c r="L41" s="44"/>
      <c r="N41" s="44"/>
      <c r="O41" s="44"/>
      <c r="R41" s="44"/>
      <c r="S41" s="44"/>
      <c r="T41" s="71"/>
    </row>
    <row r="42" spans="1:20" x14ac:dyDescent="0.25">
      <c r="A42" s="38"/>
      <c r="G42" s="44"/>
      <c r="I42" s="44"/>
      <c r="J42" s="44"/>
      <c r="K42" s="44"/>
      <c r="L42" s="44"/>
      <c r="N42" s="44"/>
      <c r="O42" s="44"/>
      <c r="R42" s="44"/>
      <c r="S42" s="44"/>
      <c r="T42" s="71"/>
    </row>
    <row r="43" spans="1:20" x14ac:dyDescent="0.25">
      <c r="A43" s="38"/>
      <c r="G43" s="44"/>
      <c r="I43" s="44"/>
      <c r="J43" s="44"/>
      <c r="K43" s="44"/>
      <c r="L43" s="44"/>
      <c r="N43" s="44"/>
      <c r="O43" s="44"/>
      <c r="R43" s="44"/>
      <c r="S43" s="44"/>
      <c r="T43" s="71"/>
    </row>
    <row r="44" spans="1:20" x14ac:dyDescent="0.25">
      <c r="A44" s="38"/>
      <c r="G44" s="44"/>
      <c r="I44" s="44"/>
      <c r="J44" s="44"/>
      <c r="K44" s="44"/>
      <c r="L44" s="44"/>
      <c r="N44" s="44"/>
      <c r="O44" s="44"/>
      <c r="R44" s="44"/>
      <c r="S44" s="44"/>
      <c r="T44" s="71"/>
    </row>
    <row r="45" spans="1:20" x14ac:dyDescent="0.25">
      <c r="A45" s="38"/>
      <c r="G45" s="44"/>
      <c r="I45" s="44"/>
      <c r="J45" s="44"/>
      <c r="K45" s="44"/>
      <c r="L45" s="44"/>
      <c r="N45" s="44"/>
      <c r="O45" s="44"/>
      <c r="R45" s="44"/>
      <c r="S45" s="44"/>
      <c r="T45" s="71"/>
    </row>
    <row r="46" spans="1:20" x14ac:dyDescent="0.25">
      <c r="A46" s="38"/>
      <c r="G46" s="44"/>
      <c r="I46" s="44"/>
      <c r="J46" s="44"/>
      <c r="K46" s="44"/>
      <c r="L46" s="44"/>
      <c r="N46" s="44"/>
      <c r="O46" s="44"/>
      <c r="R46" s="44"/>
      <c r="S46" s="44"/>
      <c r="T46" s="71"/>
    </row>
    <row r="47" spans="1:20" x14ac:dyDescent="0.25">
      <c r="A47" s="38"/>
      <c r="G47" s="44"/>
      <c r="I47" s="44"/>
      <c r="J47" s="44"/>
      <c r="K47" s="44"/>
      <c r="L47" s="44"/>
      <c r="N47" s="44"/>
      <c r="O47" s="44"/>
      <c r="R47" s="44"/>
      <c r="S47" s="44"/>
      <c r="T47" s="71"/>
    </row>
    <row r="48" spans="1:20" x14ac:dyDescent="0.25">
      <c r="A48" s="38"/>
      <c r="G48" s="44"/>
      <c r="I48" s="44"/>
      <c r="J48" s="44"/>
      <c r="K48" s="44"/>
      <c r="L48" s="44"/>
      <c r="N48" s="44"/>
      <c r="O48" s="44"/>
      <c r="R48" s="44"/>
      <c r="S48" s="44"/>
      <c r="T48" s="71"/>
    </row>
    <row r="49" spans="1:20" x14ac:dyDescent="0.25">
      <c r="A49" s="38"/>
      <c r="G49" s="44"/>
      <c r="I49" s="44"/>
      <c r="J49" s="44"/>
      <c r="K49" s="44"/>
      <c r="L49" s="44"/>
      <c r="N49" s="44"/>
      <c r="O49" s="44"/>
      <c r="R49" s="44"/>
      <c r="S49" s="44"/>
      <c r="T49" s="71"/>
    </row>
    <row r="50" spans="1:20" x14ac:dyDescent="0.25">
      <c r="A50" s="38"/>
      <c r="G50" s="44"/>
      <c r="I50" s="44"/>
      <c r="J50" s="44"/>
      <c r="K50" s="44"/>
      <c r="L50" s="44"/>
      <c r="N50" s="44"/>
      <c r="O50" s="44"/>
      <c r="R50" s="44"/>
      <c r="S50" s="44"/>
      <c r="T50" s="71"/>
    </row>
    <row r="51" spans="1:20" x14ac:dyDescent="0.25">
      <c r="A51" s="38"/>
      <c r="G51" s="44"/>
      <c r="I51" s="44"/>
      <c r="J51" s="44"/>
      <c r="K51" s="44"/>
      <c r="L51" s="44"/>
      <c r="N51" s="44"/>
      <c r="O51" s="44"/>
      <c r="R51" s="44"/>
      <c r="S51" s="44"/>
      <c r="T51" s="71"/>
    </row>
    <row r="52" spans="1:20" x14ac:dyDescent="0.25">
      <c r="A52" s="38"/>
      <c r="G52" s="44"/>
      <c r="I52" s="44"/>
      <c r="J52" s="44"/>
      <c r="K52" s="44"/>
      <c r="L52" s="44"/>
      <c r="N52" s="44"/>
      <c r="O52" s="44"/>
      <c r="R52" s="44"/>
      <c r="S52" s="44"/>
      <c r="T52" s="71"/>
    </row>
    <row r="53" spans="1:20" x14ac:dyDescent="0.25">
      <c r="A53" s="38"/>
      <c r="G53" s="44"/>
      <c r="I53" s="44"/>
      <c r="J53" s="44"/>
      <c r="K53" s="44"/>
      <c r="L53" s="44"/>
      <c r="N53" s="44"/>
      <c r="O53" s="44"/>
      <c r="R53" s="44"/>
      <c r="S53" s="44"/>
      <c r="T53" s="71"/>
    </row>
    <row r="54" spans="1:20" x14ac:dyDescent="0.25">
      <c r="A54" s="38"/>
      <c r="G54" s="44"/>
      <c r="I54" s="44"/>
      <c r="J54" s="44"/>
      <c r="K54" s="44"/>
      <c r="L54" s="44"/>
      <c r="N54" s="44"/>
      <c r="O54" s="44"/>
      <c r="R54" s="44"/>
      <c r="S54" s="44"/>
      <c r="T54" s="71"/>
    </row>
    <row r="55" spans="1:20" x14ac:dyDescent="0.25">
      <c r="A55" s="38"/>
      <c r="G55" s="44"/>
      <c r="I55" s="44"/>
      <c r="J55" s="44"/>
      <c r="K55" s="44"/>
      <c r="L55" s="44"/>
      <c r="N55" s="44"/>
      <c r="O55" s="44"/>
      <c r="R55" s="44"/>
      <c r="S55" s="44"/>
      <c r="T55" s="71"/>
    </row>
    <row r="56" spans="1:20" x14ac:dyDescent="0.25">
      <c r="A56" s="38"/>
      <c r="G56" s="44"/>
      <c r="I56" s="44"/>
      <c r="J56" s="44"/>
      <c r="K56" s="44"/>
      <c r="L56" s="44"/>
      <c r="N56" s="44"/>
      <c r="O56" s="44"/>
      <c r="R56" s="44"/>
      <c r="S56" s="44"/>
      <c r="T56" s="71"/>
    </row>
    <row r="57" spans="1:20" x14ac:dyDescent="0.25">
      <c r="A57" s="38"/>
      <c r="G57" s="44"/>
      <c r="I57" s="44"/>
      <c r="J57" s="44"/>
      <c r="K57" s="44"/>
      <c r="L57" s="44"/>
      <c r="N57" s="44"/>
      <c r="O57" s="44"/>
      <c r="R57" s="44"/>
      <c r="S57" s="44"/>
      <c r="T57" s="71"/>
    </row>
    <row r="58" spans="1:20" x14ac:dyDescent="0.25">
      <c r="G58" s="44"/>
      <c r="I58" s="44"/>
      <c r="J58" s="44"/>
      <c r="K58" s="44"/>
      <c r="L58" s="44"/>
      <c r="N58" s="44"/>
      <c r="O58" s="44"/>
      <c r="R58" s="44"/>
      <c r="S58" s="44"/>
      <c r="T58" s="71"/>
    </row>
    <row r="59" spans="1:20" x14ac:dyDescent="0.25">
      <c r="A59" s="38"/>
      <c r="G59" s="44"/>
      <c r="I59" s="44"/>
      <c r="J59" s="44"/>
      <c r="K59" s="44"/>
      <c r="L59" s="44"/>
      <c r="N59" s="44"/>
      <c r="O59" s="44"/>
      <c r="R59" s="44"/>
      <c r="S59" s="44"/>
      <c r="T59" s="71"/>
    </row>
    <row r="60" spans="1:20" x14ac:dyDescent="0.25">
      <c r="G60" s="44"/>
      <c r="I60" s="44"/>
      <c r="J60" s="44"/>
      <c r="K60" s="44"/>
      <c r="L60" s="44"/>
      <c r="N60" s="44"/>
      <c r="O60" s="44"/>
      <c r="R60" s="44"/>
      <c r="S60" s="44"/>
      <c r="T60" s="71"/>
    </row>
    <row r="61" spans="1:20" x14ac:dyDescent="0.25">
      <c r="A61" s="38"/>
      <c r="G61" s="44"/>
      <c r="I61" s="44"/>
      <c r="J61" s="44"/>
      <c r="K61" s="44"/>
      <c r="L61" s="44"/>
      <c r="N61" s="44"/>
      <c r="O61" s="44"/>
      <c r="R61" s="44"/>
      <c r="S61" s="44"/>
      <c r="T61" s="71"/>
    </row>
    <row r="62" spans="1:20" x14ac:dyDescent="0.25">
      <c r="A62" s="38"/>
      <c r="G62" s="44"/>
      <c r="I62" s="44"/>
      <c r="J62" s="44"/>
      <c r="K62" s="44"/>
      <c r="L62" s="44"/>
      <c r="N62" s="44"/>
      <c r="O62" s="44"/>
      <c r="R62" s="44"/>
      <c r="S62" s="44"/>
      <c r="T62" s="71"/>
    </row>
    <row r="63" spans="1:20" x14ac:dyDescent="0.25">
      <c r="A63" s="38"/>
      <c r="G63" s="44"/>
      <c r="I63" s="44"/>
      <c r="J63" s="44"/>
      <c r="K63" s="44"/>
      <c r="L63" s="44"/>
      <c r="N63" s="44"/>
      <c r="O63" s="44"/>
      <c r="R63" s="44"/>
      <c r="S63" s="44"/>
      <c r="T63" s="71"/>
    </row>
    <row r="64" spans="1:20" x14ac:dyDescent="0.25">
      <c r="G64" s="44"/>
      <c r="I64" s="44"/>
      <c r="J64" s="44"/>
      <c r="K64" s="44"/>
      <c r="L64" s="44"/>
      <c r="N64" s="44"/>
      <c r="O64" s="44"/>
      <c r="R64" s="44"/>
      <c r="S64" s="44"/>
      <c r="T64" s="71"/>
    </row>
    <row r="65" spans="1:20" x14ac:dyDescent="0.25">
      <c r="A65" s="38"/>
      <c r="G65" s="44"/>
      <c r="I65" s="44"/>
      <c r="J65" s="44"/>
      <c r="K65" s="44"/>
      <c r="L65" s="44"/>
      <c r="N65" s="44"/>
      <c r="O65" s="44"/>
      <c r="R65" s="44"/>
      <c r="S65" s="44"/>
      <c r="T65" s="71"/>
    </row>
    <row r="66" spans="1:20" x14ac:dyDescent="0.25">
      <c r="A66" s="38"/>
      <c r="G66" s="44"/>
      <c r="I66" s="44"/>
      <c r="J66" s="44"/>
      <c r="K66" s="44"/>
      <c r="L66" s="44"/>
      <c r="N66" s="44"/>
      <c r="O66" s="44"/>
      <c r="R66" s="44"/>
      <c r="S66" s="44"/>
      <c r="T66" s="71"/>
    </row>
    <row r="67" spans="1:20" x14ac:dyDescent="0.25">
      <c r="A67" s="38"/>
      <c r="G67" s="44"/>
      <c r="I67" s="44"/>
      <c r="J67" s="44"/>
      <c r="K67" s="44"/>
      <c r="L67" s="44"/>
      <c r="N67" s="44"/>
      <c r="O67" s="44"/>
      <c r="R67" s="44"/>
      <c r="S67" s="44"/>
      <c r="T67" s="71"/>
    </row>
    <row r="68" spans="1:20" x14ac:dyDescent="0.25">
      <c r="A68" s="38"/>
      <c r="G68" s="44"/>
      <c r="I68" s="44"/>
      <c r="J68" s="44"/>
      <c r="K68" s="44"/>
      <c r="L68" s="44"/>
      <c r="N68" s="44"/>
      <c r="O68" s="44"/>
      <c r="R68" s="44"/>
      <c r="S68" s="44"/>
      <c r="T68" s="71"/>
    </row>
    <row r="69" spans="1:20" x14ac:dyDescent="0.25">
      <c r="A69" s="38"/>
      <c r="G69" s="44"/>
      <c r="I69" s="44"/>
      <c r="J69" s="44"/>
      <c r="K69" s="44"/>
      <c r="L69" s="44"/>
      <c r="N69" s="44"/>
      <c r="O69" s="44"/>
      <c r="R69" s="44"/>
      <c r="S69" s="44"/>
      <c r="T69" s="71"/>
    </row>
    <row r="70" spans="1:20" x14ac:dyDescent="0.25">
      <c r="A70" s="38"/>
      <c r="G70" s="44"/>
      <c r="I70" s="44"/>
      <c r="J70" s="44"/>
      <c r="K70" s="44"/>
      <c r="L70" s="44"/>
      <c r="N70" s="44"/>
      <c r="O70" s="44"/>
      <c r="R70" s="44"/>
      <c r="S70" s="44"/>
      <c r="T70" s="71"/>
    </row>
    <row r="71" spans="1:20" x14ac:dyDescent="0.25">
      <c r="A71" s="38"/>
      <c r="G71" s="44"/>
      <c r="I71" s="44"/>
      <c r="J71" s="44"/>
      <c r="K71" s="44"/>
      <c r="L71" s="44"/>
      <c r="N71" s="44"/>
      <c r="O71" s="44"/>
      <c r="R71" s="44"/>
      <c r="S71" s="44"/>
      <c r="T71" s="71"/>
    </row>
    <row r="72" spans="1:20" x14ac:dyDescent="0.25">
      <c r="A72" s="38"/>
      <c r="G72" s="44"/>
      <c r="I72" s="44"/>
      <c r="J72" s="44"/>
      <c r="K72" s="44"/>
      <c r="L72" s="44"/>
      <c r="N72" s="44"/>
      <c r="O72" s="44"/>
      <c r="R72" s="44"/>
      <c r="S72" s="44"/>
      <c r="T72" s="71"/>
    </row>
    <row r="73" spans="1:20" x14ac:dyDescent="0.25">
      <c r="A73" s="38"/>
      <c r="G73" s="44"/>
      <c r="I73" s="44"/>
      <c r="J73" s="44"/>
      <c r="K73" s="44"/>
      <c r="L73" s="44"/>
      <c r="N73" s="44"/>
      <c r="O73" s="44"/>
      <c r="R73" s="44"/>
      <c r="S73" s="44"/>
      <c r="T73" s="71"/>
    </row>
    <row r="74" spans="1:20" x14ac:dyDescent="0.25">
      <c r="A74" s="38"/>
      <c r="G74" s="44"/>
      <c r="I74" s="44"/>
      <c r="J74" s="44"/>
      <c r="K74" s="44"/>
      <c r="L74" s="44"/>
      <c r="N74" s="44"/>
      <c r="O74" s="44"/>
      <c r="R74" s="44"/>
      <c r="S74" s="44"/>
      <c r="T74" s="71"/>
    </row>
    <row r="75" spans="1:20" x14ac:dyDescent="0.25">
      <c r="A75" s="38"/>
      <c r="G75" s="44"/>
      <c r="I75" s="44"/>
      <c r="J75" s="44"/>
      <c r="K75" s="44"/>
      <c r="L75" s="44"/>
      <c r="N75" s="44"/>
      <c r="O75" s="44"/>
      <c r="R75" s="44"/>
      <c r="S75" s="44"/>
      <c r="T75" s="71"/>
    </row>
    <row r="76" spans="1:20" x14ac:dyDescent="0.25">
      <c r="A76" s="38"/>
      <c r="G76" s="44"/>
      <c r="I76" s="44"/>
      <c r="J76" s="44"/>
      <c r="K76" s="44"/>
      <c r="L76" s="44"/>
      <c r="N76" s="44"/>
      <c r="O76" s="44"/>
      <c r="R76" s="44"/>
      <c r="S76" s="44"/>
      <c r="T76" s="71"/>
    </row>
    <row r="77" spans="1:20" x14ac:dyDescent="0.25">
      <c r="A77" s="38"/>
      <c r="G77" s="44"/>
      <c r="I77" s="44"/>
      <c r="J77" s="44"/>
      <c r="K77" s="44"/>
      <c r="L77" s="44"/>
      <c r="N77" s="44"/>
      <c r="O77" s="44"/>
      <c r="R77" s="44"/>
      <c r="S77" s="44"/>
      <c r="T77" s="71"/>
    </row>
    <row r="78" spans="1:20" x14ac:dyDescent="0.25">
      <c r="A78" s="38"/>
      <c r="G78" s="44"/>
      <c r="I78" s="44"/>
      <c r="J78" s="44"/>
      <c r="K78" s="44"/>
      <c r="L78" s="44"/>
      <c r="N78" s="44"/>
      <c r="O78" s="44"/>
      <c r="R78" s="44"/>
      <c r="S78" s="44"/>
      <c r="T78" s="71"/>
    </row>
    <row r="79" spans="1:20" x14ac:dyDescent="0.25">
      <c r="A79" s="38"/>
      <c r="G79" s="44"/>
      <c r="I79" s="44"/>
      <c r="J79" s="44"/>
      <c r="K79" s="44"/>
      <c r="L79" s="44"/>
      <c r="N79" s="44"/>
      <c r="O79" s="44"/>
      <c r="R79" s="44"/>
      <c r="S79" s="44"/>
      <c r="T79" s="71"/>
    </row>
    <row r="80" spans="1:20" x14ac:dyDescent="0.25">
      <c r="A80" s="38"/>
      <c r="G80" s="44"/>
      <c r="I80" s="44"/>
      <c r="J80" s="44"/>
      <c r="K80" s="44"/>
      <c r="L80" s="44"/>
      <c r="N80" s="44"/>
      <c r="O80" s="44"/>
      <c r="R80" s="44"/>
      <c r="S80" s="44"/>
      <c r="T80" s="71"/>
    </row>
    <row r="81" spans="1:20" x14ac:dyDescent="0.25">
      <c r="A81" s="38"/>
      <c r="G81" s="44"/>
      <c r="I81" s="44"/>
      <c r="J81" s="44"/>
      <c r="K81" s="44"/>
      <c r="L81" s="44"/>
      <c r="N81" s="44"/>
      <c r="O81" s="44"/>
      <c r="R81" s="44"/>
      <c r="S81" s="44"/>
      <c r="T81" s="71"/>
    </row>
    <row r="82" spans="1:20" x14ac:dyDescent="0.25">
      <c r="A82" s="38"/>
      <c r="G82" s="44"/>
      <c r="I82" s="44"/>
      <c r="J82" s="44"/>
      <c r="K82" s="44"/>
      <c r="L82" s="44"/>
      <c r="N82" s="44"/>
      <c r="O82" s="44"/>
      <c r="R82" s="44"/>
      <c r="S82" s="44"/>
      <c r="T82" s="71"/>
    </row>
    <row r="83" spans="1:20" x14ac:dyDescent="0.25">
      <c r="A83" s="38"/>
      <c r="G83" s="44"/>
      <c r="I83" s="44"/>
      <c r="J83" s="44"/>
      <c r="K83" s="44"/>
      <c r="L83" s="44"/>
      <c r="N83" s="44"/>
      <c r="O83" s="44"/>
      <c r="R83" s="44"/>
      <c r="S83" s="44"/>
      <c r="T83" s="71"/>
    </row>
    <row r="84" spans="1:20" x14ac:dyDescent="0.25">
      <c r="A84" s="38"/>
      <c r="G84" s="44"/>
      <c r="I84" s="44"/>
      <c r="J84" s="44"/>
      <c r="K84" s="44"/>
      <c r="L84" s="44"/>
      <c r="N84" s="44"/>
      <c r="O84" s="44"/>
      <c r="R84" s="44"/>
      <c r="S84" s="44"/>
      <c r="T84" s="71"/>
    </row>
    <row r="85" spans="1:20" x14ac:dyDescent="0.25">
      <c r="A85" s="38"/>
      <c r="G85" s="44"/>
      <c r="I85" s="44"/>
      <c r="J85" s="44"/>
      <c r="K85" s="44"/>
      <c r="L85" s="44"/>
      <c r="N85" s="44"/>
      <c r="O85" s="44"/>
      <c r="R85" s="44"/>
      <c r="S85" s="44"/>
      <c r="T85" s="71"/>
    </row>
    <row r="86" spans="1:20" x14ac:dyDescent="0.25">
      <c r="A86" s="38"/>
      <c r="G86" s="44"/>
      <c r="I86" s="44"/>
      <c r="J86" s="44"/>
      <c r="K86" s="44"/>
      <c r="L86" s="44"/>
      <c r="N86" s="44"/>
      <c r="O86" s="44"/>
      <c r="R86" s="44"/>
      <c r="S86" s="44"/>
      <c r="T86" s="71"/>
    </row>
    <row r="87" spans="1:20" x14ac:dyDescent="0.25">
      <c r="A87" s="38"/>
      <c r="G87" s="44"/>
      <c r="I87" s="44"/>
      <c r="J87" s="44"/>
      <c r="K87" s="44"/>
      <c r="L87" s="44"/>
      <c r="N87" s="44"/>
      <c r="O87" s="44"/>
      <c r="R87" s="44"/>
      <c r="S87" s="44"/>
      <c r="T87" s="71"/>
    </row>
    <row r="88" spans="1:20" x14ac:dyDescent="0.25">
      <c r="A88" s="38"/>
      <c r="G88" s="44"/>
      <c r="I88" s="44"/>
      <c r="J88" s="44"/>
      <c r="K88" s="44"/>
      <c r="L88" s="44"/>
      <c r="N88" s="44"/>
      <c r="O88" s="44"/>
      <c r="R88" s="44"/>
      <c r="S88" s="44"/>
      <c r="T88" s="71"/>
    </row>
    <row r="89" spans="1:20" x14ac:dyDescent="0.25">
      <c r="A89" s="38"/>
      <c r="G89" s="44"/>
      <c r="I89" s="44"/>
      <c r="J89" s="44"/>
      <c r="K89" s="44"/>
      <c r="L89" s="44"/>
      <c r="N89" s="44"/>
      <c r="O89" s="44"/>
      <c r="R89" s="44"/>
      <c r="S89" s="44"/>
      <c r="T89" s="71"/>
    </row>
    <row r="90" spans="1:20" x14ac:dyDescent="0.25">
      <c r="A90" s="38"/>
      <c r="G90" s="44"/>
      <c r="I90" s="44"/>
      <c r="J90" s="44"/>
      <c r="K90" s="44"/>
      <c r="L90" s="44"/>
      <c r="N90" s="44"/>
      <c r="O90" s="44"/>
      <c r="R90" s="44"/>
      <c r="S90" s="44"/>
      <c r="T90" s="71"/>
    </row>
    <row r="91" spans="1:20" x14ac:dyDescent="0.25">
      <c r="A91" s="38"/>
      <c r="G91" s="44"/>
      <c r="I91" s="44"/>
      <c r="J91" s="44"/>
      <c r="K91" s="44"/>
      <c r="L91" s="44"/>
      <c r="N91" s="44"/>
      <c r="O91" s="44"/>
      <c r="R91" s="44"/>
      <c r="S91" s="44"/>
      <c r="T91" s="71"/>
    </row>
    <row r="92" spans="1:20" x14ac:dyDescent="0.25">
      <c r="A92" s="38"/>
      <c r="G92" s="44"/>
      <c r="I92" s="44"/>
      <c r="J92" s="44"/>
      <c r="K92" s="44"/>
      <c r="L92" s="44"/>
      <c r="N92" s="44"/>
      <c r="O92" s="44"/>
      <c r="R92" s="44"/>
      <c r="S92" s="44"/>
      <c r="T92" s="71"/>
    </row>
    <row r="93" spans="1:20" x14ac:dyDescent="0.25">
      <c r="A93" s="38"/>
      <c r="G93" s="44"/>
      <c r="I93" s="44"/>
      <c r="J93" s="44"/>
      <c r="K93" s="44"/>
      <c r="L93" s="44"/>
      <c r="N93" s="44"/>
      <c r="O93" s="44"/>
      <c r="R93" s="44"/>
      <c r="S93" s="44"/>
      <c r="T93" s="71"/>
    </row>
    <row r="94" spans="1:20" x14ac:dyDescent="0.25">
      <c r="A94" s="38"/>
      <c r="G94" s="44"/>
      <c r="I94" s="44"/>
      <c r="J94" s="44"/>
      <c r="K94" s="44"/>
      <c r="L94" s="44"/>
      <c r="N94" s="44"/>
      <c r="O94" s="44"/>
      <c r="R94" s="44"/>
      <c r="S94" s="44"/>
      <c r="T94" s="71"/>
    </row>
    <row r="95" spans="1:20" x14ac:dyDescent="0.25">
      <c r="A95" s="38"/>
      <c r="G95" s="44"/>
      <c r="I95" s="44"/>
      <c r="J95" s="44"/>
      <c r="K95" s="44"/>
      <c r="L95" s="44"/>
      <c r="N95" s="44"/>
      <c r="O95" s="44"/>
      <c r="R95" s="44"/>
      <c r="S95" s="44"/>
      <c r="T95" s="71"/>
    </row>
    <row r="96" spans="1:20" x14ac:dyDescent="0.25">
      <c r="A96" s="38"/>
      <c r="G96" s="44"/>
      <c r="I96" s="44"/>
      <c r="J96" s="44"/>
      <c r="K96" s="44"/>
      <c r="L96" s="44"/>
      <c r="N96" s="44"/>
      <c r="O96" s="44"/>
      <c r="R96" s="44"/>
      <c r="S96" s="44"/>
      <c r="T96" s="71"/>
    </row>
    <row r="97" spans="1:20" x14ac:dyDescent="0.25">
      <c r="A97" s="38"/>
      <c r="G97" s="44"/>
      <c r="I97" s="44"/>
      <c r="J97" s="44"/>
      <c r="K97" s="44"/>
      <c r="L97" s="44"/>
      <c r="N97" s="44"/>
      <c r="O97" s="44"/>
      <c r="R97" s="44"/>
      <c r="S97" s="44"/>
      <c r="T97" s="71"/>
    </row>
    <row r="98" spans="1:20" x14ac:dyDescent="0.25">
      <c r="A98" s="38"/>
      <c r="G98" s="44"/>
      <c r="I98" s="44"/>
      <c r="J98" s="44"/>
      <c r="K98" s="44"/>
      <c r="L98" s="44"/>
      <c r="N98" s="44"/>
      <c r="O98" s="44"/>
      <c r="R98" s="44"/>
      <c r="S98" s="44"/>
      <c r="T98" s="71"/>
    </row>
    <row r="99" spans="1:20" x14ac:dyDescent="0.25">
      <c r="A99" s="38"/>
      <c r="G99" s="44"/>
      <c r="I99" s="44"/>
      <c r="J99" s="44"/>
      <c r="K99" s="44"/>
      <c r="L99" s="44"/>
      <c r="N99" s="44"/>
      <c r="O99" s="44"/>
      <c r="R99" s="44"/>
      <c r="S99" s="44"/>
      <c r="T99" s="71"/>
    </row>
    <row r="100" spans="1:20" x14ac:dyDescent="0.25">
      <c r="A100" s="38"/>
      <c r="G100" s="44"/>
      <c r="I100" s="44"/>
      <c r="J100" s="44"/>
      <c r="K100" s="44"/>
      <c r="L100" s="44"/>
      <c r="N100" s="44"/>
      <c r="O100" s="44"/>
      <c r="R100" s="44"/>
      <c r="S100" s="44"/>
      <c r="T100" s="71"/>
    </row>
    <row r="102" spans="1:20" x14ac:dyDescent="0.25">
      <c r="D102" s="38" t="str">
        <f>IFERROR(VLOOKUP(#REF!,Table7[],2,0),"")</f>
        <v/>
      </c>
      <c r="E102" s="38" t="str">
        <f>IFERROR(VLOOKUP(#REF!,Table24[],2,0),"")</f>
        <v/>
      </c>
      <c r="F102" s="38" t="str">
        <f>IFERROR(VLOOKUP(#REF!,Table24[],3,0),"")</f>
        <v/>
      </c>
      <c r="G102" s="38" t="str">
        <f>IFERROR(VLOOKUP(#REF!,Table24[],4,0),"")</f>
        <v/>
      </c>
      <c r="R102" s="38" t="str">
        <f>IFERROR(VLOOKUP(#REF!,Table24[],5,0),"")</f>
        <v/>
      </c>
    </row>
    <row r="103" spans="1:20" x14ac:dyDescent="0.25">
      <c r="D103" s="38" t="str">
        <f>IFERROR(VLOOKUP(#REF!,Table7[],2,0),"")</f>
        <v/>
      </c>
      <c r="E103" s="38" t="str">
        <f>IFERROR(VLOOKUP(#REF!,Table24[],2,0),"")</f>
        <v/>
      </c>
      <c r="F103" s="38" t="str">
        <f>IFERROR(VLOOKUP(#REF!,Table24[],3,0),"")</f>
        <v/>
      </c>
      <c r="G103" s="38" t="str">
        <f>IFERROR(VLOOKUP(#REF!,Table24[],4,0),"")</f>
        <v/>
      </c>
      <c r="R103" s="38" t="str">
        <f>IFERROR(VLOOKUP(#REF!,Table24[],5,0),"")</f>
        <v/>
      </c>
    </row>
    <row r="104" spans="1:20" x14ac:dyDescent="0.25">
      <c r="D104" s="38" t="str">
        <f>IFERROR(VLOOKUP(#REF!,Table7[],2,0),"")</f>
        <v/>
      </c>
      <c r="E104" s="38" t="str">
        <f>IFERROR(VLOOKUP(#REF!,Table24[],2,0),"")</f>
        <v/>
      </c>
      <c r="F104" s="38" t="str">
        <f>IFERROR(VLOOKUP(#REF!,Table24[],3,0),"")</f>
        <v/>
      </c>
      <c r="G104" s="38" t="str">
        <f>IFERROR(VLOOKUP(#REF!,Table24[],4,0),"")</f>
        <v/>
      </c>
      <c r="R104" s="38" t="str">
        <f>IFERROR(VLOOKUP(#REF!,Table24[],5,0),"")</f>
        <v/>
      </c>
    </row>
    <row r="105" spans="1:20" x14ac:dyDescent="0.25">
      <c r="D105" s="38" t="str">
        <f>IFERROR(VLOOKUP(#REF!,Table7[],2,0),"")</f>
        <v/>
      </c>
      <c r="E105" s="38" t="str">
        <f>IFERROR(VLOOKUP(#REF!,Table24[],2,0),"")</f>
        <v/>
      </c>
      <c r="F105" s="38" t="str">
        <f>IFERROR(VLOOKUP(#REF!,Table24[],3,0),"")</f>
        <v/>
      </c>
      <c r="G105" s="38" t="str">
        <f>IFERROR(VLOOKUP(#REF!,Table24[],4,0),"")</f>
        <v/>
      </c>
      <c r="R105" s="38" t="str">
        <f>IFERROR(VLOOKUP(#REF!,Table24[],5,0),"")</f>
        <v/>
      </c>
    </row>
    <row r="106" spans="1:20" x14ac:dyDescent="0.25">
      <c r="D106" s="38" t="str">
        <f>IFERROR(VLOOKUP(#REF!,Table7[],2,0),"")</f>
        <v/>
      </c>
      <c r="E106" s="38" t="str">
        <f>IFERROR(VLOOKUP(#REF!,Table24[],2,0),"")</f>
        <v/>
      </c>
      <c r="F106" s="38" t="str">
        <f>IFERROR(VLOOKUP(#REF!,Table24[],3,0),"")</f>
        <v/>
      </c>
      <c r="G106" s="38" t="str">
        <f>IFERROR(VLOOKUP(#REF!,Table24[],4,0),"")</f>
        <v/>
      </c>
      <c r="R106" s="38" t="str">
        <f>IFERROR(VLOOKUP(#REF!,Table24[],5,0),"")</f>
        <v/>
      </c>
    </row>
    <row r="107" spans="1:20" x14ac:dyDescent="0.25">
      <c r="R107" s="38" t="str">
        <f>IFERROR(VLOOKUP(#REF!,Table24[],5,0),"")</f>
        <v/>
      </c>
    </row>
  </sheetData>
  <phoneticPr fontId="3" type="noConversion"/>
  <dataValidations xWindow="256" yWindow="559" count="1">
    <dataValidation allowBlank="1" showDropDown="1" showInputMessage="1" showErrorMessage="1" sqref="A2:B102 D2:E102" xr:uid="{00000000-0002-0000-0000-000000000000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AR255"/>
  <sheetViews>
    <sheetView topLeftCell="T1" zoomScaleNormal="100" workbookViewId="0">
      <selection activeCell="AA4" sqref="AA4"/>
    </sheetView>
  </sheetViews>
  <sheetFormatPr defaultColWidth="8.85546875" defaultRowHeight="15" x14ac:dyDescent="0.25"/>
  <cols>
    <col min="1" max="1" width="11" bestFit="1" customWidth="1"/>
    <col min="2" max="2" width="10.7109375" customWidth="1"/>
    <col min="4" max="4" width="11.28515625" customWidth="1"/>
    <col min="5" max="5" width="19.85546875" bestFit="1" customWidth="1"/>
    <col min="6" max="6" width="15.7109375" bestFit="1" customWidth="1"/>
    <col min="7" max="7" width="17" bestFit="1" customWidth="1"/>
    <col min="8" max="8" width="17" customWidth="1"/>
    <col min="9" max="9" width="18.5703125" bestFit="1" customWidth="1"/>
    <col min="10" max="10" width="14.42578125" bestFit="1" customWidth="1"/>
    <col min="12" max="12" width="20" bestFit="1" customWidth="1"/>
    <col min="13" max="13" width="40.42578125" bestFit="1" customWidth="1"/>
    <col min="14" max="14" width="19.5703125" bestFit="1" customWidth="1"/>
    <col min="15" max="15" width="27" bestFit="1" customWidth="1"/>
    <col min="17" max="18" width="10" bestFit="1" customWidth="1"/>
    <col min="20" max="20" width="11.85546875" customWidth="1"/>
    <col min="21" max="21" width="13.28515625" customWidth="1"/>
    <col min="23" max="23" width="14.28515625" style="58" customWidth="1"/>
    <col min="24" max="24" width="15.28515625" bestFit="1" customWidth="1"/>
    <col min="25" max="25" width="19.28515625" bestFit="1" customWidth="1"/>
    <col min="26" max="26" width="15.5703125" bestFit="1" customWidth="1"/>
    <col min="27" max="27" width="37.140625" bestFit="1" customWidth="1"/>
    <col min="28" max="28" width="37.140625" style="58" customWidth="1"/>
    <col min="29" max="29" width="19.7109375" customWidth="1"/>
    <col min="30" max="30" width="23.85546875" bestFit="1" customWidth="1"/>
    <col min="31" max="31" width="37.7109375" bestFit="1" customWidth="1"/>
    <col min="32" max="32" width="42.7109375" bestFit="1" customWidth="1"/>
    <col min="33" max="33" width="27.7109375" bestFit="1" customWidth="1"/>
    <col min="34" max="34" width="24" customWidth="1"/>
    <col min="36" max="36" width="18.85546875" customWidth="1"/>
    <col min="37" max="37" width="19.28515625" bestFit="1" customWidth="1"/>
    <col min="38" max="38" width="13.85546875" bestFit="1" customWidth="1"/>
    <col min="39" max="39" width="15.28515625" bestFit="1" customWidth="1"/>
    <col min="40" max="40" width="18.42578125" bestFit="1" customWidth="1"/>
    <col min="41" max="41" width="17.28515625" bestFit="1" customWidth="1"/>
    <col min="42" max="42" width="24.140625" bestFit="1" customWidth="1"/>
    <col min="43" max="43" width="5" customWidth="1"/>
    <col min="44" max="44" width="20.85546875" customWidth="1"/>
  </cols>
  <sheetData>
    <row r="1" spans="1:44" x14ac:dyDescent="0.25">
      <c r="T1" t="s">
        <v>35</v>
      </c>
      <c r="U1" t="s">
        <v>36</v>
      </c>
      <c r="W1" s="58" t="s">
        <v>37</v>
      </c>
      <c r="X1" t="s">
        <v>38</v>
      </c>
      <c r="Y1" t="s">
        <v>39</v>
      </c>
      <c r="Z1" t="s">
        <v>40</v>
      </c>
      <c r="AA1" t="s">
        <v>2446</v>
      </c>
      <c r="AB1" s="58" t="s">
        <v>2591</v>
      </c>
      <c r="AD1" t="s">
        <v>41</v>
      </c>
      <c r="AE1" t="s">
        <v>42</v>
      </c>
      <c r="AG1" t="s">
        <v>43</v>
      </c>
      <c r="AH1" t="s">
        <v>44</v>
      </c>
    </row>
    <row r="2" spans="1:44" x14ac:dyDescent="0.25">
      <c r="A2" s="6" t="s">
        <v>45</v>
      </c>
      <c r="B2" s="5" t="s">
        <v>46</v>
      </c>
      <c r="D2" s="5" t="s">
        <v>47</v>
      </c>
      <c r="E2" s="18" t="s">
        <v>48</v>
      </c>
      <c r="F2" s="18" t="s">
        <v>49</v>
      </c>
      <c r="G2" s="18" t="s">
        <v>50</v>
      </c>
      <c r="H2" s="18" t="s">
        <v>51</v>
      </c>
      <c r="I2" s="18" t="s">
        <v>464</v>
      </c>
      <c r="J2" s="18" t="s">
        <v>466</v>
      </c>
      <c r="K2" s="18" t="s">
        <v>467</v>
      </c>
      <c r="L2" s="18" t="s">
        <v>465</v>
      </c>
      <c r="M2" s="18" t="s">
        <v>469</v>
      </c>
      <c r="N2" s="18" t="s">
        <v>2200</v>
      </c>
      <c r="O2" s="18" t="s">
        <v>2445</v>
      </c>
      <c r="P2" s="18"/>
      <c r="Q2" s="1" t="s">
        <v>52</v>
      </c>
      <c r="R2" s="1" t="s">
        <v>53</v>
      </c>
      <c r="T2" t="s">
        <v>54</v>
      </c>
      <c r="U2" t="s">
        <v>241</v>
      </c>
      <c r="W2" s="76" t="s">
        <v>56</v>
      </c>
      <c r="X2" s="13" t="s">
        <v>56</v>
      </c>
      <c r="Y2" s="13" t="s">
        <v>57</v>
      </c>
      <c r="Z2" s="13" t="s">
        <v>58</v>
      </c>
      <c r="AA2" s="13" t="s">
        <v>360</v>
      </c>
      <c r="AB2" s="76" t="s">
        <v>55</v>
      </c>
      <c r="AD2" t="s">
        <v>59</v>
      </c>
      <c r="AE2" s="4" t="s">
        <v>60</v>
      </c>
      <c r="AG2" t="s">
        <v>61</v>
      </c>
      <c r="AH2" s="4" t="s">
        <v>62</v>
      </c>
      <c r="AJ2" s="12" t="s">
        <v>30</v>
      </c>
      <c r="AK2" s="12" t="s">
        <v>32</v>
      </c>
      <c r="AL2" s="12" t="s">
        <v>23</v>
      </c>
      <c r="AM2" s="12" t="s">
        <v>63</v>
      </c>
      <c r="AN2" s="12" t="s">
        <v>64</v>
      </c>
      <c r="AO2" s="12" t="s">
        <v>65</v>
      </c>
      <c r="AP2" s="12" t="s">
        <v>66</v>
      </c>
      <c r="AR2" s="11"/>
    </row>
    <row r="3" spans="1:44" x14ac:dyDescent="0.25">
      <c r="A3" s="7" t="s">
        <v>67</v>
      </c>
      <c r="B3" s="9" t="s">
        <v>68</v>
      </c>
      <c r="D3" s="9" t="s">
        <v>457</v>
      </c>
      <c r="E3" s="4" t="s">
        <v>62</v>
      </c>
      <c r="F3" s="4" t="s">
        <v>69</v>
      </c>
      <c r="G3" s="4" t="s">
        <v>70</v>
      </c>
      <c r="H3" s="4" t="s">
        <v>61</v>
      </c>
      <c r="I3">
        <v>111</v>
      </c>
      <c r="J3" t="s">
        <v>28</v>
      </c>
      <c r="K3" t="s">
        <v>29</v>
      </c>
      <c r="N3" t="s">
        <v>2201</v>
      </c>
      <c r="O3" t="s">
        <v>240</v>
      </c>
      <c r="Q3" s="1" t="s">
        <v>71</v>
      </c>
      <c r="R3" s="2" t="s">
        <v>72</v>
      </c>
      <c r="T3" t="s">
        <v>73</v>
      </c>
      <c r="U3" t="s">
        <v>242</v>
      </c>
      <c r="W3" s="76" t="s">
        <v>75</v>
      </c>
      <c r="X3" s="13" t="s">
        <v>75</v>
      </c>
      <c r="Y3" s="13" t="s">
        <v>57</v>
      </c>
      <c r="Z3" s="13" t="s">
        <v>58</v>
      </c>
      <c r="AA3" s="13" t="s">
        <v>362</v>
      </c>
      <c r="AB3" s="76" t="s">
        <v>74</v>
      </c>
      <c r="AD3" t="s">
        <v>76</v>
      </c>
      <c r="AE3" s="4" t="s">
        <v>77</v>
      </c>
      <c r="AG3" t="s">
        <v>78</v>
      </c>
      <c r="AH3" s="4" t="s">
        <v>79</v>
      </c>
      <c r="AJ3" s="3" t="s">
        <v>55</v>
      </c>
      <c r="AK3" s="3" t="s">
        <v>80</v>
      </c>
      <c r="AL3" s="3" t="s">
        <v>81</v>
      </c>
      <c r="AM3" s="3" t="s">
        <v>82</v>
      </c>
      <c r="AN3" s="3" t="s">
        <v>83</v>
      </c>
      <c r="AO3" s="3" t="s">
        <v>84</v>
      </c>
      <c r="AP3" s="3" t="s">
        <v>85</v>
      </c>
    </row>
    <row r="4" spans="1:44" x14ac:dyDescent="0.25">
      <c r="A4" s="7" t="s">
        <v>86</v>
      </c>
      <c r="B4" s="9" t="s">
        <v>87</v>
      </c>
      <c r="D4" s="9" t="s">
        <v>458</v>
      </c>
      <c r="E4" s="4" t="s">
        <v>62</v>
      </c>
      <c r="F4" s="4" t="s">
        <v>69</v>
      </c>
      <c r="G4" s="4" t="s">
        <v>70</v>
      </c>
      <c r="H4" s="4" t="s">
        <v>88</v>
      </c>
      <c r="I4">
        <v>111</v>
      </c>
      <c r="J4" t="s">
        <v>28</v>
      </c>
      <c r="K4" t="s">
        <v>29</v>
      </c>
      <c r="N4" t="s">
        <v>2201</v>
      </c>
      <c r="Q4" s="1" t="s">
        <v>89</v>
      </c>
      <c r="R4" s="2" t="s">
        <v>90</v>
      </c>
      <c r="T4" t="s">
        <v>91</v>
      </c>
      <c r="U4" t="s">
        <v>243</v>
      </c>
      <c r="W4" s="76" t="s">
        <v>93</v>
      </c>
      <c r="X4" s="13" t="s">
        <v>93</v>
      </c>
      <c r="Y4" s="13" t="s">
        <v>57</v>
      </c>
      <c r="Z4" s="13" t="s">
        <v>58</v>
      </c>
      <c r="AA4" s="13" t="s">
        <v>366</v>
      </c>
      <c r="AB4" s="76" t="s">
        <v>2355</v>
      </c>
      <c r="AG4" t="s">
        <v>94</v>
      </c>
      <c r="AH4" s="4" t="s">
        <v>58</v>
      </c>
      <c r="AJ4" s="3" t="s">
        <v>74</v>
      </c>
      <c r="AK4" s="3" t="s">
        <v>95</v>
      </c>
      <c r="AL4" s="3" t="s">
        <v>24</v>
      </c>
    </row>
    <row r="5" spans="1:44" x14ac:dyDescent="0.25">
      <c r="A5" s="7" t="s">
        <v>96</v>
      </c>
      <c r="B5" s="9" t="s">
        <v>97</v>
      </c>
      <c r="D5" s="9" t="s">
        <v>459</v>
      </c>
      <c r="E5" s="4" t="s">
        <v>60</v>
      </c>
      <c r="F5" s="4" t="s">
        <v>69</v>
      </c>
      <c r="G5" s="19" t="s">
        <v>98</v>
      </c>
      <c r="H5" s="19" t="s">
        <v>88</v>
      </c>
      <c r="I5">
        <v>111</v>
      </c>
      <c r="J5" t="s">
        <v>28</v>
      </c>
      <c r="K5" t="s">
        <v>29</v>
      </c>
      <c r="L5">
        <v>1000</v>
      </c>
      <c r="M5" t="s">
        <v>2199</v>
      </c>
      <c r="N5" t="s">
        <v>2202</v>
      </c>
      <c r="O5" t="s">
        <v>6</v>
      </c>
      <c r="Q5" s="1" t="s">
        <v>99</v>
      </c>
      <c r="R5" s="2" t="s">
        <v>100</v>
      </c>
      <c r="T5" t="s">
        <v>101</v>
      </c>
      <c r="U5" t="s">
        <v>244</v>
      </c>
      <c r="W5" s="76" t="s">
        <v>102</v>
      </c>
      <c r="X5" s="13" t="s">
        <v>121</v>
      </c>
      <c r="Y5" s="13" t="s">
        <v>57</v>
      </c>
      <c r="Z5" s="13" t="s">
        <v>58</v>
      </c>
      <c r="AA5" s="13" t="s">
        <v>200</v>
      </c>
      <c r="AB5" s="76" t="s">
        <v>2593</v>
      </c>
      <c r="AG5" t="s">
        <v>103</v>
      </c>
      <c r="AH5" s="4" t="s">
        <v>104</v>
      </c>
      <c r="AJ5" s="3" t="s">
        <v>92</v>
      </c>
      <c r="AK5" t="s">
        <v>105</v>
      </c>
      <c r="AL5" s="3" t="s">
        <v>106</v>
      </c>
    </row>
    <row r="6" spans="1:44" x14ac:dyDescent="0.25">
      <c r="A6" s="7" t="s">
        <v>107</v>
      </c>
      <c r="B6" s="9" t="s">
        <v>108</v>
      </c>
      <c r="D6" s="9" t="s">
        <v>460</v>
      </c>
      <c r="E6" s="4" t="s">
        <v>62</v>
      </c>
      <c r="F6" s="4" t="s">
        <v>69</v>
      </c>
      <c r="G6" s="4" t="s">
        <v>70</v>
      </c>
      <c r="H6" s="4" t="s">
        <v>61</v>
      </c>
      <c r="I6">
        <v>111</v>
      </c>
      <c r="J6" t="s">
        <v>28</v>
      </c>
      <c r="K6" t="s">
        <v>29</v>
      </c>
      <c r="Q6" s="1" t="s">
        <v>109</v>
      </c>
      <c r="R6" s="2" t="s">
        <v>110</v>
      </c>
      <c r="T6" t="s">
        <v>111</v>
      </c>
      <c r="U6" t="s">
        <v>111</v>
      </c>
      <c r="W6" s="76" t="s">
        <v>113</v>
      </c>
      <c r="X6" s="13" t="s">
        <v>113</v>
      </c>
      <c r="Y6" s="13" t="s">
        <v>57</v>
      </c>
      <c r="Z6" s="13" t="s">
        <v>58</v>
      </c>
      <c r="AA6" s="13" t="s">
        <v>368</v>
      </c>
      <c r="AB6" s="76" t="s">
        <v>2362</v>
      </c>
      <c r="AG6" t="s">
        <v>114</v>
      </c>
      <c r="AH6" s="4" t="s">
        <v>56</v>
      </c>
      <c r="AJ6" s="3" t="s">
        <v>31</v>
      </c>
      <c r="AK6" t="s">
        <v>115</v>
      </c>
      <c r="AL6" s="3" t="s">
        <v>34</v>
      </c>
    </row>
    <row r="7" spans="1:44" x14ac:dyDescent="0.25">
      <c r="A7" s="8" t="s">
        <v>116</v>
      </c>
      <c r="B7" s="10" t="s">
        <v>117</v>
      </c>
      <c r="D7" s="9" t="s">
        <v>461</v>
      </c>
      <c r="E7" s="4" t="s">
        <v>62</v>
      </c>
      <c r="F7" s="4" t="s">
        <v>69</v>
      </c>
      <c r="G7" s="4" t="s">
        <v>70</v>
      </c>
      <c r="H7" s="4" t="s">
        <v>61</v>
      </c>
      <c r="I7">
        <v>111</v>
      </c>
      <c r="J7" t="s">
        <v>28</v>
      </c>
      <c r="K7" t="s">
        <v>29</v>
      </c>
      <c r="Q7" s="1" t="s">
        <v>118</v>
      </c>
      <c r="R7" s="2" t="s">
        <v>119</v>
      </c>
      <c r="T7" t="s">
        <v>27</v>
      </c>
      <c r="U7" t="s">
        <v>27</v>
      </c>
      <c r="W7" s="76" t="s">
        <v>121</v>
      </c>
      <c r="X7" s="13" t="s">
        <v>121</v>
      </c>
      <c r="Y7" s="13" t="s">
        <v>57</v>
      </c>
      <c r="Z7" s="13" t="s">
        <v>58</v>
      </c>
      <c r="AA7" s="13" t="s">
        <v>377</v>
      </c>
      <c r="AB7" s="76" t="s">
        <v>2592</v>
      </c>
      <c r="AG7" t="s">
        <v>122</v>
      </c>
      <c r="AH7" s="4" t="s">
        <v>60</v>
      </c>
      <c r="AJ7" s="3" t="s">
        <v>112</v>
      </c>
      <c r="AK7" t="s">
        <v>123</v>
      </c>
      <c r="AL7" t="s">
        <v>124</v>
      </c>
    </row>
    <row r="8" spans="1:44" x14ac:dyDescent="0.25">
      <c r="D8" s="9" t="s">
        <v>462</v>
      </c>
      <c r="E8" s="4" t="s">
        <v>62</v>
      </c>
      <c r="F8" s="4" t="s">
        <v>69</v>
      </c>
      <c r="G8" s="4"/>
      <c r="H8" s="4" t="s">
        <v>61</v>
      </c>
      <c r="I8">
        <v>111</v>
      </c>
      <c r="J8" t="s">
        <v>28</v>
      </c>
      <c r="K8" t="s">
        <v>29</v>
      </c>
      <c r="Q8" s="1" t="s">
        <v>125</v>
      </c>
      <c r="R8" s="2" t="s">
        <v>126</v>
      </c>
      <c r="T8" t="s">
        <v>127</v>
      </c>
      <c r="U8" t="s">
        <v>127</v>
      </c>
      <c r="W8" s="76" t="s">
        <v>129</v>
      </c>
      <c r="X8" s="13" t="s">
        <v>129</v>
      </c>
      <c r="Y8" s="13" t="s">
        <v>57</v>
      </c>
      <c r="Z8" s="13" t="s">
        <v>58</v>
      </c>
      <c r="AA8" s="13" t="s">
        <v>375</v>
      </c>
      <c r="AB8" s="76" t="s">
        <v>2363</v>
      </c>
      <c r="AJ8" s="3" t="s">
        <v>120</v>
      </c>
      <c r="AK8" t="s">
        <v>130</v>
      </c>
      <c r="AL8" t="s">
        <v>131</v>
      </c>
    </row>
    <row r="9" spans="1:44" x14ac:dyDescent="0.25">
      <c r="D9" s="29" t="s">
        <v>463</v>
      </c>
      <c r="E9" s="4" t="s">
        <v>62</v>
      </c>
      <c r="F9" s="4" t="s">
        <v>69</v>
      </c>
      <c r="G9" s="4"/>
      <c r="H9" s="4" t="s">
        <v>61</v>
      </c>
      <c r="I9">
        <v>111</v>
      </c>
      <c r="J9" t="s">
        <v>28</v>
      </c>
      <c r="K9" t="s">
        <v>29</v>
      </c>
      <c r="Q9" s="1" t="s">
        <v>132</v>
      </c>
      <c r="R9" s="2" t="s">
        <v>133</v>
      </c>
      <c r="T9" t="s">
        <v>134</v>
      </c>
      <c r="U9" t="s">
        <v>134</v>
      </c>
      <c r="W9" s="76" t="s">
        <v>136</v>
      </c>
      <c r="X9" s="13" t="s">
        <v>60</v>
      </c>
      <c r="Y9" s="13" t="s">
        <v>57</v>
      </c>
      <c r="Z9" s="13" t="s">
        <v>58</v>
      </c>
      <c r="AA9" s="13" t="s">
        <v>349</v>
      </c>
      <c r="AB9" s="76" t="s">
        <v>2416</v>
      </c>
      <c r="AJ9" s="3" t="s">
        <v>128</v>
      </c>
      <c r="AK9" t="s">
        <v>33</v>
      </c>
    </row>
    <row r="10" spans="1:44" x14ac:dyDescent="0.25">
      <c r="Q10" s="1" t="s">
        <v>137</v>
      </c>
      <c r="R10" s="2" t="s">
        <v>138</v>
      </c>
      <c r="T10" t="s">
        <v>139</v>
      </c>
      <c r="U10" t="s">
        <v>139</v>
      </c>
      <c r="W10" s="76" t="s">
        <v>141</v>
      </c>
      <c r="X10" s="13" t="s">
        <v>141</v>
      </c>
      <c r="Y10" s="13" t="s">
        <v>57</v>
      </c>
      <c r="Z10" s="13" t="s">
        <v>58</v>
      </c>
      <c r="AA10" s="13" t="s">
        <v>379</v>
      </c>
      <c r="AB10" s="76" t="s">
        <v>140</v>
      </c>
      <c r="AJ10" s="3" t="s">
        <v>135</v>
      </c>
      <c r="AK10" t="s">
        <v>142</v>
      </c>
    </row>
    <row r="11" spans="1:44" x14ac:dyDescent="0.25">
      <c r="Q11" s="1" t="s">
        <v>25</v>
      </c>
      <c r="R11" s="2" t="s">
        <v>143</v>
      </c>
      <c r="T11" t="s">
        <v>144</v>
      </c>
      <c r="U11" t="s">
        <v>144</v>
      </c>
      <c r="W11" s="76" t="s">
        <v>60</v>
      </c>
      <c r="X11" s="13" t="s">
        <v>60</v>
      </c>
      <c r="Y11" s="13" t="s">
        <v>57</v>
      </c>
      <c r="Z11" s="13" t="s">
        <v>58</v>
      </c>
      <c r="AA11" s="13" t="s">
        <v>349</v>
      </c>
      <c r="AB11" s="76" t="s">
        <v>2422</v>
      </c>
      <c r="AJ11" s="3" t="s">
        <v>140</v>
      </c>
      <c r="AK11" t="s">
        <v>146</v>
      </c>
    </row>
    <row r="12" spans="1:44" x14ac:dyDescent="0.25">
      <c r="Q12" s="1" t="s">
        <v>147</v>
      </c>
      <c r="R12" s="2" t="s">
        <v>148</v>
      </c>
      <c r="T12" t="s">
        <v>149</v>
      </c>
      <c r="U12" t="s">
        <v>149</v>
      </c>
      <c r="W12" s="76" t="s">
        <v>77</v>
      </c>
      <c r="X12" s="13" t="s">
        <v>60</v>
      </c>
      <c r="Y12" s="13" t="s">
        <v>57</v>
      </c>
      <c r="Z12" s="13" t="s">
        <v>58</v>
      </c>
      <c r="AA12" s="13" t="s">
        <v>349</v>
      </c>
      <c r="AB12" s="76" t="s">
        <v>2197</v>
      </c>
      <c r="AJ12" s="3" t="s">
        <v>145</v>
      </c>
      <c r="AK12" t="s">
        <v>153</v>
      </c>
      <c r="AL12" s="3"/>
    </row>
    <row r="13" spans="1:44" x14ac:dyDescent="0.25">
      <c r="H13" t="s">
        <v>246</v>
      </c>
      <c r="Q13" s="1" t="s">
        <v>154</v>
      </c>
      <c r="R13" s="2" t="s">
        <v>155</v>
      </c>
      <c r="T13" t="s">
        <v>156</v>
      </c>
      <c r="U13" t="s">
        <v>156</v>
      </c>
      <c r="W13" s="81" t="s">
        <v>150</v>
      </c>
      <c r="X13" s="15" t="s">
        <v>151</v>
      </c>
      <c r="Y13" s="14" t="s">
        <v>152</v>
      </c>
      <c r="Z13" s="14" t="s">
        <v>58</v>
      </c>
      <c r="AA13" s="14"/>
      <c r="AB13" s="77" t="s">
        <v>2595</v>
      </c>
      <c r="AJ13" s="3"/>
      <c r="AK13" t="s">
        <v>158</v>
      </c>
    </row>
    <row r="14" spans="1:44" x14ac:dyDescent="0.25">
      <c r="E14" t="s">
        <v>159</v>
      </c>
      <c r="F14" t="s">
        <v>4</v>
      </c>
      <c r="H14" t="s">
        <v>470</v>
      </c>
      <c r="I14" t="s">
        <v>471</v>
      </c>
      <c r="K14" s="32" t="s">
        <v>940</v>
      </c>
      <c r="L14" s="32" t="s">
        <v>941</v>
      </c>
      <c r="M14" s="32" t="s">
        <v>2594</v>
      </c>
      <c r="Q14" s="1" t="s">
        <v>160</v>
      </c>
      <c r="R14" s="2" t="s">
        <v>161</v>
      </c>
      <c r="T14" t="s">
        <v>162</v>
      </c>
      <c r="U14" t="s">
        <v>162</v>
      </c>
      <c r="W14" s="81" t="s">
        <v>157</v>
      </c>
      <c r="X14" s="15" t="s">
        <v>157</v>
      </c>
      <c r="Y14" s="14" t="s">
        <v>152</v>
      </c>
      <c r="Z14" s="14" t="s">
        <v>58</v>
      </c>
      <c r="AA14" s="14"/>
      <c r="AB14" s="77" t="s">
        <v>2596</v>
      </c>
      <c r="AJ14" s="3"/>
      <c r="AK14" t="s">
        <v>163</v>
      </c>
    </row>
    <row r="15" spans="1:44" x14ac:dyDescent="0.25">
      <c r="E15">
        <v>100</v>
      </c>
      <c r="F15" t="s">
        <v>164</v>
      </c>
      <c r="H15" t="s">
        <v>472</v>
      </c>
      <c r="I15" t="s">
        <v>473</v>
      </c>
      <c r="K15" s="35">
        <v>101</v>
      </c>
      <c r="L15" s="35">
        <v>101</v>
      </c>
      <c r="M15" t="s">
        <v>942</v>
      </c>
      <c r="T15" t="s">
        <v>165</v>
      </c>
      <c r="U15" t="s">
        <v>165</v>
      </c>
      <c r="W15" s="81" t="s">
        <v>151</v>
      </c>
      <c r="X15" s="15" t="s">
        <v>157</v>
      </c>
      <c r="Y15" s="14" t="s">
        <v>152</v>
      </c>
      <c r="Z15" s="14" t="s">
        <v>58</v>
      </c>
      <c r="AA15" s="14"/>
      <c r="AB15" s="77" t="s">
        <v>2597</v>
      </c>
      <c r="AJ15" s="3"/>
      <c r="AK15" t="s">
        <v>167</v>
      </c>
    </row>
    <row r="16" spans="1:44" x14ac:dyDescent="0.25">
      <c r="E16">
        <v>101</v>
      </c>
      <c r="F16" t="s">
        <v>168</v>
      </c>
      <c r="H16" t="s">
        <v>474</v>
      </c>
      <c r="I16" t="s">
        <v>475</v>
      </c>
      <c r="K16" s="35">
        <v>102</v>
      </c>
      <c r="L16" s="35">
        <v>102</v>
      </c>
      <c r="M16" t="s">
        <v>943</v>
      </c>
      <c r="T16" t="s">
        <v>169</v>
      </c>
      <c r="U16" t="s">
        <v>169</v>
      </c>
      <c r="W16" s="81" t="s">
        <v>166</v>
      </c>
      <c r="X16" s="15" t="s">
        <v>157</v>
      </c>
      <c r="Y16" s="14" t="s">
        <v>152</v>
      </c>
      <c r="Z16" s="14" t="s">
        <v>58</v>
      </c>
      <c r="AA16" s="14"/>
      <c r="AB16" s="77" t="s">
        <v>115</v>
      </c>
      <c r="AJ16" s="3"/>
      <c r="AK16" t="s">
        <v>171</v>
      </c>
    </row>
    <row r="17" spans="5:37" x14ac:dyDescent="0.25">
      <c r="E17">
        <v>102</v>
      </c>
      <c r="F17" t="s">
        <v>172</v>
      </c>
      <c r="H17" t="s">
        <v>476</v>
      </c>
      <c r="I17" t="s">
        <v>477</v>
      </c>
      <c r="K17" s="35">
        <v>103</v>
      </c>
      <c r="L17" s="35">
        <v>103</v>
      </c>
      <c r="M17" t="s">
        <v>944</v>
      </c>
      <c r="T17" t="s">
        <v>173</v>
      </c>
      <c r="U17" t="s">
        <v>173</v>
      </c>
      <c r="W17" s="81" t="s">
        <v>170</v>
      </c>
      <c r="X17" s="15" t="s">
        <v>151</v>
      </c>
      <c r="Y17" s="14" t="s">
        <v>152</v>
      </c>
      <c r="Z17" s="14" t="s">
        <v>58</v>
      </c>
      <c r="AA17" s="14"/>
      <c r="AB17" s="77" t="s">
        <v>2598</v>
      </c>
      <c r="AJ17" s="3"/>
      <c r="AK17" t="s">
        <v>175</v>
      </c>
    </row>
    <row r="18" spans="5:37" x14ac:dyDescent="0.25">
      <c r="E18">
        <v>103</v>
      </c>
      <c r="F18" t="s">
        <v>176</v>
      </c>
      <c r="H18" t="s">
        <v>478</v>
      </c>
      <c r="I18" t="s">
        <v>479</v>
      </c>
      <c r="K18" s="35">
        <v>104</v>
      </c>
      <c r="L18" s="35">
        <v>104</v>
      </c>
      <c r="M18" t="s">
        <v>945</v>
      </c>
      <c r="T18" t="s">
        <v>177</v>
      </c>
      <c r="U18" t="s">
        <v>177</v>
      </c>
      <c r="W18" s="81" t="s">
        <v>174</v>
      </c>
      <c r="X18" s="15" t="s">
        <v>157</v>
      </c>
      <c r="Y18" s="14" t="s">
        <v>152</v>
      </c>
      <c r="Z18" s="14" t="s">
        <v>58</v>
      </c>
      <c r="AA18" s="14"/>
      <c r="AB18" s="77" t="s">
        <v>130</v>
      </c>
      <c r="AJ18" s="3"/>
      <c r="AK18" t="s">
        <v>179</v>
      </c>
    </row>
    <row r="19" spans="5:37" x14ac:dyDescent="0.25">
      <c r="E19">
        <v>104</v>
      </c>
      <c r="F19" t="s">
        <v>180</v>
      </c>
      <c r="H19" t="s">
        <v>480</v>
      </c>
      <c r="I19" t="s">
        <v>481</v>
      </c>
      <c r="K19" s="35">
        <v>105</v>
      </c>
      <c r="L19" s="35">
        <v>105</v>
      </c>
      <c r="M19" t="s">
        <v>946</v>
      </c>
      <c r="T19" t="s">
        <v>181</v>
      </c>
      <c r="U19" t="s">
        <v>181</v>
      </c>
      <c r="W19" s="82" t="s">
        <v>2565</v>
      </c>
      <c r="X19" s="15" t="s">
        <v>151</v>
      </c>
      <c r="Y19" s="14" t="s">
        <v>152</v>
      </c>
      <c r="Z19" s="14" t="s">
        <v>58</v>
      </c>
      <c r="AA19" s="14"/>
      <c r="AB19" s="77" t="s">
        <v>2599</v>
      </c>
      <c r="AJ19" s="3"/>
      <c r="AK19" t="s">
        <v>183</v>
      </c>
    </row>
    <row r="20" spans="5:37" x14ac:dyDescent="0.25">
      <c r="E20">
        <v>105</v>
      </c>
      <c r="F20" t="s">
        <v>184</v>
      </c>
      <c r="H20" t="s">
        <v>482</v>
      </c>
      <c r="I20" t="s">
        <v>483</v>
      </c>
      <c r="K20" s="35">
        <v>106</v>
      </c>
      <c r="L20" s="35">
        <v>106</v>
      </c>
      <c r="M20" t="s">
        <v>947</v>
      </c>
      <c r="T20" t="s">
        <v>185</v>
      </c>
      <c r="U20" t="s">
        <v>186</v>
      </c>
      <c r="W20" s="82" t="s">
        <v>2566</v>
      </c>
      <c r="X20" s="15" t="s">
        <v>151</v>
      </c>
      <c r="Y20" s="14" t="s">
        <v>152</v>
      </c>
      <c r="Z20" s="14" t="s">
        <v>58</v>
      </c>
      <c r="AA20" s="14"/>
      <c r="AB20" s="77" t="s">
        <v>2600</v>
      </c>
    </row>
    <row r="21" spans="5:37" x14ac:dyDescent="0.25">
      <c r="E21">
        <v>106</v>
      </c>
      <c r="F21" t="s">
        <v>188</v>
      </c>
      <c r="H21" t="s">
        <v>484</v>
      </c>
      <c r="I21" t="s">
        <v>485</v>
      </c>
      <c r="K21" s="35">
        <v>107</v>
      </c>
      <c r="L21" s="35">
        <v>107</v>
      </c>
      <c r="M21" t="s">
        <v>948</v>
      </c>
      <c r="T21" t="s">
        <v>189</v>
      </c>
      <c r="U21" t="s">
        <v>189</v>
      </c>
      <c r="W21" s="82" t="s">
        <v>435</v>
      </c>
      <c r="X21" s="15" t="s">
        <v>157</v>
      </c>
      <c r="Y21" s="14" t="s">
        <v>152</v>
      </c>
      <c r="Z21" s="14" t="s">
        <v>58</v>
      </c>
      <c r="AA21" s="14"/>
      <c r="AB21" s="77" t="s">
        <v>2601</v>
      </c>
    </row>
    <row r="22" spans="5:37" x14ac:dyDescent="0.25">
      <c r="E22">
        <v>107</v>
      </c>
      <c r="F22" t="s">
        <v>191</v>
      </c>
      <c r="H22" t="s">
        <v>486</v>
      </c>
      <c r="I22" t="s">
        <v>487</v>
      </c>
      <c r="K22" s="35">
        <v>108</v>
      </c>
      <c r="L22" s="35">
        <v>108</v>
      </c>
      <c r="M22" t="s">
        <v>949</v>
      </c>
      <c r="T22" t="s">
        <v>192</v>
      </c>
      <c r="U22" t="s">
        <v>192</v>
      </c>
      <c r="W22" s="82" t="s">
        <v>207</v>
      </c>
      <c r="X22" s="15" t="s">
        <v>157</v>
      </c>
      <c r="Y22" s="14" t="s">
        <v>152</v>
      </c>
      <c r="Z22" s="14" t="s">
        <v>58</v>
      </c>
      <c r="AA22" s="14"/>
      <c r="AB22" s="77" t="s">
        <v>2602</v>
      </c>
    </row>
    <row r="23" spans="5:37" x14ac:dyDescent="0.25">
      <c r="E23">
        <v>108</v>
      </c>
      <c r="F23" t="s">
        <v>194</v>
      </c>
      <c r="H23" t="s">
        <v>488</v>
      </c>
      <c r="I23" t="s">
        <v>489</v>
      </c>
      <c r="K23" s="35">
        <v>109</v>
      </c>
      <c r="L23" s="35">
        <v>109</v>
      </c>
      <c r="M23" t="s">
        <v>950</v>
      </c>
      <c r="T23" t="s">
        <v>195</v>
      </c>
      <c r="U23" t="s">
        <v>195</v>
      </c>
      <c r="W23" s="81" t="s">
        <v>178</v>
      </c>
      <c r="X23" s="15" t="s">
        <v>151</v>
      </c>
      <c r="Y23" s="14" t="s">
        <v>152</v>
      </c>
      <c r="Z23" s="14" t="s">
        <v>58</v>
      </c>
      <c r="AA23" s="14"/>
      <c r="AB23" s="77" t="s">
        <v>2604</v>
      </c>
    </row>
    <row r="24" spans="5:37" x14ac:dyDescent="0.25">
      <c r="E24">
        <v>109</v>
      </c>
      <c r="F24" t="s">
        <v>197</v>
      </c>
      <c r="H24" t="s">
        <v>490</v>
      </c>
      <c r="I24" t="s">
        <v>491</v>
      </c>
      <c r="K24" s="35">
        <v>110</v>
      </c>
      <c r="L24" s="35">
        <v>110</v>
      </c>
      <c r="M24" t="s">
        <v>951</v>
      </c>
      <c r="T24" t="s">
        <v>198</v>
      </c>
      <c r="U24" t="s">
        <v>198</v>
      </c>
      <c r="W24" s="81" t="s">
        <v>182</v>
      </c>
      <c r="X24" s="15" t="s">
        <v>151</v>
      </c>
      <c r="Y24" s="14" t="s">
        <v>152</v>
      </c>
      <c r="Z24" s="14" t="s">
        <v>58</v>
      </c>
      <c r="AA24" s="14"/>
      <c r="AB24" s="77" t="s">
        <v>2605</v>
      </c>
    </row>
    <row r="25" spans="5:37" x14ac:dyDescent="0.25">
      <c r="E25">
        <v>110</v>
      </c>
      <c r="F25" t="s">
        <v>200</v>
      </c>
      <c r="H25" t="s">
        <v>492</v>
      </c>
      <c r="I25" t="s">
        <v>493</v>
      </c>
      <c r="K25" s="35">
        <v>110</v>
      </c>
      <c r="L25" s="35">
        <v>110</v>
      </c>
      <c r="M25" t="s">
        <v>2197</v>
      </c>
      <c r="T25" t="s">
        <v>201</v>
      </c>
      <c r="U25" t="s">
        <v>201</v>
      </c>
      <c r="W25" s="81" t="s">
        <v>187</v>
      </c>
      <c r="X25" s="15" t="s">
        <v>157</v>
      </c>
      <c r="Y25" s="14" t="s">
        <v>152</v>
      </c>
      <c r="Z25" s="14" t="s">
        <v>58</v>
      </c>
      <c r="AA25" s="14"/>
      <c r="AB25" s="77" t="s">
        <v>2606</v>
      </c>
    </row>
    <row r="26" spans="5:37" x14ac:dyDescent="0.25">
      <c r="H26" t="s">
        <v>494</v>
      </c>
      <c r="I26" t="s">
        <v>495</v>
      </c>
      <c r="K26" s="34">
        <v>200</v>
      </c>
      <c r="L26" s="34">
        <v>202</v>
      </c>
      <c r="M26" s="33" t="s">
        <v>952</v>
      </c>
      <c r="T26" t="s">
        <v>203</v>
      </c>
      <c r="U26" t="s">
        <v>203</v>
      </c>
      <c r="W26" s="81" t="s">
        <v>190</v>
      </c>
      <c r="X26" s="15" t="s">
        <v>151</v>
      </c>
      <c r="Y26" s="14" t="s">
        <v>152</v>
      </c>
      <c r="Z26" s="14" t="s">
        <v>58</v>
      </c>
      <c r="AA26" s="14"/>
      <c r="AB26" s="77" t="s">
        <v>2607</v>
      </c>
    </row>
    <row r="27" spans="5:37" x14ac:dyDescent="0.25">
      <c r="H27" t="s">
        <v>496</v>
      </c>
      <c r="I27" t="s">
        <v>497</v>
      </c>
      <c r="K27" s="34">
        <v>201</v>
      </c>
      <c r="L27" s="34">
        <v>201</v>
      </c>
      <c r="M27" s="33" t="s">
        <v>953</v>
      </c>
      <c r="T27" t="s">
        <v>205</v>
      </c>
      <c r="U27" t="s">
        <v>205</v>
      </c>
      <c r="W27" s="81" t="s">
        <v>193</v>
      </c>
      <c r="X27" s="15" t="s">
        <v>151</v>
      </c>
      <c r="Y27" s="14" t="s">
        <v>152</v>
      </c>
      <c r="Z27" s="14" t="s">
        <v>58</v>
      </c>
      <c r="AA27" s="14"/>
      <c r="AB27" s="77" t="s">
        <v>2608</v>
      </c>
    </row>
    <row r="28" spans="5:37" x14ac:dyDescent="0.25">
      <c r="H28" t="s">
        <v>498</v>
      </c>
      <c r="I28" t="s">
        <v>499</v>
      </c>
      <c r="K28" s="34">
        <v>202</v>
      </c>
      <c r="L28" s="34">
        <v>201</v>
      </c>
      <c r="M28" s="33" t="s">
        <v>954</v>
      </c>
      <c r="T28" t="s">
        <v>26</v>
      </c>
      <c r="U28" t="s">
        <v>26</v>
      </c>
      <c r="W28" s="81" t="s">
        <v>196</v>
      </c>
      <c r="X28" s="15" t="s">
        <v>157</v>
      </c>
      <c r="Y28" s="14" t="s">
        <v>152</v>
      </c>
      <c r="Z28" s="14" t="s">
        <v>58</v>
      </c>
      <c r="AA28" s="14"/>
      <c r="AB28" s="77" t="s">
        <v>2609</v>
      </c>
    </row>
    <row r="29" spans="5:37" x14ac:dyDescent="0.25">
      <c r="H29" t="s">
        <v>500</v>
      </c>
      <c r="I29" t="s">
        <v>501</v>
      </c>
      <c r="K29" s="34">
        <v>203</v>
      </c>
      <c r="L29" s="34">
        <v>201</v>
      </c>
      <c r="M29" s="33" t="s">
        <v>955</v>
      </c>
      <c r="T29" t="s">
        <v>208</v>
      </c>
      <c r="U29" t="s">
        <v>208</v>
      </c>
      <c r="W29" s="81" t="s">
        <v>199</v>
      </c>
      <c r="X29" s="15" t="s">
        <v>151</v>
      </c>
      <c r="Y29" s="14" t="s">
        <v>152</v>
      </c>
      <c r="Z29" s="14" t="s">
        <v>58</v>
      </c>
      <c r="AA29" s="14"/>
      <c r="AB29" s="77" t="s">
        <v>2610</v>
      </c>
    </row>
    <row r="30" spans="5:37" x14ac:dyDescent="0.25">
      <c r="H30" t="s">
        <v>502</v>
      </c>
      <c r="I30" t="s">
        <v>503</v>
      </c>
      <c r="K30" s="34">
        <v>204</v>
      </c>
      <c r="L30" s="34">
        <v>202</v>
      </c>
      <c r="M30" s="33" t="s">
        <v>2509</v>
      </c>
      <c r="T30" t="s">
        <v>211</v>
      </c>
      <c r="U30" t="s">
        <v>211</v>
      </c>
      <c r="W30" s="81" t="s">
        <v>202</v>
      </c>
      <c r="X30" s="15" t="s">
        <v>157</v>
      </c>
      <c r="Y30" s="14" t="s">
        <v>152</v>
      </c>
      <c r="Z30" s="14" t="s">
        <v>58</v>
      </c>
      <c r="AA30" s="14"/>
      <c r="AB30" s="77" t="s">
        <v>2611</v>
      </c>
    </row>
    <row r="31" spans="5:37" x14ac:dyDescent="0.25">
      <c r="H31" t="s">
        <v>504</v>
      </c>
      <c r="I31" t="s">
        <v>505</v>
      </c>
      <c r="K31" s="34">
        <v>205</v>
      </c>
      <c r="L31" s="34">
        <v>201</v>
      </c>
      <c r="M31" s="33" t="s">
        <v>956</v>
      </c>
      <c r="T31" t="s">
        <v>213</v>
      </c>
      <c r="U31" t="s">
        <v>213</v>
      </c>
      <c r="W31" s="81" t="s">
        <v>204</v>
      </c>
      <c r="X31" s="15" t="s">
        <v>151</v>
      </c>
      <c r="Y31" s="14" t="s">
        <v>152</v>
      </c>
      <c r="Z31" s="14" t="s">
        <v>58</v>
      </c>
      <c r="AA31" s="14"/>
      <c r="AB31" s="77" t="s">
        <v>2612</v>
      </c>
    </row>
    <row r="32" spans="5:37" x14ac:dyDescent="0.25">
      <c r="H32" t="s">
        <v>506</v>
      </c>
      <c r="I32" t="s">
        <v>507</v>
      </c>
      <c r="K32" s="75">
        <v>206</v>
      </c>
      <c r="L32" s="75">
        <v>201</v>
      </c>
      <c r="M32" s="74" t="s">
        <v>2508</v>
      </c>
      <c r="T32" t="s">
        <v>215</v>
      </c>
      <c r="U32" t="s">
        <v>215</v>
      </c>
      <c r="W32" s="81" t="s">
        <v>206</v>
      </c>
      <c r="X32" s="15" t="s">
        <v>157</v>
      </c>
      <c r="Y32" s="14" t="s">
        <v>152</v>
      </c>
      <c r="Z32" s="14" t="s">
        <v>58</v>
      </c>
      <c r="AA32" s="14"/>
      <c r="AB32" s="77" t="s">
        <v>2613</v>
      </c>
    </row>
    <row r="33" spans="8:28" x14ac:dyDescent="0.25">
      <c r="H33" t="s">
        <v>508</v>
      </c>
      <c r="I33" t="s">
        <v>509</v>
      </c>
      <c r="K33" s="36">
        <v>208</v>
      </c>
      <c r="L33" s="36">
        <v>201</v>
      </c>
      <c r="M33" s="72" t="s">
        <v>2192</v>
      </c>
      <c r="T33" t="s">
        <v>217</v>
      </c>
      <c r="U33" t="s">
        <v>217</v>
      </c>
      <c r="W33" s="82" t="s">
        <v>2590</v>
      </c>
      <c r="X33" s="15" t="s">
        <v>157</v>
      </c>
      <c r="Y33" s="14" t="s">
        <v>152</v>
      </c>
      <c r="Z33" s="14" t="s">
        <v>58</v>
      </c>
      <c r="AA33" s="14"/>
      <c r="AB33" s="77" t="s">
        <v>2603</v>
      </c>
    </row>
    <row r="34" spans="8:28" x14ac:dyDescent="0.25">
      <c r="H34" t="s">
        <v>510</v>
      </c>
      <c r="I34" t="s">
        <v>511</v>
      </c>
      <c r="K34" s="36">
        <v>209</v>
      </c>
      <c r="L34" s="36">
        <v>201</v>
      </c>
      <c r="M34" s="72" t="s">
        <v>2193</v>
      </c>
      <c r="T34" t="s">
        <v>220</v>
      </c>
      <c r="U34" t="s">
        <v>220</v>
      </c>
      <c r="W34" s="83" t="s">
        <v>209</v>
      </c>
      <c r="X34" s="20" t="s">
        <v>209</v>
      </c>
      <c r="Y34" s="16" t="s">
        <v>210</v>
      </c>
      <c r="Z34" s="16" t="s">
        <v>56</v>
      </c>
      <c r="AA34" s="16" t="s">
        <v>298</v>
      </c>
      <c r="AB34" s="78" t="s">
        <v>2614</v>
      </c>
    </row>
    <row r="35" spans="8:28" x14ac:dyDescent="0.25">
      <c r="H35" t="s">
        <v>512</v>
      </c>
      <c r="I35" t="s">
        <v>513</v>
      </c>
      <c r="K35" s="34">
        <v>210</v>
      </c>
      <c r="L35" s="34">
        <v>202</v>
      </c>
      <c r="M35" s="72" t="s">
        <v>957</v>
      </c>
      <c r="T35" t="s">
        <v>222</v>
      </c>
      <c r="U35" t="s">
        <v>222</v>
      </c>
      <c r="W35" s="83" t="s">
        <v>212</v>
      </c>
      <c r="X35" s="20" t="s">
        <v>212</v>
      </c>
      <c r="Y35" s="16" t="s">
        <v>210</v>
      </c>
      <c r="Z35" s="16" t="s">
        <v>75</v>
      </c>
      <c r="AA35" s="16" t="s">
        <v>288</v>
      </c>
      <c r="AB35" s="78" t="s">
        <v>2615</v>
      </c>
    </row>
    <row r="36" spans="8:28" x14ac:dyDescent="0.25">
      <c r="H36" t="s">
        <v>514</v>
      </c>
      <c r="I36" t="s">
        <v>515</v>
      </c>
      <c r="K36" s="34">
        <v>211</v>
      </c>
      <c r="L36" s="34">
        <v>202</v>
      </c>
      <c r="M36" s="72" t="s">
        <v>958</v>
      </c>
      <c r="T36" t="s">
        <v>224</v>
      </c>
      <c r="U36" t="s">
        <v>224</v>
      </c>
      <c r="W36" s="83" t="s">
        <v>214</v>
      </c>
      <c r="X36" s="20" t="s">
        <v>214</v>
      </c>
      <c r="Y36" s="16" t="s">
        <v>210</v>
      </c>
      <c r="Z36" s="16" t="s">
        <v>93</v>
      </c>
      <c r="AA36" s="16"/>
      <c r="AB36" s="78"/>
    </row>
    <row r="37" spans="8:28" x14ac:dyDescent="0.25">
      <c r="H37" t="s">
        <v>516</v>
      </c>
      <c r="I37" t="s">
        <v>517</v>
      </c>
      <c r="K37" s="34">
        <v>212</v>
      </c>
      <c r="L37" s="34">
        <v>201</v>
      </c>
      <c r="M37" s="72" t="s">
        <v>959</v>
      </c>
      <c r="T37" t="s">
        <v>226</v>
      </c>
      <c r="U37" t="s">
        <v>226</v>
      </c>
      <c r="W37" s="83" t="s">
        <v>216</v>
      </c>
      <c r="X37" s="20" t="s">
        <v>214</v>
      </c>
      <c r="Y37" s="16" t="s">
        <v>210</v>
      </c>
      <c r="Z37" s="16" t="s">
        <v>93</v>
      </c>
      <c r="AA37" s="16"/>
      <c r="AB37" s="78"/>
    </row>
    <row r="38" spans="8:28" x14ac:dyDescent="0.25">
      <c r="H38" t="s">
        <v>518</v>
      </c>
      <c r="I38" t="s">
        <v>519</v>
      </c>
      <c r="K38" s="34">
        <v>220</v>
      </c>
      <c r="L38" s="34">
        <v>202</v>
      </c>
      <c r="M38" s="72" t="s">
        <v>960</v>
      </c>
      <c r="T38" t="s">
        <v>228</v>
      </c>
      <c r="U38" t="s">
        <v>228</v>
      </c>
      <c r="W38" s="78" t="s">
        <v>218</v>
      </c>
      <c r="X38" s="16" t="s">
        <v>219</v>
      </c>
      <c r="Y38" s="16" t="s">
        <v>210</v>
      </c>
      <c r="Z38" s="16" t="s">
        <v>113</v>
      </c>
      <c r="AA38" s="16"/>
      <c r="AB38" s="78"/>
    </row>
    <row r="39" spans="8:28" x14ac:dyDescent="0.25">
      <c r="H39" t="s">
        <v>520</v>
      </c>
      <c r="I39" t="s">
        <v>521</v>
      </c>
      <c r="K39" s="34">
        <v>221</v>
      </c>
      <c r="L39" s="34">
        <v>202</v>
      </c>
      <c r="M39" s="72" t="s">
        <v>961</v>
      </c>
      <c r="T39" t="s">
        <v>230</v>
      </c>
      <c r="U39" t="s">
        <v>230</v>
      </c>
      <c r="W39" s="78" t="s">
        <v>221</v>
      </c>
      <c r="X39" s="16" t="s">
        <v>221</v>
      </c>
      <c r="Y39" s="16" t="s">
        <v>210</v>
      </c>
      <c r="Z39" s="16" t="s">
        <v>113</v>
      </c>
      <c r="AA39" s="16"/>
      <c r="AB39" s="78"/>
    </row>
    <row r="40" spans="8:28" x14ac:dyDescent="0.25">
      <c r="H40" t="s">
        <v>522</v>
      </c>
      <c r="I40" t="s">
        <v>523</v>
      </c>
      <c r="K40" s="34">
        <v>222</v>
      </c>
      <c r="L40" s="34">
        <v>201</v>
      </c>
      <c r="M40" s="72" t="s">
        <v>962</v>
      </c>
      <c r="T40" t="s">
        <v>232</v>
      </c>
      <c r="U40" t="s">
        <v>232</v>
      </c>
      <c r="W40" s="79" t="s">
        <v>223</v>
      </c>
      <c r="X40" s="17" t="s">
        <v>223</v>
      </c>
      <c r="Y40" s="17" t="s">
        <v>57</v>
      </c>
      <c r="Z40" s="17" t="s">
        <v>58</v>
      </c>
      <c r="AA40" s="17"/>
      <c r="AB40" s="79"/>
    </row>
    <row r="41" spans="8:28" x14ac:dyDescent="0.25">
      <c r="H41" t="s">
        <v>524</v>
      </c>
      <c r="I41" t="s">
        <v>468</v>
      </c>
      <c r="K41" s="34">
        <v>230</v>
      </c>
      <c r="L41" s="34">
        <v>202</v>
      </c>
      <c r="M41" s="72" t="s">
        <v>963</v>
      </c>
      <c r="T41" t="s">
        <v>234</v>
      </c>
      <c r="U41" t="s">
        <v>234</v>
      </c>
      <c r="W41" s="80" t="s">
        <v>225</v>
      </c>
      <c r="X41" s="3" t="s">
        <v>225</v>
      </c>
      <c r="Y41" s="3"/>
      <c r="Z41" s="3"/>
      <c r="AA41" s="3"/>
      <c r="AB41" s="80"/>
    </row>
    <row r="42" spans="8:28" x14ac:dyDescent="0.25">
      <c r="H42" t="s">
        <v>525</v>
      </c>
      <c r="I42" t="s">
        <v>526</v>
      </c>
      <c r="K42" s="34">
        <v>231</v>
      </c>
      <c r="L42" s="34">
        <v>201</v>
      </c>
      <c r="M42" s="72" t="s">
        <v>964</v>
      </c>
      <c r="T42" t="s">
        <v>236</v>
      </c>
      <c r="U42" t="s">
        <v>236</v>
      </c>
      <c r="W42" s="80" t="s">
        <v>227</v>
      </c>
      <c r="X42" s="3" t="s">
        <v>227</v>
      </c>
      <c r="Y42" s="3"/>
      <c r="Z42" s="3"/>
      <c r="AA42" s="3"/>
      <c r="AB42" s="80"/>
    </row>
    <row r="43" spans="8:28" x14ac:dyDescent="0.25">
      <c r="H43" t="s">
        <v>527</v>
      </c>
      <c r="I43" t="s">
        <v>528</v>
      </c>
      <c r="K43" s="34">
        <v>240</v>
      </c>
      <c r="L43" s="34">
        <v>202</v>
      </c>
      <c r="M43" s="72" t="s">
        <v>965</v>
      </c>
      <c r="W43" s="80" t="s">
        <v>229</v>
      </c>
      <c r="X43" s="3" t="s">
        <v>229</v>
      </c>
      <c r="Y43" s="3"/>
      <c r="Z43" s="3"/>
      <c r="AA43" s="3"/>
      <c r="AB43" s="80"/>
    </row>
    <row r="44" spans="8:28" x14ac:dyDescent="0.25">
      <c r="H44" t="s">
        <v>529</v>
      </c>
      <c r="I44" t="s">
        <v>530</v>
      </c>
      <c r="K44" s="34">
        <v>241</v>
      </c>
      <c r="L44" s="34">
        <v>201</v>
      </c>
      <c r="M44" s="72" t="s">
        <v>966</v>
      </c>
      <c r="W44" s="80" t="s">
        <v>231</v>
      </c>
      <c r="X44" s="3" t="s">
        <v>231</v>
      </c>
      <c r="Y44" s="3"/>
      <c r="Z44" s="3"/>
      <c r="AA44" s="3"/>
      <c r="AB44" s="80"/>
    </row>
    <row r="45" spans="8:28" x14ac:dyDescent="0.25">
      <c r="H45" t="s">
        <v>531</v>
      </c>
      <c r="I45" t="s">
        <v>532</v>
      </c>
      <c r="K45" s="35">
        <v>301</v>
      </c>
      <c r="L45" s="35">
        <v>301</v>
      </c>
      <c r="M45" s="73" t="s">
        <v>967</v>
      </c>
      <c r="W45" s="80" t="s">
        <v>233</v>
      </c>
      <c r="X45" s="3" t="s">
        <v>233</v>
      </c>
      <c r="Y45" s="3"/>
      <c r="Z45" s="3"/>
      <c r="AA45" s="3"/>
      <c r="AB45" s="80"/>
    </row>
    <row r="46" spans="8:28" x14ac:dyDescent="0.25">
      <c r="H46" t="s">
        <v>533</v>
      </c>
      <c r="I46" t="s">
        <v>534</v>
      </c>
      <c r="K46" s="35">
        <v>302</v>
      </c>
      <c r="L46" s="35">
        <v>302</v>
      </c>
      <c r="M46" s="73" t="s">
        <v>968</v>
      </c>
      <c r="W46" s="80" t="s">
        <v>235</v>
      </c>
      <c r="X46" s="3" t="s">
        <v>235</v>
      </c>
      <c r="Y46" s="3"/>
      <c r="Z46" s="3"/>
      <c r="AA46" s="3"/>
      <c r="AB46" s="80"/>
    </row>
    <row r="47" spans="8:28" x14ac:dyDescent="0.25">
      <c r="H47" t="s">
        <v>535</v>
      </c>
      <c r="I47" t="s">
        <v>536</v>
      </c>
      <c r="K47" s="35">
        <v>303</v>
      </c>
      <c r="L47" s="35">
        <v>303</v>
      </c>
      <c r="M47" s="73" t="s">
        <v>969</v>
      </c>
      <c r="W47" s="80" t="s">
        <v>237</v>
      </c>
      <c r="X47" s="3" t="s">
        <v>237</v>
      </c>
      <c r="Y47" s="3"/>
      <c r="Z47" s="3"/>
      <c r="AA47" s="3"/>
      <c r="AB47" s="80"/>
    </row>
    <row r="48" spans="8:28" x14ac:dyDescent="0.25">
      <c r="H48" t="s">
        <v>537</v>
      </c>
      <c r="I48" t="s">
        <v>538</v>
      </c>
      <c r="K48" s="35">
        <v>304</v>
      </c>
      <c r="L48" s="35">
        <v>304</v>
      </c>
      <c r="M48" s="73" t="s">
        <v>970</v>
      </c>
      <c r="W48" s="80" t="s">
        <v>238</v>
      </c>
      <c r="X48" s="3" t="s">
        <v>238</v>
      </c>
      <c r="Y48" s="3"/>
      <c r="Z48" s="3"/>
      <c r="AA48" s="3"/>
      <c r="AB48" s="80"/>
    </row>
    <row r="49" spans="8:28" x14ac:dyDescent="0.25">
      <c r="H49" t="s">
        <v>539</v>
      </c>
      <c r="I49" t="s">
        <v>540</v>
      </c>
      <c r="K49" s="35">
        <v>305</v>
      </c>
      <c r="L49" s="35">
        <v>303</v>
      </c>
      <c r="M49" s="73" t="s">
        <v>971</v>
      </c>
      <c r="W49" s="80" t="s">
        <v>239</v>
      </c>
      <c r="X49" s="3" t="s">
        <v>239</v>
      </c>
      <c r="Y49" s="3"/>
      <c r="Z49" s="3"/>
      <c r="AA49" s="3"/>
      <c r="AB49" s="80"/>
    </row>
    <row r="50" spans="8:28" x14ac:dyDescent="0.25">
      <c r="H50" t="s">
        <v>541</v>
      </c>
      <c r="I50" t="s">
        <v>542</v>
      </c>
      <c r="K50" s="37">
        <v>306</v>
      </c>
      <c r="L50" s="37">
        <v>306</v>
      </c>
      <c r="M50" s="73" t="s">
        <v>972</v>
      </c>
      <c r="W50" s="80"/>
      <c r="X50" s="3"/>
      <c r="Y50" s="3"/>
      <c r="Z50" s="3"/>
      <c r="AA50" s="3"/>
      <c r="AB50" s="80"/>
    </row>
    <row r="51" spans="8:28" x14ac:dyDescent="0.25">
      <c r="H51" t="s">
        <v>543</v>
      </c>
      <c r="I51" t="s">
        <v>544</v>
      </c>
      <c r="K51" s="37">
        <v>307</v>
      </c>
      <c r="L51" s="37">
        <v>304</v>
      </c>
      <c r="M51" s="73" t="s">
        <v>973</v>
      </c>
    </row>
    <row r="52" spans="8:28" x14ac:dyDescent="0.25">
      <c r="H52" t="s">
        <v>545</v>
      </c>
      <c r="I52" t="s">
        <v>546</v>
      </c>
      <c r="K52" s="37">
        <v>401</v>
      </c>
      <c r="L52" s="37">
        <v>401</v>
      </c>
      <c r="M52" t="s">
        <v>974</v>
      </c>
    </row>
    <row r="53" spans="8:28" x14ac:dyDescent="0.25">
      <c r="H53" t="s">
        <v>547</v>
      </c>
      <c r="I53" t="s">
        <v>548</v>
      </c>
    </row>
    <row r="54" spans="8:28" x14ac:dyDescent="0.25">
      <c r="H54" t="s">
        <v>549</v>
      </c>
      <c r="I54" t="s">
        <v>550</v>
      </c>
    </row>
    <row r="55" spans="8:28" x14ac:dyDescent="0.25">
      <c r="H55" t="s">
        <v>551</v>
      </c>
      <c r="I55" t="s">
        <v>552</v>
      </c>
    </row>
    <row r="56" spans="8:28" x14ac:dyDescent="0.25">
      <c r="H56" t="s">
        <v>553</v>
      </c>
      <c r="I56" t="s">
        <v>554</v>
      </c>
    </row>
    <row r="57" spans="8:28" x14ac:dyDescent="0.25">
      <c r="H57" t="s">
        <v>555</v>
      </c>
      <c r="I57" t="s">
        <v>556</v>
      </c>
    </row>
    <row r="58" spans="8:28" x14ac:dyDescent="0.25">
      <c r="H58" t="s">
        <v>557</v>
      </c>
      <c r="I58" t="s">
        <v>558</v>
      </c>
    </row>
    <row r="59" spans="8:28" x14ac:dyDescent="0.25">
      <c r="H59" t="s">
        <v>132</v>
      </c>
      <c r="I59" t="s">
        <v>428</v>
      </c>
    </row>
    <row r="60" spans="8:28" x14ac:dyDescent="0.25">
      <c r="H60" t="s">
        <v>559</v>
      </c>
      <c r="I60" t="s">
        <v>560</v>
      </c>
    </row>
    <row r="61" spans="8:28" x14ac:dyDescent="0.25">
      <c r="H61" t="s">
        <v>561</v>
      </c>
      <c r="I61" t="s">
        <v>562</v>
      </c>
    </row>
    <row r="62" spans="8:28" x14ac:dyDescent="0.25">
      <c r="H62" t="s">
        <v>563</v>
      </c>
      <c r="I62" t="s">
        <v>564</v>
      </c>
    </row>
    <row r="63" spans="8:28" x14ac:dyDescent="0.25">
      <c r="H63" t="s">
        <v>565</v>
      </c>
      <c r="I63" t="s">
        <v>566</v>
      </c>
    </row>
    <row r="64" spans="8:28" x14ac:dyDescent="0.25">
      <c r="H64" t="s">
        <v>567</v>
      </c>
      <c r="I64" t="s">
        <v>568</v>
      </c>
    </row>
    <row r="65" spans="8:9" x14ac:dyDescent="0.25">
      <c r="H65" t="s">
        <v>569</v>
      </c>
      <c r="I65" t="s">
        <v>570</v>
      </c>
    </row>
    <row r="66" spans="8:9" x14ac:dyDescent="0.25">
      <c r="H66" t="s">
        <v>571</v>
      </c>
      <c r="I66" t="s">
        <v>572</v>
      </c>
    </row>
    <row r="67" spans="8:9" x14ac:dyDescent="0.25">
      <c r="H67" t="s">
        <v>573</v>
      </c>
      <c r="I67" t="s">
        <v>574</v>
      </c>
    </row>
    <row r="68" spans="8:9" x14ac:dyDescent="0.25">
      <c r="H68" t="s">
        <v>575</v>
      </c>
      <c r="I68" t="s">
        <v>576</v>
      </c>
    </row>
    <row r="69" spans="8:9" x14ac:dyDescent="0.25">
      <c r="H69" t="s">
        <v>577</v>
      </c>
      <c r="I69" t="s">
        <v>578</v>
      </c>
    </row>
    <row r="70" spans="8:9" x14ac:dyDescent="0.25">
      <c r="H70" t="s">
        <v>579</v>
      </c>
      <c r="I70" t="s">
        <v>580</v>
      </c>
    </row>
    <row r="71" spans="8:9" x14ac:dyDescent="0.25">
      <c r="H71" t="s">
        <v>581</v>
      </c>
      <c r="I71" t="s">
        <v>582</v>
      </c>
    </row>
    <row r="72" spans="8:9" x14ac:dyDescent="0.25">
      <c r="H72" t="s">
        <v>583</v>
      </c>
      <c r="I72" t="s">
        <v>584</v>
      </c>
    </row>
    <row r="73" spans="8:9" x14ac:dyDescent="0.25">
      <c r="H73" t="s">
        <v>585</v>
      </c>
      <c r="I73" t="s">
        <v>586</v>
      </c>
    </row>
    <row r="74" spans="8:9" x14ac:dyDescent="0.25">
      <c r="H74" t="s">
        <v>587</v>
      </c>
      <c r="I74" t="s">
        <v>588</v>
      </c>
    </row>
    <row r="75" spans="8:9" x14ac:dyDescent="0.25">
      <c r="H75" t="s">
        <v>589</v>
      </c>
      <c r="I75" t="s">
        <v>590</v>
      </c>
    </row>
    <row r="76" spans="8:9" x14ac:dyDescent="0.25">
      <c r="H76" t="s">
        <v>591</v>
      </c>
      <c r="I76" t="s">
        <v>592</v>
      </c>
    </row>
    <row r="77" spans="8:9" x14ac:dyDescent="0.25">
      <c r="H77" t="s">
        <v>593</v>
      </c>
      <c r="I77" t="s">
        <v>594</v>
      </c>
    </row>
    <row r="78" spans="8:9" x14ac:dyDescent="0.25">
      <c r="H78" t="s">
        <v>595</v>
      </c>
      <c r="I78" t="s">
        <v>596</v>
      </c>
    </row>
    <row r="79" spans="8:9" x14ac:dyDescent="0.25">
      <c r="H79" t="s">
        <v>597</v>
      </c>
      <c r="I79" t="s">
        <v>598</v>
      </c>
    </row>
    <row r="80" spans="8:9" x14ac:dyDescent="0.25">
      <c r="H80" t="s">
        <v>599</v>
      </c>
      <c r="I80" t="s">
        <v>600</v>
      </c>
    </row>
    <row r="81" spans="8:9" x14ac:dyDescent="0.25">
      <c r="H81" t="s">
        <v>601</v>
      </c>
      <c r="I81" t="s">
        <v>602</v>
      </c>
    </row>
    <row r="82" spans="8:9" x14ac:dyDescent="0.25">
      <c r="H82" t="s">
        <v>603</v>
      </c>
      <c r="I82" t="s">
        <v>604</v>
      </c>
    </row>
    <row r="83" spans="8:9" x14ac:dyDescent="0.25">
      <c r="H83" t="s">
        <v>605</v>
      </c>
      <c r="I83" t="s">
        <v>606</v>
      </c>
    </row>
    <row r="84" spans="8:9" x14ac:dyDescent="0.25">
      <c r="H84" t="s">
        <v>607</v>
      </c>
      <c r="I84" t="s">
        <v>608</v>
      </c>
    </row>
    <row r="85" spans="8:9" x14ac:dyDescent="0.25">
      <c r="H85" t="s">
        <v>609</v>
      </c>
      <c r="I85" t="s">
        <v>610</v>
      </c>
    </row>
    <row r="86" spans="8:9" x14ac:dyDescent="0.25">
      <c r="H86" t="s">
        <v>611</v>
      </c>
      <c r="I86" t="s">
        <v>612</v>
      </c>
    </row>
    <row r="87" spans="8:9" x14ac:dyDescent="0.25">
      <c r="H87" t="s">
        <v>613</v>
      </c>
      <c r="I87" t="s">
        <v>614</v>
      </c>
    </row>
    <row r="88" spans="8:9" x14ac:dyDescent="0.25">
      <c r="H88" t="s">
        <v>615</v>
      </c>
      <c r="I88" t="s">
        <v>437</v>
      </c>
    </row>
    <row r="89" spans="8:9" x14ac:dyDescent="0.25">
      <c r="H89" t="s">
        <v>616</v>
      </c>
      <c r="I89" t="s">
        <v>617</v>
      </c>
    </row>
    <row r="90" spans="8:9" x14ac:dyDescent="0.25">
      <c r="H90" t="s">
        <v>618</v>
      </c>
      <c r="I90" t="s">
        <v>619</v>
      </c>
    </row>
    <row r="91" spans="8:9" x14ac:dyDescent="0.25">
      <c r="H91" t="s">
        <v>620</v>
      </c>
      <c r="I91" t="s">
        <v>621</v>
      </c>
    </row>
    <row r="92" spans="8:9" x14ac:dyDescent="0.25">
      <c r="H92" t="s">
        <v>622</v>
      </c>
      <c r="I92" t="s">
        <v>623</v>
      </c>
    </row>
    <row r="93" spans="8:9" x14ac:dyDescent="0.25">
      <c r="H93" t="s">
        <v>624</v>
      </c>
      <c r="I93" t="s">
        <v>625</v>
      </c>
    </row>
    <row r="94" spans="8:9" x14ac:dyDescent="0.25">
      <c r="H94" t="s">
        <v>626</v>
      </c>
      <c r="I94" t="s">
        <v>627</v>
      </c>
    </row>
    <row r="95" spans="8:9" x14ac:dyDescent="0.25">
      <c r="H95" t="s">
        <v>71</v>
      </c>
      <c r="I95" t="s">
        <v>432</v>
      </c>
    </row>
    <row r="96" spans="8:9" x14ac:dyDescent="0.25">
      <c r="H96" t="s">
        <v>628</v>
      </c>
      <c r="I96" t="s">
        <v>629</v>
      </c>
    </row>
    <row r="97" spans="8:9" x14ac:dyDescent="0.25">
      <c r="H97" t="s">
        <v>630</v>
      </c>
      <c r="I97" t="s">
        <v>631</v>
      </c>
    </row>
    <row r="98" spans="8:9" x14ac:dyDescent="0.25">
      <c r="H98" t="s">
        <v>632</v>
      </c>
      <c r="I98" t="s">
        <v>633</v>
      </c>
    </row>
    <row r="99" spans="8:9" x14ac:dyDescent="0.25">
      <c r="H99" t="s">
        <v>634</v>
      </c>
      <c r="I99" t="s">
        <v>635</v>
      </c>
    </row>
    <row r="100" spans="8:9" x14ac:dyDescent="0.25">
      <c r="H100" t="s">
        <v>636</v>
      </c>
      <c r="I100" t="s">
        <v>637</v>
      </c>
    </row>
    <row r="101" spans="8:9" x14ac:dyDescent="0.25">
      <c r="H101" t="s">
        <v>638</v>
      </c>
      <c r="I101" t="s">
        <v>639</v>
      </c>
    </row>
    <row r="102" spans="8:9" x14ac:dyDescent="0.25">
      <c r="H102" t="s">
        <v>640</v>
      </c>
      <c r="I102" t="s">
        <v>641</v>
      </c>
    </row>
    <row r="103" spans="8:9" x14ac:dyDescent="0.25">
      <c r="H103" t="s">
        <v>642</v>
      </c>
      <c r="I103" t="s">
        <v>643</v>
      </c>
    </row>
    <row r="104" spans="8:9" x14ac:dyDescent="0.25">
      <c r="H104" t="s">
        <v>644</v>
      </c>
      <c r="I104" t="s">
        <v>645</v>
      </c>
    </row>
    <row r="105" spans="8:9" x14ac:dyDescent="0.25">
      <c r="H105" t="s">
        <v>646</v>
      </c>
      <c r="I105" t="s">
        <v>647</v>
      </c>
    </row>
    <row r="106" spans="8:9" x14ac:dyDescent="0.25">
      <c r="H106" t="s">
        <v>648</v>
      </c>
      <c r="I106" t="s">
        <v>649</v>
      </c>
    </row>
    <row r="107" spans="8:9" x14ac:dyDescent="0.25">
      <c r="H107" t="s">
        <v>650</v>
      </c>
      <c r="I107" t="s">
        <v>651</v>
      </c>
    </row>
    <row r="108" spans="8:9" x14ac:dyDescent="0.25">
      <c r="H108" t="s">
        <v>652</v>
      </c>
      <c r="I108" t="s">
        <v>653</v>
      </c>
    </row>
    <row r="109" spans="8:9" x14ac:dyDescent="0.25">
      <c r="H109" t="s">
        <v>654</v>
      </c>
      <c r="I109" t="s">
        <v>655</v>
      </c>
    </row>
    <row r="110" spans="8:9" x14ac:dyDescent="0.25">
      <c r="H110" t="s">
        <v>656</v>
      </c>
      <c r="I110" t="s">
        <v>657</v>
      </c>
    </row>
    <row r="111" spans="8:9" x14ac:dyDescent="0.25">
      <c r="H111" t="s">
        <v>658</v>
      </c>
      <c r="I111" t="s">
        <v>659</v>
      </c>
    </row>
    <row r="112" spans="8:9" x14ac:dyDescent="0.25">
      <c r="H112" t="s">
        <v>660</v>
      </c>
      <c r="I112" t="s">
        <v>661</v>
      </c>
    </row>
    <row r="113" spans="8:9" x14ac:dyDescent="0.25">
      <c r="H113" t="s">
        <v>662</v>
      </c>
      <c r="I113" t="s">
        <v>467</v>
      </c>
    </row>
    <row r="114" spans="8:9" x14ac:dyDescent="0.25">
      <c r="H114" t="s">
        <v>109</v>
      </c>
      <c r="I114" t="s">
        <v>430</v>
      </c>
    </row>
    <row r="115" spans="8:9" x14ac:dyDescent="0.25">
      <c r="H115" t="s">
        <v>663</v>
      </c>
      <c r="I115" t="s">
        <v>664</v>
      </c>
    </row>
    <row r="116" spans="8:9" x14ac:dyDescent="0.25">
      <c r="H116" t="s">
        <v>665</v>
      </c>
      <c r="I116" t="s">
        <v>666</v>
      </c>
    </row>
    <row r="117" spans="8:9" x14ac:dyDescent="0.25">
      <c r="H117" t="s">
        <v>667</v>
      </c>
      <c r="I117" t="s">
        <v>668</v>
      </c>
    </row>
    <row r="118" spans="8:9" x14ac:dyDescent="0.25">
      <c r="H118" t="s">
        <v>669</v>
      </c>
      <c r="I118" t="s">
        <v>670</v>
      </c>
    </row>
    <row r="119" spans="8:9" x14ac:dyDescent="0.25">
      <c r="H119" t="s">
        <v>671</v>
      </c>
      <c r="I119" t="s">
        <v>672</v>
      </c>
    </row>
    <row r="120" spans="8:9" x14ac:dyDescent="0.25">
      <c r="H120" t="s">
        <v>673</v>
      </c>
      <c r="I120" t="s">
        <v>345</v>
      </c>
    </row>
    <row r="121" spans="8:9" x14ac:dyDescent="0.25">
      <c r="H121" t="s">
        <v>674</v>
      </c>
      <c r="I121" t="s">
        <v>675</v>
      </c>
    </row>
    <row r="122" spans="8:9" x14ac:dyDescent="0.25">
      <c r="H122" t="s">
        <v>89</v>
      </c>
      <c r="I122" t="s">
        <v>431</v>
      </c>
    </row>
    <row r="123" spans="8:9" x14ac:dyDescent="0.25">
      <c r="H123" t="s">
        <v>676</v>
      </c>
      <c r="I123" t="s">
        <v>677</v>
      </c>
    </row>
    <row r="124" spans="8:9" x14ac:dyDescent="0.25">
      <c r="H124" t="s">
        <v>678</v>
      </c>
      <c r="I124" t="s">
        <v>679</v>
      </c>
    </row>
    <row r="125" spans="8:9" x14ac:dyDescent="0.25">
      <c r="H125" t="s">
        <v>680</v>
      </c>
      <c r="I125" t="s">
        <v>681</v>
      </c>
    </row>
    <row r="126" spans="8:9" x14ac:dyDescent="0.25">
      <c r="H126" t="s">
        <v>682</v>
      </c>
      <c r="I126" t="s">
        <v>683</v>
      </c>
    </row>
    <row r="127" spans="8:9" x14ac:dyDescent="0.25">
      <c r="H127" t="s">
        <v>684</v>
      </c>
      <c r="I127" t="s">
        <v>685</v>
      </c>
    </row>
    <row r="128" spans="8:9" x14ac:dyDescent="0.25">
      <c r="H128" t="s">
        <v>686</v>
      </c>
      <c r="I128" t="s">
        <v>427</v>
      </c>
    </row>
    <row r="129" spans="8:9" x14ac:dyDescent="0.25">
      <c r="H129" t="s">
        <v>687</v>
      </c>
      <c r="I129" t="s">
        <v>688</v>
      </c>
    </row>
    <row r="130" spans="8:9" x14ac:dyDescent="0.25">
      <c r="H130" t="s">
        <v>689</v>
      </c>
      <c r="I130" t="s">
        <v>690</v>
      </c>
    </row>
    <row r="131" spans="8:9" x14ac:dyDescent="0.25">
      <c r="H131" t="s">
        <v>691</v>
      </c>
      <c r="I131" t="s">
        <v>692</v>
      </c>
    </row>
    <row r="132" spans="8:9" x14ac:dyDescent="0.25">
      <c r="H132" t="s">
        <v>693</v>
      </c>
      <c r="I132" t="s">
        <v>694</v>
      </c>
    </row>
    <row r="133" spans="8:9" x14ac:dyDescent="0.25">
      <c r="H133" t="s">
        <v>695</v>
      </c>
      <c r="I133" t="s">
        <v>696</v>
      </c>
    </row>
    <row r="134" spans="8:9" x14ac:dyDescent="0.25">
      <c r="H134" t="s">
        <v>697</v>
      </c>
      <c r="I134" t="s">
        <v>698</v>
      </c>
    </row>
    <row r="135" spans="8:9" x14ac:dyDescent="0.25">
      <c r="H135" t="s">
        <v>699</v>
      </c>
      <c r="I135" t="s">
        <v>700</v>
      </c>
    </row>
    <row r="136" spans="8:9" x14ac:dyDescent="0.25">
      <c r="H136" t="s">
        <v>701</v>
      </c>
      <c r="I136" t="s">
        <v>702</v>
      </c>
    </row>
    <row r="137" spans="8:9" x14ac:dyDescent="0.25">
      <c r="H137" t="s">
        <v>703</v>
      </c>
      <c r="I137" t="s">
        <v>704</v>
      </c>
    </row>
    <row r="138" spans="8:9" x14ac:dyDescent="0.25">
      <c r="H138" t="s">
        <v>705</v>
      </c>
      <c r="I138" t="s">
        <v>706</v>
      </c>
    </row>
    <row r="139" spans="8:9" x14ac:dyDescent="0.25">
      <c r="H139" t="s">
        <v>707</v>
      </c>
      <c r="I139" t="s">
        <v>708</v>
      </c>
    </row>
    <row r="140" spans="8:9" x14ac:dyDescent="0.25">
      <c r="H140" t="s">
        <v>709</v>
      </c>
      <c r="I140" t="s">
        <v>710</v>
      </c>
    </row>
    <row r="141" spans="8:9" x14ac:dyDescent="0.25">
      <c r="H141" t="s">
        <v>711</v>
      </c>
      <c r="I141" t="s">
        <v>712</v>
      </c>
    </row>
    <row r="142" spans="8:9" x14ac:dyDescent="0.25">
      <c r="H142" t="s">
        <v>713</v>
      </c>
      <c r="I142" t="s">
        <v>714</v>
      </c>
    </row>
    <row r="143" spans="8:9" x14ac:dyDescent="0.25">
      <c r="H143" t="s">
        <v>715</v>
      </c>
      <c r="I143" t="s">
        <v>716</v>
      </c>
    </row>
    <row r="144" spans="8:9" x14ac:dyDescent="0.25">
      <c r="H144" t="s">
        <v>717</v>
      </c>
      <c r="I144" t="s">
        <v>718</v>
      </c>
    </row>
    <row r="145" spans="8:9" x14ac:dyDescent="0.25">
      <c r="H145" t="s">
        <v>719</v>
      </c>
      <c r="I145" t="s">
        <v>720</v>
      </c>
    </row>
    <row r="146" spans="8:9" x14ac:dyDescent="0.25">
      <c r="H146" t="s">
        <v>721</v>
      </c>
      <c r="I146" t="s">
        <v>722</v>
      </c>
    </row>
    <row r="147" spans="8:9" x14ac:dyDescent="0.25">
      <c r="H147" t="s">
        <v>723</v>
      </c>
      <c r="I147" t="s">
        <v>724</v>
      </c>
    </row>
    <row r="148" spans="8:9" x14ac:dyDescent="0.25">
      <c r="H148" t="s">
        <v>725</v>
      </c>
      <c r="I148" t="s">
        <v>726</v>
      </c>
    </row>
    <row r="149" spans="8:9" x14ac:dyDescent="0.25">
      <c r="H149" t="s">
        <v>727</v>
      </c>
      <c r="I149" t="s">
        <v>728</v>
      </c>
    </row>
    <row r="150" spans="8:9" x14ac:dyDescent="0.25">
      <c r="H150" t="s">
        <v>729</v>
      </c>
      <c r="I150" t="s">
        <v>730</v>
      </c>
    </row>
    <row r="151" spans="8:9" x14ac:dyDescent="0.25">
      <c r="H151" t="s">
        <v>731</v>
      </c>
      <c r="I151" t="s">
        <v>732</v>
      </c>
    </row>
    <row r="152" spans="8:9" x14ac:dyDescent="0.25">
      <c r="H152" t="s">
        <v>733</v>
      </c>
      <c r="I152" t="s">
        <v>734</v>
      </c>
    </row>
    <row r="153" spans="8:9" x14ac:dyDescent="0.25">
      <c r="H153" t="s">
        <v>735</v>
      </c>
      <c r="I153" t="s">
        <v>736</v>
      </c>
    </row>
    <row r="154" spans="8:9" x14ac:dyDescent="0.25">
      <c r="H154" t="s">
        <v>737</v>
      </c>
      <c r="I154" t="s">
        <v>738</v>
      </c>
    </row>
    <row r="155" spans="8:9" x14ac:dyDescent="0.25">
      <c r="H155" t="s">
        <v>739</v>
      </c>
      <c r="I155" t="s">
        <v>740</v>
      </c>
    </row>
    <row r="156" spans="8:9" x14ac:dyDescent="0.25">
      <c r="H156" t="s">
        <v>741</v>
      </c>
      <c r="I156" t="s">
        <v>742</v>
      </c>
    </row>
    <row r="157" spans="8:9" x14ac:dyDescent="0.25">
      <c r="H157" t="s">
        <v>743</v>
      </c>
      <c r="I157" t="s">
        <v>744</v>
      </c>
    </row>
    <row r="158" spans="8:9" x14ac:dyDescent="0.25">
      <c r="H158" t="s">
        <v>745</v>
      </c>
      <c r="I158" t="s">
        <v>746</v>
      </c>
    </row>
    <row r="159" spans="8:9" x14ac:dyDescent="0.25">
      <c r="H159" t="s">
        <v>747</v>
      </c>
      <c r="I159" t="s">
        <v>748</v>
      </c>
    </row>
    <row r="160" spans="8:9" x14ac:dyDescent="0.25">
      <c r="H160" t="s">
        <v>749</v>
      </c>
      <c r="I160" t="s">
        <v>750</v>
      </c>
    </row>
    <row r="161" spans="8:9" x14ac:dyDescent="0.25">
      <c r="H161" t="s">
        <v>751</v>
      </c>
      <c r="I161" t="s">
        <v>752</v>
      </c>
    </row>
    <row r="162" spans="8:9" x14ac:dyDescent="0.25">
      <c r="H162" t="s">
        <v>753</v>
      </c>
      <c r="I162" t="s">
        <v>754</v>
      </c>
    </row>
    <row r="163" spans="8:9" x14ac:dyDescent="0.25">
      <c r="H163" t="s">
        <v>755</v>
      </c>
      <c r="I163" t="s">
        <v>756</v>
      </c>
    </row>
    <row r="164" spans="8:9" x14ac:dyDescent="0.25">
      <c r="H164" t="s">
        <v>757</v>
      </c>
      <c r="I164" t="s">
        <v>758</v>
      </c>
    </row>
    <row r="165" spans="8:9" x14ac:dyDescent="0.25">
      <c r="H165" t="s">
        <v>759</v>
      </c>
      <c r="I165" t="s">
        <v>760</v>
      </c>
    </row>
    <row r="166" spans="8:9" x14ac:dyDescent="0.25">
      <c r="H166" t="s">
        <v>761</v>
      </c>
      <c r="I166" t="s">
        <v>762</v>
      </c>
    </row>
    <row r="167" spans="8:9" x14ac:dyDescent="0.25">
      <c r="H167" t="s">
        <v>763</v>
      </c>
      <c r="I167" t="s">
        <v>764</v>
      </c>
    </row>
    <row r="168" spans="8:9" x14ac:dyDescent="0.25">
      <c r="H168" t="s">
        <v>765</v>
      </c>
      <c r="I168" t="s">
        <v>766</v>
      </c>
    </row>
    <row r="169" spans="8:9" x14ac:dyDescent="0.25">
      <c r="H169" t="s">
        <v>767</v>
      </c>
      <c r="I169" t="s">
        <v>768</v>
      </c>
    </row>
    <row r="170" spans="8:9" x14ac:dyDescent="0.25">
      <c r="H170" t="s">
        <v>769</v>
      </c>
      <c r="I170" t="s">
        <v>770</v>
      </c>
    </row>
    <row r="171" spans="8:9" x14ac:dyDescent="0.25">
      <c r="H171" t="s">
        <v>771</v>
      </c>
      <c r="I171" t="s">
        <v>772</v>
      </c>
    </row>
    <row r="172" spans="8:9" x14ac:dyDescent="0.25">
      <c r="H172" t="s">
        <v>773</v>
      </c>
      <c r="I172" t="s">
        <v>774</v>
      </c>
    </row>
    <row r="173" spans="8:9" x14ac:dyDescent="0.25">
      <c r="H173" t="s">
        <v>775</v>
      </c>
      <c r="I173" t="s">
        <v>776</v>
      </c>
    </row>
    <row r="174" spans="8:9" x14ac:dyDescent="0.25">
      <c r="H174" t="s">
        <v>777</v>
      </c>
      <c r="I174" t="s">
        <v>778</v>
      </c>
    </row>
    <row r="175" spans="8:9" x14ac:dyDescent="0.25">
      <c r="H175" t="s">
        <v>779</v>
      </c>
      <c r="I175" t="s">
        <v>780</v>
      </c>
    </row>
    <row r="176" spans="8:9" x14ac:dyDescent="0.25">
      <c r="H176" t="s">
        <v>781</v>
      </c>
      <c r="I176" t="s">
        <v>782</v>
      </c>
    </row>
    <row r="177" spans="8:9" x14ac:dyDescent="0.25">
      <c r="H177" t="s">
        <v>783</v>
      </c>
      <c r="I177" t="s">
        <v>784</v>
      </c>
    </row>
    <row r="178" spans="8:9" x14ac:dyDescent="0.25">
      <c r="H178" t="s">
        <v>785</v>
      </c>
      <c r="I178" t="s">
        <v>786</v>
      </c>
    </row>
    <row r="179" spans="8:9" x14ac:dyDescent="0.25">
      <c r="H179" t="s">
        <v>787</v>
      </c>
      <c r="I179" t="s">
        <v>788</v>
      </c>
    </row>
    <row r="180" spans="8:9" x14ac:dyDescent="0.25">
      <c r="H180" t="s">
        <v>789</v>
      </c>
      <c r="I180" t="s">
        <v>790</v>
      </c>
    </row>
    <row r="181" spans="8:9" x14ac:dyDescent="0.25">
      <c r="H181" t="s">
        <v>791</v>
      </c>
      <c r="I181" t="s">
        <v>792</v>
      </c>
    </row>
    <row r="182" spans="8:9" x14ac:dyDescent="0.25">
      <c r="H182" t="s">
        <v>793</v>
      </c>
      <c r="I182" t="s">
        <v>794</v>
      </c>
    </row>
    <row r="183" spans="8:9" x14ac:dyDescent="0.25">
      <c r="H183" t="s">
        <v>795</v>
      </c>
      <c r="I183" t="s">
        <v>796</v>
      </c>
    </row>
    <row r="184" spans="8:9" x14ac:dyDescent="0.25">
      <c r="H184" t="s">
        <v>797</v>
      </c>
      <c r="I184" t="s">
        <v>798</v>
      </c>
    </row>
    <row r="185" spans="8:9" x14ac:dyDescent="0.25">
      <c r="H185" t="s">
        <v>799</v>
      </c>
      <c r="I185" t="s">
        <v>800</v>
      </c>
    </row>
    <row r="186" spans="8:9" x14ac:dyDescent="0.25">
      <c r="H186" t="s">
        <v>801</v>
      </c>
      <c r="I186" t="s">
        <v>802</v>
      </c>
    </row>
    <row r="187" spans="8:9" x14ac:dyDescent="0.25">
      <c r="H187" t="s">
        <v>803</v>
      </c>
      <c r="I187" t="s">
        <v>804</v>
      </c>
    </row>
    <row r="188" spans="8:9" x14ac:dyDescent="0.25">
      <c r="H188" t="s">
        <v>805</v>
      </c>
      <c r="I188" t="s">
        <v>806</v>
      </c>
    </row>
    <row r="189" spans="8:9" x14ac:dyDescent="0.25">
      <c r="H189" t="s">
        <v>807</v>
      </c>
      <c r="I189" t="s">
        <v>808</v>
      </c>
    </row>
    <row r="190" spans="8:9" x14ac:dyDescent="0.25">
      <c r="H190" t="s">
        <v>809</v>
      </c>
      <c r="I190" t="s">
        <v>810</v>
      </c>
    </row>
    <row r="191" spans="8:9" x14ac:dyDescent="0.25">
      <c r="H191" t="s">
        <v>811</v>
      </c>
      <c r="I191" t="s">
        <v>812</v>
      </c>
    </row>
    <row r="192" spans="8:9" x14ac:dyDescent="0.25">
      <c r="H192" t="s">
        <v>813</v>
      </c>
      <c r="I192" t="s">
        <v>814</v>
      </c>
    </row>
    <row r="193" spans="8:9" x14ac:dyDescent="0.25">
      <c r="H193" t="s">
        <v>815</v>
      </c>
      <c r="I193" t="s">
        <v>816</v>
      </c>
    </row>
    <row r="194" spans="8:9" x14ac:dyDescent="0.25">
      <c r="H194" t="s">
        <v>817</v>
      </c>
      <c r="I194" t="s">
        <v>818</v>
      </c>
    </row>
    <row r="195" spans="8:9" x14ac:dyDescent="0.25">
      <c r="H195" t="s">
        <v>819</v>
      </c>
      <c r="I195" t="s">
        <v>820</v>
      </c>
    </row>
    <row r="196" spans="8:9" x14ac:dyDescent="0.25">
      <c r="H196" t="s">
        <v>821</v>
      </c>
      <c r="I196" t="s">
        <v>822</v>
      </c>
    </row>
    <row r="197" spans="8:9" x14ac:dyDescent="0.25">
      <c r="H197" t="s">
        <v>823</v>
      </c>
      <c r="I197" t="s">
        <v>824</v>
      </c>
    </row>
    <row r="198" spans="8:9" x14ac:dyDescent="0.25">
      <c r="H198" t="s">
        <v>825</v>
      </c>
      <c r="I198" t="s">
        <v>826</v>
      </c>
    </row>
    <row r="199" spans="8:9" x14ac:dyDescent="0.25">
      <c r="H199" t="s">
        <v>827</v>
      </c>
      <c r="I199" t="s">
        <v>828</v>
      </c>
    </row>
    <row r="200" spans="8:9" x14ac:dyDescent="0.25">
      <c r="H200" t="s">
        <v>829</v>
      </c>
      <c r="I200" t="s">
        <v>830</v>
      </c>
    </row>
    <row r="201" spans="8:9" x14ac:dyDescent="0.25">
      <c r="H201" t="s">
        <v>831</v>
      </c>
      <c r="I201" t="s">
        <v>832</v>
      </c>
    </row>
    <row r="202" spans="8:9" x14ac:dyDescent="0.25">
      <c r="H202" t="s">
        <v>833</v>
      </c>
      <c r="I202" t="s">
        <v>834</v>
      </c>
    </row>
    <row r="203" spans="8:9" x14ac:dyDescent="0.25">
      <c r="H203" t="s">
        <v>835</v>
      </c>
      <c r="I203" t="s">
        <v>836</v>
      </c>
    </row>
    <row r="204" spans="8:9" x14ac:dyDescent="0.25">
      <c r="H204" t="s">
        <v>837</v>
      </c>
      <c r="I204" t="s">
        <v>838</v>
      </c>
    </row>
    <row r="205" spans="8:9" x14ac:dyDescent="0.25">
      <c r="H205" t="s">
        <v>839</v>
      </c>
      <c r="I205" t="s">
        <v>840</v>
      </c>
    </row>
    <row r="206" spans="8:9" x14ac:dyDescent="0.25">
      <c r="H206" t="s">
        <v>841</v>
      </c>
      <c r="I206" t="s">
        <v>842</v>
      </c>
    </row>
    <row r="207" spans="8:9" x14ac:dyDescent="0.25">
      <c r="H207" t="s">
        <v>843</v>
      </c>
      <c r="I207" t="s">
        <v>844</v>
      </c>
    </row>
    <row r="208" spans="8:9" x14ac:dyDescent="0.25">
      <c r="H208" t="s">
        <v>845</v>
      </c>
      <c r="I208" t="s">
        <v>846</v>
      </c>
    </row>
    <row r="209" spans="8:9" x14ac:dyDescent="0.25">
      <c r="H209" t="s">
        <v>847</v>
      </c>
      <c r="I209" t="s">
        <v>848</v>
      </c>
    </row>
    <row r="210" spans="8:9" x14ac:dyDescent="0.25">
      <c r="H210" t="s">
        <v>849</v>
      </c>
      <c r="I210" t="s">
        <v>850</v>
      </c>
    </row>
    <row r="211" spans="8:9" x14ac:dyDescent="0.25">
      <c r="H211" t="s">
        <v>851</v>
      </c>
      <c r="I211" t="s">
        <v>852</v>
      </c>
    </row>
    <row r="212" spans="8:9" x14ac:dyDescent="0.25">
      <c r="H212" t="s">
        <v>853</v>
      </c>
      <c r="I212" t="s">
        <v>854</v>
      </c>
    </row>
    <row r="213" spans="8:9" x14ac:dyDescent="0.25">
      <c r="H213" t="s">
        <v>855</v>
      </c>
      <c r="I213" t="s">
        <v>856</v>
      </c>
    </row>
    <row r="214" spans="8:9" x14ac:dyDescent="0.25">
      <c r="H214" t="s">
        <v>857</v>
      </c>
      <c r="I214" t="s">
        <v>858</v>
      </c>
    </row>
    <row r="215" spans="8:9" x14ac:dyDescent="0.25">
      <c r="H215" t="s">
        <v>859</v>
      </c>
      <c r="I215" t="s">
        <v>860</v>
      </c>
    </row>
    <row r="216" spans="8:9" x14ac:dyDescent="0.25">
      <c r="H216" t="s">
        <v>861</v>
      </c>
      <c r="I216" t="s">
        <v>862</v>
      </c>
    </row>
    <row r="217" spans="8:9" x14ac:dyDescent="0.25">
      <c r="H217" t="s">
        <v>863</v>
      </c>
      <c r="I217" t="s">
        <v>864</v>
      </c>
    </row>
    <row r="218" spans="8:9" x14ac:dyDescent="0.25">
      <c r="H218" t="s">
        <v>865</v>
      </c>
      <c r="I218" t="s">
        <v>866</v>
      </c>
    </row>
    <row r="219" spans="8:9" x14ac:dyDescent="0.25">
      <c r="H219" t="s">
        <v>867</v>
      </c>
      <c r="I219" t="s">
        <v>868</v>
      </c>
    </row>
    <row r="220" spans="8:9" x14ac:dyDescent="0.25">
      <c r="H220" t="s">
        <v>160</v>
      </c>
      <c r="I220" t="s">
        <v>434</v>
      </c>
    </row>
    <row r="221" spans="8:9" x14ac:dyDescent="0.25">
      <c r="H221" t="s">
        <v>869</v>
      </c>
      <c r="I221" t="s">
        <v>870</v>
      </c>
    </row>
    <row r="222" spans="8:9" x14ac:dyDescent="0.25">
      <c r="H222" t="s">
        <v>871</v>
      </c>
      <c r="I222" t="s">
        <v>872</v>
      </c>
    </row>
    <row r="223" spans="8:9" x14ac:dyDescent="0.25">
      <c r="H223" t="s">
        <v>873</v>
      </c>
      <c r="I223" t="s">
        <v>433</v>
      </c>
    </row>
    <row r="224" spans="8:9" x14ac:dyDescent="0.25">
      <c r="H224" t="s">
        <v>874</v>
      </c>
      <c r="I224" t="s">
        <v>875</v>
      </c>
    </row>
    <row r="225" spans="8:9" x14ac:dyDescent="0.25">
      <c r="H225" t="s">
        <v>876</v>
      </c>
      <c r="I225" t="s">
        <v>877</v>
      </c>
    </row>
    <row r="226" spans="8:9" x14ac:dyDescent="0.25">
      <c r="H226" t="s">
        <v>154</v>
      </c>
      <c r="I226" t="s">
        <v>878</v>
      </c>
    </row>
    <row r="227" spans="8:9" x14ac:dyDescent="0.25">
      <c r="H227" t="s">
        <v>879</v>
      </c>
      <c r="I227" t="s">
        <v>880</v>
      </c>
    </row>
    <row r="228" spans="8:9" x14ac:dyDescent="0.25">
      <c r="H228" t="s">
        <v>881</v>
      </c>
      <c r="I228" t="s">
        <v>882</v>
      </c>
    </row>
    <row r="229" spans="8:9" x14ac:dyDescent="0.25">
      <c r="H229" t="s">
        <v>883</v>
      </c>
      <c r="I229" t="s">
        <v>884</v>
      </c>
    </row>
    <row r="230" spans="8:9" x14ac:dyDescent="0.25">
      <c r="H230" t="s">
        <v>885</v>
      </c>
      <c r="I230" t="s">
        <v>886</v>
      </c>
    </row>
    <row r="231" spans="8:9" x14ac:dyDescent="0.25">
      <c r="H231" t="s">
        <v>887</v>
      </c>
      <c r="I231" t="s">
        <v>888</v>
      </c>
    </row>
    <row r="232" spans="8:9" x14ac:dyDescent="0.25">
      <c r="H232" t="s">
        <v>889</v>
      </c>
      <c r="I232" t="s">
        <v>436</v>
      </c>
    </row>
    <row r="233" spans="8:9" x14ac:dyDescent="0.25">
      <c r="H233" t="s">
        <v>890</v>
      </c>
      <c r="I233" t="s">
        <v>891</v>
      </c>
    </row>
    <row r="234" spans="8:9" x14ac:dyDescent="0.25">
      <c r="H234" t="s">
        <v>892</v>
      </c>
      <c r="I234" t="s">
        <v>893</v>
      </c>
    </row>
    <row r="235" spans="8:9" x14ac:dyDescent="0.25">
      <c r="H235" t="s">
        <v>894</v>
      </c>
      <c r="I235" t="s">
        <v>895</v>
      </c>
    </row>
    <row r="236" spans="8:9" x14ac:dyDescent="0.25">
      <c r="H236" t="s">
        <v>896</v>
      </c>
      <c r="I236" t="s">
        <v>897</v>
      </c>
    </row>
    <row r="237" spans="8:9" x14ac:dyDescent="0.25">
      <c r="H237" t="s">
        <v>898</v>
      </c>
      <c r="I237" t="s">
        <v>899</v>
      </c>
    </row>
    <row r="238" spans="8:9" x14ac:dyDescent="0.25">
      <c r="H238" t="s">
        <v>900</v>
      </c>
      <c r="I238" t="s">
        <v>901</v>
      </c>
    </row>
    <row r="239" spans="8:9" x14ac:dyDescent="0.25">
      <c r="H239" t="s">
        <v>902</v>
      </c>
      <c r="I239" t="s">
        <v>903</v>
      </c>
    </row>
    <row r="240" spans="8:9" x14ac:dyDescent="0.25">
      <c r="H240" t="s">
        <v>904</v>
      </c>
      <c r="I240" t="s">
        <v>905</v>
      </c>
    </row>
    <row r="241" spans="8:9" x14ac:dyDescent="0.25">
      <c r="H241" t="s">
        <v>906</v>
      </c>
      <c r="I241" t="s">
        <v>429</v>
      </c>
    </row>
    <row r="242" spans="8:9" x14ac:dyDescent="0.25">
      <c r="H242" t="s">
        <v>907</v>
      </c>
      <c r="I242" t="s">
        <v>908</v>
      </c>
    </row>
    <row r="243" spans="8:9" x14ac:dyDescent="0.25">
      <c r="H243" t="s">
        <v>909</v>
      </c>
      <c r="I243" t="s">
        <v>910</v>
      </c>
    </row>
    <row r="244" spans="8:9" x14ac:dyDescent="0.25">
      <c r="H244" t="s">
        <v>911</v>
      </c>
      <c r="I244" t="s">
        <v>912</v>
      </c>
    </row>
    <row r="245" spans="8:9" x14ac:dyDescent="0.25">
      <c r="H245" t="s">
        <v>913</v>
      </c>
      <c r="I245" t="s">
        <v>914</v>
      </c>
    </row>
    <row r="246" spans="8:9" x14ac:dyDescent="0.25">
      <c r="H246" t="s">
        <v>915</v>
      </c>
      <c r="I246" t="s">
        <v>655</v>
      </c>
    </row>
    <row r="247" spans="8:9" x14ac:dyDescent="0.25">
      <c r="H247" t="s">
        <v>916</v>
      </c>
      <c r="I247" t="s">
        <v>917</v>
      </c>
    </row>
    <row r="248" spans="8:9" x14ac:dyDescent="0.25">
      <c r="H248" t="s">
        <v>918</v>
      </c>
      <c r="I248" t="s">
        <v>426</v>
      </c>
    </row>
    <row r="249" spans="8:9" x14ac:dyDescent="0.25">
      <c r="H249" t="s">
        <v>919</v>
      </c>
      <c r="I249" t="s">
        <v>920</v>
      </c>
    </row>
    <row r="250" spans="8:9" x14ac:dyDescent="0.25">
      <c r="H250" t="s">
        <v>921</v>
      </c>
      <c r="I250" t="s">
        <v>922</v>
      </c>
    </row>
    <row r="251" spans="8:9" x14ac:dyDescent="0.25">
      <c r="H251" t="s">
        <v>923</v>
      </c>
      <c r="I251" t="s">
        <v>924</v>
      </c>
    </row>
    <row r="252" spans="8:9" x14ac:dyDescent="0.25">
      <c r="H252" t="s">
        <v>925</v>
      </c>
      <c r="I252" t="s">
        <v>926</v>
      </c>
    </row>
    <row r="253" spans="8:9" x14ac:dyDescent="0.25">
      <c r="H253" t="s">
        <v>927</v>
      </c>
      <c r="I253" t="s">
        <v>928</v>
      </c>
    </row>
    <row r="254" spans="8:9" x14ac:dyDescent="0.25">
      <c r="H254" t="s">
        <v>929</v>
      </c>
      <c r="I254" t="s">
        <v>930</v>
      </c>
    </row>
    <row r="255" spans="8:9" x14ac:dyDescent="0.25">
      <c r="H255" t="s">
        <v>931</v>
      </c>
      <c r="I255" t="s">
        <v>932</v>
      </c>
    </row>
  </sheetData>
  <phoneticPr fontId="3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08E4-528F-4336-9E2B-7D47674FC3EA}">
  <sheetPr>
    <tabColor theme="0" tint="-0.249977111117893"/>
  </sheetPr>
  <dimension ref="E1:N56"/>
  <sheetViews>
    <sheetView zoomScale="85" zoomScaleNormal="85" workbookViewId="0">
      <selection activeCell="M2" sqref="M2"/>
    </sheetView>
  </sheetViews>
  <sheetFormatPr defaultRowHeight="15" x14ac:dyDescent="0.25"/>
  <cols>
    <col min="1" max="1" width="15.42578125" customWidth="1"/>
    <col min="2" max="2" width="23.140625" customWidth="1"/>
    <col min="5" max="5" width="15.42578125" style="51" bestFit="1" customWidth="1"/>
    <col min="6" max="6" width="29.5703125" style="22" bestFit="1" customWidth="1"/>
    <col min="7" max="7" width="11.42578125" style="51" customWidth="1"/>
    <col min="8" max="8" width="42.28515625" style="52" bestFit="1" customWidth="1"/>
    <col min="9" max="9" width="14.28515625" bestFit="1" customWidth="1"/>
    <col min="10" max="10" width="34.5703125" customWidth="1"/>
    <col min="12" max="12" width="18" style="54" bestFit="1" customWidth="1"/>
    <col min="13" max="13" width="17.85546875" customWidth="1"/>
    <col min="14" max="14" width="22.28515625" bestFit="1" customWidth="1"/>
    <col min="16" max="16" width="42.28515625" bestFit="1" customWidth="1"/>
    <col min="17" max="17" width="5.5703125" customWidth="1"/>
    <col min="18" max="18" width="13.140625" bestFit="1" customWidth="1"/>
  </cols>
  <sheetData>
    <row r="1" spans="5:14" x14ac:dyDescent="0.25">
      <c r="E1" s="51" t="s">
        <v>2342</v>
      </c>
      <c r="F1" s="22" t="s">
        <v>4</v>
      </c>
      <c r="G1" s="51" t="s">
        <v>2343</v>
      </c>
      <c r="H1" s="51" t="s">
        <v>2344</v>
      </c>
      <c r="I1" t="s">
        <v>2345</v>
      </c>
      <c r="J1" s="53" t="s">
        <v>2346</v>
      </c>
    </row>
    <row r="2" spans="5:14" x14ac:dyDescent="0.25">
      <c r="E2" s="51">
        <v>1</v>
      </c>
      <c r="F2" s="24" t="s">
        <v>55</v>
      </c>
      <c r="G2" s="51">
        <v>1.1000000000000001</v>
      </c>
      <c r="H2" s="52" t="s">
        <v>2347</v>
      </c>
      <c r="L2" s="54" t="s">
        <v>2348</v>
      </c>
      <c r="M2" t="s">
        <v>2349</v>
      </c>
      <c r="N2">
        <v>107</v>
      </c>
    </row>
    <row r="3" spans="5:14" x14ac:dyDescent="0.25">
      <c r="F3" s="24"/>
      <c r="G3" s="51">
        <v>1.2</v>
      </c>
      <c r="H3" s="52" t="s">
        <v>2350</v>
      </c>
      <c r="L3" s="55" t="s">
        <v>2351</v>
      </c>
      <c r="M3" t="s">
        <v>2352</v>
      </c>
      <c r="N3">
        <v>104</v>
      </c>
    </row>
    <row r="4" spans="5:14" x14ac:dyDescent="0.25">
      <c r="E4" s="51">
        <v>2</v>
      </c>
      <c r="F4" s="24" t="s">
        <v>74</v>
      </c>
      <c r="G4" s="51">
        <v>2.1</v>
      </c>
      <c r="L4" s="54" t="s">
        <v>2353</v>
      </c>
      <c r="M4" t="s">
        <v>2354</v>
      </c>
      <c r="N4">
        <v>109</v>
      </c>
    </row>
    <row r="5" spans="5:14" x14ac:dyDescent="0.25">
      <c r="E5" s="51">
        <v>3</v>
      </c>
      <c r="F5" s="24" t="s">
        <v>2355</v>
      </c>
      <c r="G5" s="56" t="s">
        <v>2356</v>
      </c>
      <c r="H5" s="52" t="s">
        <v>2357</v>
      </c>
      <c r="L5" s="54" t="s">
        <v>2358</v>
      </c>
      <c r="M5" t="s">
        <v>140</v>
      </c>
      <c r="N5">
        <v>108</v>
      </c>
    </row>
    <row r="6" spans="5:14" x14ac:dyDescent="0.25">
      <c r="F6" s="24"/>
      <c r="G6" s="56" t="s">
        <v>2359</v>
      </c>
      <c r="H6" s="52" t="s">
        <v>2360</v>
      </c>
      <c r="L6" s="54" t="s">
        <v>2361</v>
      </c>
      <c r="M6" t="s">
        <v>2362</v>
      </c>
      <c r="N6">
        <v>105</v>
      </c>
    </row>
    <row r="7" spans="5:14" x14ac:dyDescent="0.25">
      <c r="E7" s="51">
        <v>4</v>
      </c>
      <c r="F7" s="24" t="s">
        <v>2363</v>
      </c>
      <c r="G7" s="51" t="s">
        <v>2364</v>
      </c>
      <c r="H7" s="52" t="s">
        <v>2365</v>
      </c>
      <c r="L7" s="54" t="s">
        <v>2366</v>
      </c>
      <c r="M7" t="s">
        <v>2367</v>
      </c>
      <c r="N7">
        <v>109</v>
      </c>
    </row>
    <row r="8" spans="5:14" x14ac:dyDescent="0.25">
      <c r="F8" s="24"/>
      <c r="G8" s="51" t="s">
        <v>2368</v>
      </c>
      <c r="H8" s="52" t="s">
        <v>2369</v>
      </c>
      <c r="J8" t="s">
        <v>2370</v>
      </c>
      <c r="L8" s="55" t="s">
        <v>2371</v>
      </c>
      <c r="M8" t="s">
        <v>2352</v>
      </c>
      <c r="N8">
        <v>104</v>
      </c>
    </row>
    <row r="9" spans="5:14" x14ac:dyDescent="0.25">
      <c r="F9" s="24"/>
      <c r="G9" s="57" t="s">
        <v>2372</v>
      </c>
      <c r="H9" s="52" t="s">
        <v>2373</v>
      </c>
      <c r="J9" s="58" t="s">
        <v>2374</v>
      </c>
      <c r="L9" s="55" t="s">
        <v>2375</v>
      </c>
      <c r="M9" t="s">
        <v>2352</v>
      </c>
      <c r="N9">
        <v>104</v>
      </c>
    </row>
    <row r="10" spans="5:14" x14ac:dyDescent="0.25">
      <c r="F10" s="24"/>
      <c r="G10" s="57" t="s">
        <v>2376</v>
      </c>
      <c r="H10" s="52" t="s">
        <v>2377</v>
      </c>
      <c r="L10" s="54" t="s">
        <v>2378</v>
      </c>
      <c r="M10" t="s">
        <v>2379</v>
      </c>
      <c r="N10">
        <v>111</v>
      </c>
    </row>
    <row r="11" spans="5:14" x14ac:dyDescent="0.25">
      <c r="F11" s="24"/>
      <c r="G11" s="59"/>
      <c r="H11" s="60"/>
      <c r="L11" s="54" t="s">
        <v>2380</v>
      </c>
      <c r="M11" t="s">
        <v>2379</v>
      </c>
      <c r="N11">
        <v>111</v>
      </c>
    </row>
    <row r="12" spans="5:14" x14ac:dyDescent="0.25">
      <c r="E12" s="51">
        <v>5</v>
      </c>
      <c r="F12" s="24" t="s">
        <v>112</v>
      </c>
      <c r="G12" s="51" t="s">
        <v>2381</v>
      </c>
      <c r="H12" s="52" t="s">
        <v>2382</v>
      </c>
      <c r="I12" t="s">
        <v>2383</v>
      </c>
      <c r="L12" s="54" t="s">
        <v>2384</v>
      </c>
      <c r="M12" t="s">
        <v>2362</v>
      </c>
      <c r="N12">
        <v>105</v>
      </c>
    </row>
    <row r="13" spans="5:14" x14ac:dyDescent="0.25">
      <c r="F13" s="24"/>
      <c r="G13" s="57" t="s">
        <v>2385</v>
      </c>
      <c r="H13" s="52" t="s">
        <v>2386</v>
      </c>
      <c r="L13" s="54" t="s">
        <v>2387</v>
      </c>
      <c r="M13" t="s">
        <v>2388</v>
      </c>
    </row>
    <row r="14" spans="5:14" x14ac:dyDescent="0.25">
      <c r="F14" s="24"/>
      <c r="G14" s="57" t="s">
        <v>2389</v>
      </c>
      <c r="H14" s="52" t="s">
        <v>2384</v>
      </c>
    </row>
    <row r="15" spans="5:14" x14ac:dyDescent="0.25">
      <c r="F15" s="24"/>
      <c r="G15" s="59">
        <v>5.4</v>
      </c>
      <c r="H15" s="60" t="s">
        <v>2390</v>
      </c>
    </row>
    <row r="16" spans="5:14" x14ac:dyDescent="0.25">
      <c r="F16" s="24"/>
      <c r="G16" s="59">
        <v>5.5</v>
      </c>
      <c r="H16" s="60" t="s">
        <v>2391</v>
      </c>
    </row>
    <row r="17" spans="5:10" x14ac:dyDescent="0.25">
      <c r="F17" s="24"/>
      <c r="G17" s="59"/>
      <c r="H17" s="60"/>
    </row>
    <row r="18" spans="5:10" x14ac:dyDescent="0.25">
      <c r="F18" s="24"/>
      <c r="G18" s="57"/>
      <c r="J18" t="s">
        <v>2392</v>
      </c>
    </row>
    <row r="19" spans="5:10" x14ac:dyDescent="0.25">
      <c r="F19" s="24"/>
      <c r="G19" s="57"/>
    </row>
    <row r="20" spans="5:10" x14ac:dyDescent="0.25">
      <c r="F20" s="24"/>
      <c r="G20" s="57"/>
    </row>
    <row r="21" spans="5:10" x14ac:dyDescent="0.25">
      <c r="E21" s="51">
        <v>6</v>
      </c>
      <c r="F21" s="24" t="s">
        <v>120</v>
      </c>
      <c r="G21" s="61">
        <v>6.1</v>
      </c>
      <c r="H21" s="52" t="s">
        <v>2393</v>
      </c>
      <c r="I21" t="s">
        <v>2394</v>
      </c>
    </row>
    <row r="22" spans="5:10" x14ac:dyDescent="0.25">
      <c r="F22" s="24"/>
      <c r="G22" s="62">
        <v>6.2</v>
      </c>
      <c r="H22" s="63" t="s">
        <v>2395</v>
      </c>
      <c r="I22" t="s">
        <v>2396</v>
      </c>
    </row>
    <row r="23" spans="5:10" x14ac:dyDescent="0.25">
      <c r="F23" s="24"/>
      <c r="G23" s="62">
        <v>6.3</v>
      </c>
      <c r="H23" s="64" t="s">
        <v>2397</v>
      </c>
      <c r="I23" t="s">
        <v>2396</v>
      </c>
    </row>
    <row r="24" spans="5:10" x14ac:dyDescent="0.25">
      <c r="F24" s="24"/>
      <c r="G24" s="62">
        <v>6.4</v>
      </c>
      <c r="H24" s="63" t="s">
        <v>2398</v>
      </c>
      <c r="I24" t="s">
        <v>2396</v>
      </c>
    </row>
    <row r="25" spans="5:10" x14ac:dyDescent="0.25">
      <c r="G25" s="62">
        <v>6.5</v>
      </c>
      <c r="H25" s="64" t="s">
        <v>2399</v>
      </c>
      <c r="I25" t="s">
        <v>2396</v>
      </c>
    </row>
    <row r="26" spans="5:10" x14ac:dyDescent="0.25">
      <c r="G26" s="62" t="s">
        <v>2400</v>
      </c>
      <c r="H26" s="63" t="s">
        <v>2401</v>
      </c>
      <c r="I26" t="s">
        <v>2396</v>
      </c>
    </row>
    <row r="27" spans="5:10" x14ac:dyDescent="0.25">
      <c r="G27" s="62" t="s">
        <v>2402</v>
      </c>
      <c r="H27" s="64" t="s">
        <v>2403</v>
      </c>
      <c r="I27" t="s">
        <v>2396</v>
      </c>
    </row>
    <row r="28" spans="5:10" x14ac:dyDescent="0.25">
      <c r="G28" s="62" t="s">
        <v>2404</v>
      </c>
      <c r="H28" s="63" t="s">
        <v>2405</v>
      </c>
      <c r="I28" t="s">
        <v>2396</v>
      </c>
    </row>
    <row r="29" spans="5:10" x14ac:dyDescent="0.25">
      <c r="G29" s="62" t="s">
        <v>2406</v>
      </c>
      <c r="H29" s="63" t="s">
        <v>2407</v>
      </c>
      <c r="I29" t="s">
        <v>2396</v>
      </c>
    </row>
    <row r="30" spans="5:10" x14ac:dyDescent="0.25">
      <c r="G30" s="62" t="s">
        <v>2408</v>
      </c>
      <c r="H30" s="63" t="s">
        <v>2409</v>
      </c>
      <c r="I30" t="s">
        <v>2396</v>
      </c>
    </row>
    <row r="31" spans="5:10" x14ac:dyDescent="0.25">
      <c r="G31" s="62" t="s">
        <v>2410</v>
      </c>
      <c r="H31" s="63" t="s">
        <v>2411</v>
      </c>
      <c r="I31" t="s">
        <v>2396</v>
      </c>
    </row>
    <row r="32" spans="5:10" x14ac:dyDescent="0.25">
      <c r="G32" s="62" t="s">
        <v>2412</v>
      </c>
      <c r="H32" s="65" t="s">
        <v>2413</v>
      </c>
      <c r="I32" t="s">
        <v>2396</v>
      </c>
    </row>
    <row r="33" spans="5:10" x14ac:dyDescent="0.25">
      <c r="E33" s="51">
        <v>7</v>
      </c>
      <c r="F33" s="24" t="s">
        <v>2414</v>
      </c>
      <c r="G33" s="61"/>
      <c r="H33" s="66"/>
      <c r="J33" t="s">
        <v>2415</v>
      </c>
    </row>
    <row r="34" spans="5:10" x14ac:dyDescent="0.25">
      <c r="G34" s="61"/>
      <c r="H34" s="66"/>
    </row>
    <row r="35" spans="5:10" x14ac:dyDescent="0.25">
      <c r="G35" s="61"/>
      <c r="H35" s="66"/>
    </row>
    <row r="36" spans="5:10" x14ac:dyDescent="0.25">
      <c r="G36" s="61"/>
      <c r="H36" s="66"/>
    </row>
    <row r="37" spans="5:10" x14ac:dyDescent="0.25">
      <c r="E37" s="51">
        <v>8</v>
      </c>
      <c r="F37" s="24" t="s">
        <v>2416</v>
      </c>
      <c r="G37" s="61" t="s">
        <v>2417</v>
      </c>
      <c r="H37" s="52" t="s">
        <v>2418</v>
      </c>
    </row>
    <row r="38" spans="5:10" x14ac:dyDescent="0.25">
      <c r="F38" s="24"/>
      <c r="G38" s="61" t="s">
        <v>2419</v>
      </c>
      <c r="H38" s="52" t="s">
        <v>2420</v>
      </c>
    </row>
    <row r="39" spans="5:10" x14ac:dyDescent="0.25">
      <c r="F39" s="24"/>
      <c r="G39" s="61"/>
    </row>
    <row r="40" spans="5:10" x14ac:dyDescent="0.25">
      <c r="E40" s="51">
        <v>9</v>
      </c>
      <c r="F40" s="24" t="s">
        <v>140</v>
      </c>
      <c r="G40" s="61"/>
      <c r="J40" t="s">
        <v>2421</v>
      </c>
    </row>
    <row r="41" spans="5:10" x14ac:dyDescent="0.25">
      <c r="G41" s="61"/>
    </row>
    <row r="42" spans="5:10" x14ac:dyDescent="0.25">
      <c r="G42" s="61"/>
    </row>
    <row r="43" spans="5:10" x14ac:dyDescent="0.25">
      <c r="E43" s="51">
        <v>10</v>
      </c>
      <c r="F43" s="24" t="s">
        <v>2422</v>
      </c>
      <c r="G43" s="61"/>
    </row>
    <row r="44" spans="5:10" x14ac:dyDescent="0.25">
      <c r="G44" s="61"/>
    </row>
    <row r="45" spans="5:10" x14ac:dyDescent="0.25">
      <c r="G45" s="61"/>
    </row>
    <row r="46" spans="5:10" x14ac:dyDescent="0.25">
      <c r="G46" s="61"/>
      <c r="I46" t="s">
        <v>2423</v>
      </c>
      <c r="J46" t="s">
        <v>2424</v>
      </c>
    </row>
    <row r="47" spans="5:10" x14ac:dyDescent="0.25">
      <c r="E47" s="51">
        <v>11</v>
      </c>
      <c r="F47" s="24" t="s">
        <v>2197</v>
      </c>
      <c r="G47" s="61"/>
      <c r="J47" t="s">
        <v>2425</v>
      </c>
    </row>
    <row r="48" spans="5:10" x14ac:dyDescent="0.25">
      <c r="G48" s="61"/>
    </row>
    <row r="49" spans="5:8" x14ac:dyDescent="0.25">
      <c r="G49" s="61"/>
    </row>
    <row r="50" spans="5:8" x14ac:dyDescent="0.25">
      <c r="G50" s="61"/>
      <c r="H50" s="67"/>
    </row>
    <row r="51" spans="5:8" x14ac:dyDescent="0.25">
      <c r="G51" s="61"/>
      <c r="H51" s="67"/>
    </row>
    <row r="52" spans="5:8" x14ac:dyDescent="0.25">
      <c r="E52" s="51">
        <v>201</v>
      </c>
      <c r="F52" s="22" t="s">
        <v>2426</v>
      </c>
      <c r="G52" s="61"/>
      <c r="H52" s="67"/>
    </row>
    <row r="53" spans="5:8" x14ac:dyDescent="0.25">
      <c r="E53" s="51">
        <v>301</v>
      </c>
      <c r="F53" s="22" t="s">
        <v>2427</v>
      </c>
      <c r="G53" s="61"/>
      <c r="H53" s="67"/>
    </row>
    <row r="54" spans="5:8" x14ac:dyDescent="0.25">
      <c r="G54" s="68"/>
      <c r="H54" s="69"/>
    </row>
    <row r="55" spans="5:8" x14ac:dyDescent="0.25">
      <c r="G55" s="61"/>
    </row>
    <row r="56" spans="5:8" x14ac:dyDescent="0.25">
      <c r="G56" s="61"/>
    </row>
  </sheetData>
  <conditionalFormatting sqref="H54">
    <cfRule type="duplicateValues" dxfId="8" priority="1"/>
    <cfRule type="duplicateValues" dxfId="7" priority="2"/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4EEB-BBBD-46A3-9350-98333CA665F1}">
  <dimension ref="A1:G105"/>
  <sheetViews>
    <sheetView topLeftCell="B1" workbookViewId="0">
      <selection activeCell="G14" sqref="G14:G17"/>
    </sheetView>
  </sheetViews>
  <sheetFormatPr defaultRowHeight="15" x14ac:dyDescent="0.25"/>
  <cols>
    <col min="1" max="1" width="20.85546875" bestFit="1" customWidth="1"/>
    <col min="2" max="2" width="37.7109375" bestFit="1" customWidth="1"/>
    <col min="3" max="3" width="42.7109375" bestFit="1" customWidth="1"/>
    <col min="4" max="4" width="40.7109375" bestFit="1" customWidth="1"/>
    <col min="6" max="6" width="10" bestFit="1" customWidth="1"/>
  </cols>
  <sheetData>
    <row r="1" spans="1:7" x14ac:dyDescent="0.25">
      <c r="A1" t="s">
        <v>247</v>
      </c>
      <c r="B1" t="s">
        <v>248</v>
      </c>
      <c r="C1" t="s">
        <v>250</v>
      </c>
      <c r="D1" t="s">
        <v>253</v>
      </c>
    </row>
    <row r="2" spans="1:7" x14ac:dyDescent="0.25">
      <c r="B2" t="s">
        <v>248</v>
      </c>
      <c r="C2" t="s">
        <v>251</v>
      </c>
      <c r="D2" t="s">
        <v>254</v>
      </c>
    </row>
    <row r="3" spans="1:7" x14ac:dyDescent="0.25">
      <c r="B3" t="s">
        <v>248</v>
      </c>
      <c r="C3" t="s">
        <v>252</v>
      </c>
      <c r="D3" t="s">
        <v>255</v>
      </c>
    </row>
    <row r="4" spans="1:7" x14ac:dyDescent="0.25">
      <c r="B4" t="s">
        <v>248</v>
      </c>
      <c r="C4" t="s">
        <v>252</v>
      </c>
      <c r="D4" t="s">
        <v>256</v>
      </c>
    </row>
    <row r="5" spans="1:7" x14ac:dyDescent="0.25">
      <c r="B5" t="s">
        <v>248</v>
      </c>
      <c r="C5" t="s">
        <v>252</v>
      </c>
      <c r="D5" t="s">
        <v>257</v>
      </c>
    </row>
    <row r="6" spans="1:7" x14ac:dyDescent="0.25">
      <c r="B6" t="s">
        <v>248</v>
      </c>
      <c r="C6" t="s">
        <v>252</v>
      </c>
      <c r="D6" t="s">
        <v>258</v>
      </c>
    </row>
    <row r="7" spans="1:7" x14ac:dyDescent="0.25">
      <c r="B7" t="s">
        <v>248</v>
      </c>
      <c r="C7" t="s">
        <v>252</v>
      </c>
      <c r="D7" t="s">
        <v>259</v>
      </c>
    </row>
    <row r="8" spans="1:7" x14ac:dyDescent="0.25">
      <c r="B8" t="s">
        <v>248</v>
      </c>
      <c r="C8" t="s">
        <v>261</v>
      </c>
      <c r="D8" t="s">
        <v>260</v>
      </c>
    </row>
    <row r="9" spans="1:7" x14ac:dyDescent="0.25">
      <c r="B9" t="s">
        <v>248</v>
      </c>
      <c r="C9" t="s">
        <v>262</v>
      </c>
      <c r="D9" t="s">
        <v>263</v>
      </c>
    </row>
    <row r="10" spans="1:7" x14ac:dyDescent="0.25">
      <c r="B10" t="s">
        <v>248</v>
      </c>
      <c r="C10" t="s">
        <v>264</v>
      </c>
      <c r="D10" t="s">
        <v>265</v>
      </c>
    </row>
    <row r="11" spans="1:7" x14ac:dyDescent="0.25">
      <c r="B11" t="s">
        <v>248</v>
      </c>
      <c r="C11" t="s">
        <v>264</v>
      </c>
      <c r="D11" t="s">
        <v>266</v>
      </c>
    </row>
    <row r="12" spans="1:7" x14ac:dyDescent="0.25">
      <c r="B12" t="s">
        <v>271</v>
      </c>
      <c r="C12" t="s">
        <v>267</v>
      </c>
      <c r="D12" t="s">
        <v>268</v>
      </c>
    </row>
    <row r="13" spans="1:7" x14ac:dyDescent="0.25">
      <c r="B13" t="s">
        <v>271</v>
      </c>
      <c r="C13" t="s">
        <v>267</v>
      </c>
      <c r="D13" t="s">
        <v>269</v>
      </c>
    </row>
    <row r="14" spans="1:7" x14ac:dyDescent="0.25">
      <c r="B14" t="s">
        <v>271</v>
      </c>
      <c r="C14" t="s">
        <v>267</v>
      </c>
      <c r="D14" t="s">
        <v>270</v>
      </c>
      <c r="F14">
        <v>108407011</v>
      </c>
      <c r="G14">
        <v>5</v>
      </c>
    </row>
    <row r="15" spans="1:7" x14ac:dyDescent="0.25">
      <c r="B15" t="s">
        <v>249</v>
      </c>
      <c r="C15" t="s">
        <v>272</v>
      </c>
      <c r="F15">
        <v>108400104</v>
      </c>
      <c r="G15">
        <v>2</v>
      </c>
    </row>
    <row r="16" spans="1:7" x14ac:dyDescent="0.25">
      <c r="B16" t="s">
        <v>249</v>
      </c>
      <c r="C16" t="s">
        <v>273</v>
      </c>
      <c r="F16">
        <v>108406121</v>
      </c>
      <c r="G16">
        <v>1</v>
      </c>
    </row>
    <row r="17" spans="2:7" x14ac:dyDescent="0.25">
      <c r="B17" t="s">
        <v>249</v>
      </c>
      <c r="C17" t="s">
        <v>274</v>
      </c>
      <c r="G17">
        <v>3</v>
      </c>
    </row>
    <row r="18" spans="2:7" x14ac:dyDescent="0.25">
      <c r="B18" t="s">
        <v>249</v>
      </c>
      <c r="C18" t="s">
        <v>275</v>
      </c>
    </row>
    <row r="19" spans="2:7" x14ac:dyDescent="0.25">
      <c r="B19" t="s">
        <v>200</v>
      </c>
      <c r="C19" t="s">
        <v>276</v>
      </c>
      <c r="D19" t="s">
        <v>277</v>
      </c>
    </row>
    <row r="20" spans="2:7" x14ac:dyDescent="0.25">
      <c r="B20" t="s">
        <v>200</v>
      </c>
      <c r="C20" t="s">
        <v>276</v>
      </c>
      <c r="D20" t="s">
        <v>278</v>
      </c>
    </row>
    <row r="21" spans="2:7" x14ac:dyDescent="0.25">
      <c r="B21" t="s">
        <v>200</v>
      </c>
      <c r="C21" t="s">
        <v>276</v>
      </c>
      <c r="D21" t="s">
        <v>279</v>
      </c>
    </row>
    <row r="22" spans="2:7" x14ac:dyDescent="0.25">
      <c r="B22" t="s">
        <v>200</v>
      </c>
      <c r="C22" t="s">
        <v>276</v>
      </c>
      <c r="D22" t="s">
        <v>280</v>
      </c>
    </row>
    <row r="23" spans="2:7" x14ac:dyDescent="0.25">
      <c r="B23" t="s">
        <v>200</v>
      </c>
      <c r="C23" t="s">
        <v>281</v>
      </c>
    </row>
    <row r="24" spans="2:7" x14ac:dyDescent="0.25">
      <c r="B24" t="s">
        <v>200</v>
      </c>
      <c r="C24" t="s">
        <v>282</v>
      </c>
      <c r="D24" t="s">
        <v>283</v>
      </c>
    </row>
    <row r="25" spans="2:7" x14ac:dyDescent="0.25">
      <c r="B25" t="s">
        <v>200</v>
      </c>
      <c r="C25" t="s">
        <v>284</v>
      </c>
    </row>
    <row r="26" spans="2:7" x14ac:dyDescent="0.25">
      <c r="B26" t="s">
        <v>285</v>
      </c>
      <c r="C26" t="s">
        <v>286</v>
      </c>
    </row>
    <row r="27" spans="2:7" x14ac:dyDescent="0.25">
      <c r="B27" t="s">
        <v>285</v>
      </c>
      <c r="C27" t="s">
        <v>287</v>
      </c>
    </row>
    <row r="28" spans="2:7" x14ac:dyDescent="0.25">
      <c r="B28" t="s">
        <v>285</v>
      </c>
      <c r="C28" t="s">
        <v>288</v>
      </c>
      <c r="D28" t="s">
        <v>289</v>
      </c>
    </row>
    <row r="29" spans="2:7" x14ac:dyDescent="0.25">
      <c r="B29" t="s">
        <v>285</v>
      </c>
      <c r="C29" t="s">
        <v>288</v>
      </c>
      <c r="D29" t="s">
        <v>290</v>
      </c>
    </row>
    <row r="30" spans="2:7" x14ac:dyDescent="0.25">
      <c r="B30" t="s">
        <v>285</v>
      </c>
      <c r="C30" t="s">
        <v>288</v>
      </c>
      <c r="D30" t="s">
        <v>291</v>
      </c>
    </row>
    <row r="31" spans="2:7" x14ac:dyDescent="0.25">
      <c r="B31" t="s">
        <v>285</v>
      </c>
      <c r="C31" t="s">
        <v>288</v>
      </c>
      <c r="D31" t="s">
        <v>292</v>
      </c>
    </row>
    <row r="32" spans="2:7" x14ac:dyDescent="0.25">
      <c r="B32" t="s">
        <v>285</v>
      </c>
      <c r="C32" t="s">
        <v>288</v>
      </c>
      <c r="D32" t="s">
        <v>293</v>
      </c>
    </row>
    <row r="33" spans="1:4" x14ac:dyDescent="0.25">
      <c r="B33" t="s">
        <v>285</v>
      </c>
      <c r="C33" t="s">
        <v>288</v>
      </c>
      <c r="D33" t="s">
        <v>294</v>
      </c>
    </row>
    <row r="34" spans="1:4" x14ac:dyDescent="0.25">
      <c r="B34" t="s">
        <v>285</v>
      </c>
      <c r="C34" t="s">
        <v>288</v>
      </c>
      <c r="D34" t="s">
        <v>295</v>
      </c>
    </row>
    <row r="35" spans="1:4" x14ac:dyDescent="0.25">
      <c r="B35" t="s">
        <v>285</v>
      </c>
      <c r="C35" t="s">
        <v>288</v>
      </c>
      <c r="D35" t="s">
        <v>296</v>
      </c>
    </row>
    <row r="36" spans="1:4" x14ac:dyDescent="0.25">
      <c r="B36" t="s">
        <v>285</v>
      </c>
      <c r="C36" t="s">
        <v>288</v>
      </c>
      <c r="D36" t="s">
        <v>297</v>
      </c>
    </row>
    <row r="37" spans="1:4" x14ac:dyDescent="0.25">
      <c r="B37" t="s">
        <v>285</v>
      </c>
      <c r="C37" t="s">
        <v>298</v>
      </c>
      <c r="D37" t="s">
        <v>299</v>
      </c>
    </row>
    <row r="38" spans="1:4" x14ac:dyDescent="0.25">
      <c r="B38" t="s">
        <v>285</v>
      </c>
      <c r="C38" t="s">
        <v>298</v>
      </c>
      <c r="D38" t="s">
        <v>300</v>
      </c>
    </row>
    <row r="39" spans="1:4" x14ac:dyDescent="0.25">
      <c r="B39" t="s">
        <v>285</v>
      </c>
      <c r="C39" t="s">
        <v>301</v>
      </c>
    </row>
    <row r="40" spans="1:4" x14ac:dyDescent="0.25">
      <c r="B40" t="s">
        <v>285</v>
      </c>
      <c r="C40" t="s">
        <v>302</v>
      </c>
      <c r="D40" t="s">
        <v>303</v>
      </c>
    </row>
    <row r="41" spans="1:4" x14ac:dyDescent="0.25">
      <c r="B41" t="s">
        <v>285</v>
      </c>
      <c r="C41" t="s">
        <v>302</v>
      </c>
      <c r="D41" t="s">
        <v>304</v>
      </c>
    </row>
    <row r="42" spans="1:4" x14ac:dyDescent="0.25">
      <c r="B42" t="s">
        <v>285</v>
      </c>
      <c r="C42" t="s">
        <v>305</v>
      </c>
    </row>
    <row r="44" spans="1:4" x14ac:dyDescent="0.25">
      <c r="A44" t="s">
        <v>306</v>
      </c>
      <c r="B44" t="s">
        <v>307</v>
      </c>
      <c r="C44" t="s">
        <v>308</v>
      </c>
      <c r="D44" t="s">
        <v>309</v>
      </c>
    </row>
    <row r="45" spans="1:4" x14ac:dyDescent="0.25">
      <c r="C45" t="s">
        <v>310</v>
      </c>
      <c r="D45" t="s">
        <v>311</v>
      </c>
    </row>
    <row r="46" spans="1:4" x14ac:dyDescent="0.25">
      <c r="D46" t="s">
        <v>312</v>
      </c>
    </row>
    <row r="47" spans="1:4" x14ac:dyDescent="0.25">
      <c r="D47" t="s">
        <v>313</v>
      </c>
    </row>
    <row r="48" spans="1:4" x14ac:dyDescent="0.25">
      <c r="D48" t="s">
        <v>314</v>
      </c>
    </row>
    <row r="49" spans="2:4" x14ac:dyDescent="0.25">
      <c r="C49" t="s">
        <v>315</v>
      </c>
      <c r="D49" t="s">
        <v>316</v>
      </c>
    </row>
    <row r="50" spans="2:4" x14ac:dyDescent="0.25">
      <c r="B50" t="s">
        <v>317</v>
      </c>
      <c r="C50" t="s">
        <v>286</v>
      </c>
    </row>
    <row r="51" spans="2:4" x14ac:dyDescent="0.25">
      <c r="C51" t="s">
        <v>318</v>
      </c>
    </row>
    <row r="52" spans="2:4" x14ac:dyDescent="0.25">
      <c r="B52" t="s">
        <v>319</v>
      </c>
      <c r="C52" t="s">
        <v>320</v>
      </c>
    </row>
    <row r="53" spans="2:4" x14ac:dyDescent="0.25">
      <c r="C53" t="s">
        <v>321</v>
      </c>
    </row>
    <row r="54" spans="2:4" x14ac:dyDescent="0.25">
      <c r="C54" t="s">
        <v>322</v>
      </c>
    </row>
    <row r="55" spans="2:4" x14ac:dyDescent="0.25">
      <c r="C55" t="s">
        <v>323</v>
      </c>
    </row>
    <row r="56" spans="2:4" x14ac:dyDescent="0.25">
      <c r="C56" t="s">
        <v>324</v>
      </c>
    </row>
    <row r="57" spans="2:4" x14ac:dyDescent="0.25">
      <c r="C57" t="s">
        <v>325</v>
      </c>
    </row>
    <row r="58" spans="2:4" x14ac:dyDescent="0.25">
      <c r="C58" t="s">
        <v>326</v>
      </c>
    </row>
    <row r="59" spans="2:4" x14ac:dyDescent="0.25">
      <c r="C59" t="s">
        <v>327</v>
      </c>
    </row>
    <row r="60" spans="2:4" x14ac:dyDescent="0.25">
      <c r="C60" t="s">
        <v>328</v>
      </c>
    </row>
    <row r="61" spans="2:4" x14ac:dyDescent="0.25">
      <c r="C61" t="s">
        <v>329</v>
      </c>
    </row>
    <row r="62" spans="2:4" x14ac:dyDescent="0.25">
      <c r="C62" t="s">
        <v>330</v>
      </c>
    </row>
    <row r="63" spans="2:4" x14ac:dyDescent="0.25">
      <c r="C63" t="s">
        <v>331</v>
      </c>
    </row>
    <row r="64" spans="2:4" x14ac:dyDescent="0.25">
      <c r="C64" t="s">
        <v>332</v>
      </c>
    </row>
    <row r="65" spans="2:4" x14ac:dyDescent="0.25">
      <c r="B65" t="s">
        <v>333</v>
      </c>
      <c r="C65" t="s">
        <v>334</v>
      </c>
      <c r="D65" t="s">
        <v>335</v>
      </c>
    </row>
    <row r="66" spans="2:4" x14ac:dyDescent="0.25">
      <c r="C66" t="s">
        <v>336</v>
      </c>
    </row>
    <row r="67" spans="2:4" x14ac:dyDescent="0.25">
      <c r="C67" t="s">
        <v>337</v>
      </c>
    </row>
    <row r="68" spans="2:4" x14ac:dyDescent="0.25">
      <c r="C68" t="s">
        <v>338</v>
      </c>
      <c r="D68" t="s">
        <v>335</v>
      </c>
    </row>
    <row r="69" spans="2:4" x14ac:dyDescent="0.25">
      <c r="C69" t="s">
        <v>339</v>
      </c>
    </row>
    <row r="70" spans="2:4" x14ac:dyDescent="0.25">
      <c r="C70" t="s">
        <v>340</v>
      </c>
    </row>
    <row r="71" spans="2:4" x14ac:dyDescent="0.25">
      <c r="C71" t="s">
        <v>341</v>
      </c>
      <c r="D71" t="s">
        <v>335</v>
      </c>
    </row>
    <row r="72" spans="2:4" x14ac:dyDescent="0.25">
      <c r="C72" t="s">
        <v>342</v>
      </c>
    </row>
    <row r="73" spans="2:4" x14ac:dyDescent="0.25">
      <c r="C73" t="s">
        <v>343</v>
      </c>
    </row>
    <row r="74" spans="2:4" x14ac:dyDescent="0.25">
      <c r="C74" t="s">
        <v>344</v>
      </c>
    </row>
    <row r="75" spans="2:4" x14ac:dyDescent="0.25">
      <c r="C75" t="s">
        <v>345</v>
      </c>
    </row>
    <row r="76" spans="2:4" x14ac:dyDescent="0.25">
      <c r="C76" t="s">
        <v>346</v>
      </c>
    </row>
    <row r="77" spans="2:4" x14ac:dyDescent="0.25">
      <c r="C77" t="s">
        <v>335</v>
      </c>
    </row>
    <row r="78" spans="2:4" x14ac:dyDescent="0.25">
      <c r="B78" t="s">
        <v>347</v>
      </c>
      <c r="C78" t="s">
        <v>348</v>
      </c>
    </row>
    <row r="79" spans="2:4" x14ac:dyDescent="0.25">
      <c r="B79" t="s">
        <v>347</v>
      </c>
      <c r="C79" t="s">
        <v>349</v>
      </c>
      <c r="D79" t="s">
        <v>350</v>
      </c>
    </row>
    <row r="80" spans="2:4" x14ac:dyDescent="0.25">
      <c r="B80" t="s">
        <v>347</v>
      </c>
      <c r="C80" t="s">
        <v>349</v>
      </c>
      <c r="D80" t="s">
        <v>351</v>
      </c>
    </row>
    <row r="81" spans="2:5" x14ac:dyDescent="0.25">
      <c r="B81" t="s">
        <v>347</v>
      </c>
      <c r="C81" t="s">
        <v>349</v>
      </c>
      <c r="D81" t="s">
        <v>352</v>
      </c>
    </row>
    <row r="82" spans="2:5" x14ac:dyDescent="0.25">
      <c r="B82" t="s">
        <v>347</v>
      </c>
      <c r="C82" t="s">
        <v>353</v>
      </c>
    </row>
    <row r="83" spans="2:5" x14ac:dyDescent="0.25">
      <c r="B83" t="s">
        <v>347</v>
      </c>
      <c r="C83" t="s">
        <v>354</v>
      </c>
    </row>
    <row r="84" spans="2:5" x14ac:dyDescent="0.25">
      <c r="B84" t="s">
        <v>347</v>
      </c>
      <c r="C84" t="s">
        <v>200</v>
      </c>
      <c r="D84" t="s">
        <v>355</v>
      </c>
      <c r="E84" t="s">
        <v>357</v>
      </c>
    </row>
    <row r="85" spans="2:5" x14ac:dyDescent="0.25">
      <c r="B85" t="s">
        <v>347</v>
      </c>
      <c r="C85" t="s">
        <v>200</v>
      </c>
      <c r="D85" t="s">
        <v>356</v>
      </c>
      <c r="E85" t="s">
        <v>358</v>
      </c>
    </row>
    <row r="86" spans="2:5" x14ac:dyDescent="0.25">
      <c r="B86" t="s">
        <v>347</v>
      </c>
      <c r="C86" t="s">
        <v>200</v>
      </c>
      <c r="D86" t="s">
        <v>356</v>
      </c>
      <c r="E86" t="s">
        <v>335</v>
      </c>
    </row>
    <row r="87" spans="2:5" x14ac:dyDescent="0.25">
      <c r="B87" t="s">
        <v>359</v>
      </c>
      <c r="C87" t="s">
        <v>360</v>
      </c>
      <c r="D87" t="s">
        <v>361</v>
      </c>
    </row>
    <row r="88" spans="2:5" x14ac:dyDescent="0.25">
      <c r="B88" t="s">
        <v>359</v>
      </c>
      <c r="C88" t="s">
        <v>360</v>
      </c>
      <c r="D88" t="s">
        <v>335</v>
      </c>
    </row>
    <row r="89" spans="2:5" x14ac:dyDescent="0.25">
      <c r="B89" t="s">
        <v>359</v>
      </c>
      <c r="C89" t="s">
        <v>362</v>
      </c>
      <c r="D89" t="s">
        <v>363</v>
      </c>
    </row>
    <row r="90" spans="2:5" x14ac:dyDescent="0.25">
      <c r="B90" t="s">
        <v>359</v>
      </c>
      <c r="C90" t="s">
        <v>362</v>
      </c>
      <c r="D90" t="s">
        <v>335</v>
      </c>
    </row>
    <row r="91" spans="2:5" x14ac:dyDescent="0.25">
      <c r="B91" t="s">
        <v>359</v>
      </c>
      <c r="C91" t="s">
        <v>366</v>
      </c>
      <c r="D91" t="s">
        <v>364</v>
      </c>
    </row>
    <row r="92" spans="2:5" x14ac:dyDescent="0.25">
      <c r="B92" t="s">
        <v>359</v>
      </c>
      <c r="C92" t="s">
        <v>366</v>
      </c>
      <c r="D92" t="s">
        <v>365</v>
      </c>
    </row>
    <row r="93" spans="2:5" x14ac:dyDescent="0.25">
      <c r="B93" t="s">
        <v>359</v>
      </c>
      <c r="C93" t="s">
        <v>367</v>
      </c>
      <c r="D93" t="s">
        <v>335</v>
      </c>
    </row>
    <row r="94" spans="2:5" x14ac:dyDescent="0.25">
      <c r="B94" t="s">
        <v>359</v>
      </c>
      <c r="C94" t="s">
        <v>368</v>
      </c>
      <c r="D94" t="s">
        <v>369</v>
      </c>
    </row>
    <row r="95" spans="2:5" x14ac:dyDescent="0.25">
      <c r="B95" t="s">
        <v>359</v>
      </c>
      <c r="C95" t="s">
        <v>368</v>
      </c>
      <c r="D95" t="s">
        <v>370</v>
      </c>
    </row>
    <row r="96" spans="2:5" x14ac:dyDescent="0.25">
      <c r="B96" t="s">
        <v>359</v>
      </c>
      <c r="C96" t="s">
        <v>368</v>
      </c>
      <c r="D96" t="s">
        <v>371</v>
      </c>
    </row>
    <row r="97" spans="2:4" x14ac:dyDescent="0.25">
      <c r="B97" t="s">
        <v>359</v>
      </c>
      <c r="C97" t="s">
        <v>368</v>
      </c>
      <c r="D97" t="s">
        <v>372</v>
      </c>
    </row>
    <row r="98" spans="2:4" x14ac:dyDescent="0.25">
      <c r="B98" t="s">
        <v>359</v>
      </c>
      <c r="C98" t="s">
        <v>368</v>
      </c>
      <c r="D98" t="s">
        <v>373</v>
      </c>
    </row>
    <row r="99" spans="2:4" x14ac:dyDescent="0.25">
      <c r="B99" t="s">
        <v>359</v>
      </c>
      <c r="C99" t="s">
        <v>368</v>
      </c>
      <c r="D99" t="s">
        <v>374</v>
      </c>
    </row>
    <row r="100" spans="2:4" x14ac:dyDescent="0.25">
      <c r="B100" t="s">
        <v>359</v>
      </c>
      <c r="C100" t="s">
        <v>375</v>
      </c>
      <c r="D100" t="s">
        <v>376</v>
      </c>
    </row>
    <row r="101" spans="2:4" x14ac:dyDescent="0.25">
      <c r="B101" t="s">
        <v>359</v>
      </c>
      <c r="C101" t="s">
        <v>375</v>
      </c>
      <c r="D101" t="s">
        <v>335</v>
      </c>
    </row>
    <row r="102" spans="2:4" x14ac:dyDescent="0.25">
      <c r="B102" t="s">
        <v>359</v>
      </c>
      <c r="C102" t="s">
        <v>377</v>
      </c>
      <c r="D102" t="s">
        <v>378</v>
      </c>
    </row>
    <row r="103" spans="2:4" x14ac:dyDescent="0.25">
      <c r="B103" t="s">
        <v>359</v>
      </c>
      <c r="C103" t="s">
        <v>377</v>
      </c>
      <c r="D103" t="s">
        <v>335</v>
      </c>
    </row>
    <row r="104" spans="2:4" x14ac:dyDescent="0.25">
      <c r="B104" t="s">
        <v>359</v>
      </c>
      <c r="C104" t="s">
        <v>379</v>
      </c>
    </row>
    <row r="105" spans="2:4" x14ac:dyDescent="0.25">
      <c r="B105" t="s">
        <v>359</v>
      </c>
      <c r="C105" t="s">
        <v>380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4C1D1C28CF954086FB5B1894A316B6" ma:contentTypeVersion="12" ma:contentTypeDescription="Create a new document." ma:contentTypeScope="" ma:versionID="379fa0f27903692bd5df7aeba784608b">
  <xsd:schema xmlns:xsd="http://www.w3.org/2001/XMLSchema" xmlns:xs="http://www.w3.org/2001/XMLSchema" xmlns:p="http://schemas.microsoft.com/office/2006/metadata/properties" xmlns:ns2="2d1b7a22-4442-4235-96f2-7c4b0cfe3b3f" xmlns:ns3="17de5d53-0483-49d7-9c88-c79a21d0cce9" targetNamespace="http://schemas.microsoft.com/office/2006/metadata/properties" ma:root="true" ma:fieldsID="c48d087f04314b9640a3392b14884111" ns2:_="" ns3:_="">
    <xsd:import namespace="2d1b7a22-4442-4235-96f2-7c4b0cfe3b3f"/>
    <xsd:import namespace="17de5d53-0483-49d7-9c88-c79a21d0c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b7a22-4442-4235-96f2-7c4b0cfe3b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e5d53-0483-49d7-9c88-c79a21d0cc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5AA4C9-3929-4FE0-87B5-5B4D6657BB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2D0A77-ED82-4F8C-9AF8-74307D8D07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0E2A7D2-036E-4BCD-898E-19AC39587A34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5682E12E-BD72-48C6-9D3F-E455C7EAC8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1b7a22-4442-4235-96f2-7c4b0cfe3b3f"/>
    <ds:schemaRef ds:uri="17de5d53-0483-49d7-9c88-c79a21d0c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HistoryRequest</vt:lpstr>
      <vt:lpstr>GeneratingForm</vt:lpstr>
      <vt:lpstr>Code</vt:lpstr>
      <vt:lpstr>05. New Group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Tungnt</dc:creator>
  <cp:keywords/>
  <dc:description/>
  <cp:lastModifiedBy>Hai Tran Trung</cp:lastModifiedBy>
  <cp:revision/>
  <dcterms:created xsi:type="dcterms:W3CDTF">2018-12-04T10:45:08Z</dcterms:created>
  <dcterms:modified xsi:type="dcterms:W3CDTF">2022-03-11T02:47:33Z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0x010100274C1D1C28CF954086FB5B1894A316B6</vt:lpwstr>
  </property>
</Properties>
</file>